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150" yWindow="0" windowWidth="17925" windowHeight="11970" tabRatio="663"/>
  </bookViews>
  <sheets>
    <sheet name="раздел 1" sheetId="5" r:id="rId1"/>
    <sheet name="раздел 2" sheetId="7" r:id="rId2"/>
    <sheet name="Лист1" sheetId="8" state="hidden" r:id="rId3"/>
    <sheet name="Лист2" sheetId="9" r:id="rId4"/>
  </sheets>
  <externalReferences>
    <externalReference r:id="rId5"/>
    <externalReference r:id="rId6"/>
    <externalReference r:id="rId7"/>
  </externalReferences>
  <definedNames>
    <definedName name="_xlnm._FilterDatabase" localSheetId="0" hidden="1">'раздел 1'!$B$12:$T$327</definedName>
    <definedName name="_xlnm._FilterDatabase" localSheetId="1" hidden="1">'раздел 2'!$A$9:$AG$1292</definedName>
    <definedName name="_xlnm.Print_Titles" localSheetId="0">'раздел 1'!$12:$12</definedName>
    <definedName name="_xlnm.Print_Titles" localSheetId="1">'раздел 2'!$9:$9</definedName>
    <definedName name="_xlnm.Print_Area" localSheetId="0">'раздел 1'!$A$1:$T$1298</definedName>
    <definedName name="_xlnm.Print_Area" localSheetId="1">'раздел 2'!$A$1:$Y$1292</definedName>
  </definedNames>
  <calcPr calcId="145621"/>
</workbook>
</file>

<file path=xl/calcChain.xml><?xml version="1.0" encoding="utf-8"?>
<calcChain xmlns="http://schemas.openxmlformats.org/spreadsheetml/2006/main">
  <c r="A307" i="5" l="1"/>
  <c r="A308" i="5"/>
  <c r="A304" i="7"/>
  <c r="U856" i="5" l="1"/>
  <c r="U857" i="5"/>
  <c r="U1296" i="5"/>
  <c r="U1298" i="5"/>
  <c r="U1299" i="5"/>
  <c r="U828" i="5" l="1"/>
  <c r="E826" i="7" l="1"/>
  <c r="F826" i="7"/>
  <c r="G826" i="7"/>
  <c r="H826" i="7"/>
  <c r="I826" i="7"/>
  <c r="J826" i="7"/>
  <c r="K826" i="7"/>
  <c r="L826" i="7"/>
  <c r="M826" i="7"/>
  <c r="N826" i="7"/>
  <c r="O826" i="7"/>
  <c r="P826" i="7"/>
  <c r="Q826" i="7"/>
  <c r="R826" i="7"/>
  <c r="S826" i="7"/>
  <c r="T826" i="7"/>
  <c r="U826" i="7"/>
  <c r="V826" i="7"/>
  <c r="W826" i="7"/>
  <c r="X826" i="7"/>
  <c r="Y826" i="7"/>
  <c r="M828" i="5"/>
  <c r="N828" i="5"/>
  <c r="O828" i="5"/>
  <c r="U827" i="5"/>
  <c r="D825" i="7"/>
  <c r="C825" i="7" s="1"/>
  <c r="L827" i="5" s="1"/>
  <c r="Q827" i="5" l="1"/>
  <c r="W827" i="5" s="1"/>
  <c r="P827" i="5"/>
  <c r="V827" i="5" s="1"/>
  <c r="U1016" i="5" l="1"/>
  <c r="M1020" i="5" l="1"/>
  <c r="N1020" i="5"/>
  <c r="O1020" i="5"/>
  <c r="H1020" i="5"/>
  <c r="I1020" i="5"/>
  <c r="J1020" i="5"/>
  <c r="K1020" i="5"/>
  <c r="W1020" i="5"/>
  <c r="M992" i="5"/>
  <c r="N992" i="5"/>
  <c r="O992" i="5"/>
  <c r="W992" i="5"/>
  <c r="R855" i="5"/>
  <c r="I816" i="5"/>
  <c r="J816" i="5"/>
  <c r="K816" i="5"/>
  <c r="M816" i="5"/>
  <c r="N816" i="5"/>
  <c r="O816" i="5"/>
  <c r="H816" i="5"/>
  <c r="U813" i="5"/>
  <c r="U817" i="5"/>
  <c r="E1018" i="7" l="1"/>
  <c r="F1018" i="7"/>
  <c r="G1018" i="7"/>
  <c r="H1018" i="7"/>
  <c r="I1018" i="7"/>
  <c r="J1018" i="7"/>
  <c r="K1018" i="7"/>
  <c r="L1018" i="7"/>
  <c r="M1018" i="7"/>
  <c r="N1018" i="7"/>
  <c r="O1018" i="7"/>
  <c r="P1018" i="7"/>
  <c r="Q1018" i="7"/>
  <c r="R1018" i="7"/>
  <c r="S1018" i="7"/>
  <c r="T1018" i="7"/>
  <c r="U1018" i="7"/>
  <c r="V1018" i="7"/>
  <c r="W1018" i="7"/>
  <c r="X1018" i="7"/>
  <c r="Y1018" i="7"/>
  <c r="D1017" i="7"/>
  <c r="C1017" i="7" s="1"/>
  <c r="D1016" i="7"/>
  <c r="C1016" i="7" s="1"/>
  <c r="D1015" i="7"/>
  <c r="Y990" i="7"/>
  <c r="X990" i="7"/>
  <c r="W990" i="7"/>
  <c r="V990" i="7"/>
  <c r="U990" i="7"/>
  <c r="T990" i="7"/>
  <c r="S990" i="7"/>
  <c r="R990" i="7"/>
  <c r="Q990" i="7"/>
  <c r="P990" i="7"/>
  <c r="O990" i="7"/>
  <c r="N990" i="7"/>
  <c r="M990" i="7"/>
  <c r="L990" i="7"/>
  <c r="K990" i="7"/>
  <c r="J990" i="7"/>
  <c r="I990" i="7"/>
  <c r="H990" i="7"/>
  <c r="G990" i="7"/>
  <c r="F990" i="7"/>
  <c r="E990" i="7"/>
  <c r="D989" i="7"/>
  <c r="D990" i="7" s="1"/>
  <c r="D982" i="7"/>
  <c r="C982" i="7" s="1"/>
  <c r="L984" i="5" s="1"/>
  <c r="P984" i="5" s="1"/>
  <c r="D981" i="7"/>
  <c r="C981" i="7" s="1"/>
  <c r="L983" i="5" s="1"/>
  <c r="P983" i="5" s="1"/>
  <c r="D973" i="7"/>
  <c r="C973" i="7" s="1"/>
  <c r="L975" i="5" s="1"/>
  <c r="P975" i="5" s="1"/>
  <c r="E814" i="7"/>
  <c r="F814" i="7"/>
  <c r="G814" i="7"/>
  <c r="H814" i="7"/>
  <c r="I814" i="7"/>
  <c r="J814" i="7"/>
  <c r="K814" i="7"/>
  <c r="L814" i="7"/>
  <c r="M814" i="7"/>
  <c r="N814" i="7"/>
  <c r="O814" i="7"/>
  <c r="P814" i="7"/>
  <c r="Q814" i="7"/>
  <c r="R814" i="7"/>
  <c r="S814" i="7"/>
  <c r="T814" i="7"/>
  <c r="U814" i="7"/>
  <c r="V814" i="7"/>
  <c r="W814" i="7"/>
  <c r="X814" i="7"/>
  <c r="Y814" i="7"/>
  <c r="D813" i="7"/>
  <c r="C813" i="7" s="1"/>
  <c r="L815" i="5" s="1"/>
  <c r="P815" i="5" s="1"/>
  <c r="D812" i="7"/>
  <c r="L1018" i="5" l="1"/>
  <c r="P1018" i="5" s="1"/>
  <c r="L1019" i="5"/>
  <c r="P1019" i="5" s="1"/>
  <c r="U1019" i="5"/>
  <c r="U815" i="5"/>
  <c r="C989" i="7"/>
  <c r="C990" i="7" s="1"/>
  <c r="Z990" i="7" s="1"/>
  <c r="U983" i="5"/>
  <c r="Q815" i="5"/>
  <c r="U984" i="5"/>
  <c r="D1018" i="7"/>
  <c r="C1015" i="7"/>
  <c r="D814" i="7"/>
  <c r="C812" i="7"/>
  <c r="U1018" i="5" l="1"/>
  <c r="L991" i="5"/>
  <c r="L992" i="5" s="1"/>
  <c r="C1018" i="7"/>
  <c r="L1017" i="5"/>
  <c r="U1017" i="5" s="1"/>
  <c r="C814" i="7"/>
  <c r="Z814" i="7" s="1"/>
  <c r="L814" i="5"/>
  <c r="C884" i="7"/>
  <c r="C885" i="7"/>
  <c r="P991" i="5" l="1"/>
  <c r="P992" i="5" s="1"/>
  <c r="P814" i="5"/>
  <c r="P816" i="5" s="1"/>
  <c r="L816" i="5"/>
  <c r="U816" i="5" s="1"/>
  <c r="Q814" i="5"/>
  <c r="V992" i="5"/>
  <c r="U992" i="5"/>
  <c r="P1017" i="5"/>
  <c r="P1020" i="5" s="1"/>
  <c r="L1020" i="5"/>
  <c r="U1020" i="5" s="1"/>
  <c r="U814" i="5"/>
  <c r="L886" i="5"/>
  <c r="C397" i="7"/>
  <c r="C398" i="7"/>
  <c r="C358" i="7"/>
  <c r="C360" i="7"/>
  <c r="C361" i="7"/>
  <c r="C362" i="7"/>
  <c r="C363" i="7"/>
  <c r="C355" i="7"/>
  <c r="C346" i="7"/>
  <c r="C347" i="7"/>
  <c r="C348" i="7"/>
  <c r="C349" i="7"/>
  <c r="C350" i="7"/>
  <c r="C351" i="7"/>
  <c r="C352" i="7"/>
  <c r="C123" i="7"/>
  <c r="C124" i="7"/>
  <c r="L1288" i="7"/>
  <c r="L1279" i="7"/>
  <c r="L1220" i="7"/>
  <c r="L1211" i="7"/>
  <c r="L1208" i="7"/>
  <c r="L1203" i="7"/>
  <c r="L1118" i="7"/>
  <c r="L1115" i="7"/>
  <c r="L1108" i="7"/>
  <c r="L1105" i="7"/>
  <c r="L1099" i="7"/>
  <c r="L1052" i="7"/>
  <c r="L1033" i="7"/>
  <c r="L1027" i="7"/>
  <c r="L1022" i="7"/>
  <c r="L1013" i="7"/>
  <c r="L998" i="7"/>
  <c r="L987" i="7"/>
  <c r="L978" i="7"/>
  <c r="L975" i="7"/>
  <c r="L968" i="7"/>
  <c r="L960" i="7"/>
  <c r="L952" i="7"/>
  <c r="L956" i="7"/>
  <c r="L943" i="7"/>
  <c r="L939" i="7"/>
  <c r="L930" i="7"/>
  <c r="K926" i="7"/>
  <c r="L926" i="7"/>
  <c r="L917" i="7"/>
  <c r="M900" i="7"/>
  <c r="L897" i="7"/>
  <c r="L891" i="7"/>
  <c r="L875" i="7"/>
  <c r="L863" i="7"/>
  <c r="L852" i="7"/>
  <c r="L849" i="7"/>
  <c r="L843" i="7"/>
  <c r="L840" i="7"/>
  <c r="L830" i="7"/>
  <c r="L821" i="7"/>
  <c r="L810" i="7"/>
  <c r="L807" i="7"/>
  <c r="L798" i="7"/>
  <c r="L799" i="7" s="1"/>
  <c r="L665" i="7"/>
  <c r="L681" i="7"/>
  <c r="L690" i="7"/>
  <c r="L693" i="7"/>
  <c r="L696" i="7"/>
  <c r="L704" i="7"/>
  <c r="L750" i="7"/>
  <c r="L560" i="7"/>
  <c r="L596" i="7"/>
  <c r="L600" i="7"/>
  <c r="L606" i="7"/>
  <c r="L534" i="7"/>
  <c r="L541" i="7"/>
  <c r="L544" i="7"/>
  <c r="L552" i="7"/>
  <c r="L378" i="7"/>
  <c r="L381" i="7"/>
  <c r="L384" i="7"/>
  <c r="L493" i="7"/>
  <c r="L501" i="7"/>
  <c r="L504" i="7"/>
  <c r="L510" i="7"/>
  <c r="L513" i="7"/>
  <c r="L516" i="7"/>
  <c r="L521" i="7"/>
  <c r="L525" i="7"/>
  <c r="L528" i="7"/>
  <c r="L310" i="7"/>
  <c r="L334" i="7"/>
  <c r="L339" i="7"/>
  <c r="L343" i="7"/>
  <c r="L353" i="7"/>
  <c r="L366" i="7"/>
  <c r="L373" i="7"/>
  <c r="M224" i="7"/>
  <c r="L224" i="7"/>
  <c r="L229" i="7"/>
  <c r="L251" i="7"/>
  <c r="L255" i="7"/>
  <c r="L274" i="7"/>
  <c r="L287" i="7"/>
  <c r="L156" i="7"/>
  <c r="L164" i="7"/>
  <c r="L168" i="7"/>
  <c r="L171" i="7"/>
  <c r="L185" i="7"/>
  <c r="L195" i="7"/>
  <c r="L199" i="7"/>
  <c r="L202" i="7"/>
  <c r="L205" i="7"/>
  <c r="L213" i="7"/>
  <c r="L91" i="7"/>
  <c r="L94" i="7"/>
  <c r="L101" i="7"/>
  <c r="L105" i="7"/>
  <c r="L108" i="7"/>
  <c r="L111" i="7"/>
  <c r="L115" i="7"/>
  <c r="L120" i="7"/>
  <c r="L125" i="7"/>
  <c r="L128" i="7"/>
  <c r="L131" i="7"/>
  <c r="L136" i="7"/>
  <c r="L141" i="7"/>
  <c r="L145" i="7"/>
  <c r="L148" i="7"/>
  <c r="L85" i="7"/>
  <c r="L76" i="7"/>
  <c r="L64" i="7"/>
  <c r="L60" i="7"/>
  <c r="L529" i="7" l="1"/>
  <c r="V1020" i="5"/>
  <c r="L607" i="7"/>
  <c r="L149" i="7"/>
  <c r="L969" i="7"/>
  <c r="L553" i="7"/>
  <c r="L853" i="7"/>
  <c r="L1053" i="7"/>
  <c r="L1289" i="7"/>
  <c r="L751" i="7"/>
  <c r="L1023" i="7"/>
  <c r="L374" i="7"/>
  <c r="L86" i="7"/>
  <c r="L1204" i="7"/>
  <c r="L214" i="7"/>
  <c r="L288" i="7"/>
  <c r="P886" i="5"/>
  <c r="Q886" i="5"/>
  <c r="U886" i="5"/>
  <c r="M932" i="5"/>
  <c r="N932" i="5"/>
  <c r="O932" i="5"/>
  <c r="C928" i="7"/>
  <c r="L930" i="5" l="1"/>
  <c r="Q930" i="5" s="1"/>
  <c r="P930" i="5" l="1"/>
  <c r="U930" i="5"/>
  <c r="E1203" i="7"/>
  <c r="F1203" i="7"/>
  <c r="G1203" i="7"/>
  <c r="H1203" i="7"/>
  <c r="I1203" i="7"/>
  <c r="J1203" i="7"/>
  <c r="K1203" i="7"/>
  <c r="M1203" i="7"/>
  <c r="N1203" i="7"/>
  <c r="O1203" i="7"/>
  <c r="P1203" i="7"/>
  <c r="Q1203" i="7"/>
  <c r="R1203" i="7"/>
  <c r="S1203" i="7"/>
  <c r="T1203" i="7"/>
  <c r="U1203" i="7"/>
  <c r="V1203" i="7"/>
  <c r="W1203" i="7"/>
  <c r="X1203" i="7"/>
  <c r="Y1203" i="7"/>
  <c r="E1108" i="7"/>
  <c r="F1108" i="7"/>
  <c r="G1108" i="7"/>
  <c r="H1108" i="7"/>
  <c r="I1108" i="7"/>
  <c r="J1108" i="7"/>
  <c r="K1108" i="7"/>
  <c r="M1108" i="7"/>
  <c r="N1108" i="7"/>
  <c r="O1108" i="7"/>
  <c r="P1108" i="7"/>
  <c r="Q1108" i="7"/>
  <c r="R1108" i="7"/>
  <c r="S1108" i="7"/>
  <c r="T1108" i="7"/>
  <c r="U1108" i="7"/>
  <c r="V1108" i="7"/>
  <c r="W1108" i="7"/>
  <c r="X1108" i="7"/>
  <c r="Y1108" i="7"/>
  <c r="E1105" i="7"/>
  <c r="F1105" i="7"/>
  <c r="G1105" i="7"/>
  <c r="H1105" i="7"/>
  <c r="I1105" i="7"/>
  <c r="J1105" i="7"/>
  <c r="K1105" i="7"/>
  <c r="M1105" i="7"/>
  <c r="N1105" i="7"/>
  <c r="O1105" i="7"/>
  <c r="P1105" i="7"/>
  <c r="Q1105" i="7"/>
  <c r="R1105" i="7"/>
  <c r="S1105" i="7"/>
  <c r="T1105" i="7"/>
  <c r="U1105" i="7"/>
  <c r="V1105" i="7"/>
  <c r="W1105" i="7"/>
  <c r="X1105" i="7"/>
  <c r="Y1105" i="7"/>
  <c r="E1099" i="7"/>
  <c r="F1099" i="7"/>
  <c r="G1099" i="7"/>
  <c r="H1099" i="7"/>
  <c r="I1099" i="7"/>
  <c r="J1099" i="7"/>
  <c r="K1099" i="7"/>
  <c r="M1099" i="7"/>
  <c r="N1099" i="7"/>
  <c r="O1099" i="7"/>
  <c r="P1099" i="7"/>
  <c r="Q1099" i="7"/>
  <c r="R1099" i="7"/>
  <c r="S1099" i="7"/>
  <c r="T1099" i="7"/>
  <c r="U1099" i="7"/>
  <c r="V1099" i="7"/>
  <c r="W1099" i="7"/>
  <c r="X1099" i="7"/>
  <c r="E1052" i="7"/>
  <c r="F1052" i="7"/>
  <c r="G1052" i="7"/>
  <c r="H1052" i="7"/>
  <c r="I1052" i="7"/>
  <c r="J1052" i="7"/>
  <c r="K1052" i="7"/>
  <c r="M1052" i="7"/>
  <c r="N1052" i="7"/>
  <c r="O1052" i="7"/>
  <c r="P1052" i="7"/>
  <c r="Q1052" i="7"/>
  <c r="R1052" i="7"/>
  <c r="S1052" i="7"/>
  <c r="T1052" i="7"/>
  <c r="U1052" i="7"/>
  <c r="V1052" i="7"/>
  <c r="W1052" i="7"/>
  <c r="X1052" i="7"/>
  <c r="Y1052" i="7"/>
  <c r="E1033" i="7"/>
  <c r="F1033" i="7"/>
  <c r="G1033" i="7"/>
  <c r="H1033" i="7"/>
  <c r="I1033" i="7"/>
  <c r="J1033" i="7"/>
  <c r="K1033" i="7"/>
  <c r="M1033" i="7"/>
  <c r="N1033" i="7"/>
  <c r="O1033" i="7"/>
  <c r="P1033" i="7"/>
  <c r="Q1033" i="7"/>
  <c r="R1033" i="7"/>
  <c r="S1033" i="7"/>
  <c r="T1033" i="7"/>
  <c r="U1033" i="7"/>
  <c r="V1033" i="7"/>
  <c r="W1033" i="7"/>
  <c r="X1033" i="7"/>
  <c r="Y1033" i="7"/>
  <c r="E1013" i="7"/>
  <c r="F1013" i="7"/>
  <c r="G1013" i="7"/>
  <c r="H1013" i="7"/>
  <c r="I1013" i="7"/>
  <c r="J1013" i="7"/>
  <c r="K1013" i="7"/>
  <c r="M1013" i="7"/>
  <c r="N1013" i="7"/>
  <c r="O1013" i="7"/>
  <c r="P1013" i="7"/>
  <c r="Q1013" i="7"/>
  <c r="R1013" i="7"/>
  <c r="S1013" i="7"/>
  <c r="T1013" i="7"/>
  <c r="U1013" i="7"/>
  <c r="V1013" i="7"/>
  <c r="W1013" i="7"/>
  <c r="X1013" i="7"/>
  <c r="Y1013" i="7"/>
  <c r="E998" i="7"/>
  <c r="F998" i="7"/>
  <c r="G998" i="7"/>
  <c r="H998" i="7"/>
  <c r="I998" i="7"/>
  <c r="J998" i="7"/>
  <c r="K998" i="7"/>
  <c r="M998" i="7"/>
  <c r="N998" i="7"/>
  <c r="O998" i="7"/>
  <c r="P998" i="7"/>
  <c r="Q998" i="7"/>
  <c r="R998" i="7"/>
  <c r="S998" i="7"/>
  <c r="T998" i="7"/>
  <c r="U998" i="7"/>
  <c r="V998" i="7"/>
  <c r="W998" i="7"/>
  <c r="X998" i="7"/>
  <c r="Y998" i="7"/>
  <c r="E987" i="7"/>
  <c r="F987" i="7"/>
  <c r="G987" i="7"/>
  <c r="H987" i="7"/>
  <c r="I987" i="7"/>
  <c r="J987" i="7"/>
  <c r="K987" i="7"/>
  <c r="M987" i="7"/>
  <c r="N987" i="7"/>
  <c r="O987" i="7"/>
  <c r="P987" i="7"/>
  <c r="Q987" i="7"/>
  <c r="R987" i="7"/>
  <c r="S987" i="7"/>
  <c r="T987" i="7"/>
  <c r="U987" i="7"/>
  <c r="V987" i="7"/>
  <c r="W987" i="7"/>
  <c r="X987" i="7"/>
  <c r="Y987" i="7"/>
  <c r="E968" i="7"/>
  <c r="F968" i="7"/>
  <c r="G968" i="7"/>
  <c r="H968" i="7"/>
  <c r="I968" i="7"/>
  <c r="J968" i="7"/>
  <c r="K968" i="7"/>
  <c r="M968" i="7"/>
  <c r="N968" i="7"/>
  <c r="O968" i="7"/>
  <c r="P968" i="7"/>
  <c r="Q968" i="7"/>
  <c r="R968" i="7"/>
  <c r="S968" i="7"/>
  <c r="T968" i="7"/>
  <c r="U968" i="7"/>
  <c r="V968" i="7"/>
  <c r="W968" i="7"/>
  <c r="E956" i="7"/>
  <c r="F956" i="7"/>
  <c r="G956" i="7"/>
  <c r="H956" i="7"/>
  <c r="I956" i="7"/>
  <c r="J956" i="7"/>
  <c r="K956" i="7"/>
  <c r="M956" i="7"/>
  <c r="N956" i="7"/>
  <c r="O956" i="7"/>
  <c r="P956" i="7"/>
  <c r="Q956" i="7"/>
  <c r="R956" i="7"/>
  <c r="S956" i="7"/>
  <c r="T956" i="7"/>
  <c r="U956" i="7"/>
  <c r="V956" i="7"/>
  <c r="W956" i="7"/>
  <c r="X956" i="7"/>
  <c r="Y956" i="7"/>
  <c r="E952" i="7"/>
  <c r="F952" i="7"/>
  <c r="G952" i="7"/>
  <c r="H952" i="7"/>
  <c r="I952" i="7"/>
  <c r="J952" i="7"/>
  <c r="K952" i="7"/>
  <c r="M952" i="7"/>
  <c r="N952" i="7"/>
  <c r="O952" i="7"/>
  <c r="P952" i="7"/>
  <c r="Q952" i="7"/>
  <c r="R952" i="7"/>
  <c r="S952" i="7"/>
  <c r="T952" i="7"/>
  <c r="U952" i="7"/>
  <c r="V952" i="7"/>
  <c r="W952" i="7"/>
  <c r="X952" i="7"/>
  <c r="Y952" i="7"/>
  <c r="E943" i="7"/>
  <c r="F943" i="7"/>
  <c r="G943" i="7"/>
  <c r="H943" i="7"/>
  <c r="I943" i="7"/>
  <c r="J943" i="7"/>
  <c r="K943" i="7"/>
  <c r="M943" i="7"/>
  <c r="N943" i="7"/>
  <c r="O943" i="7"/>
  <c r="P943" i="7"/>
  <c r="Q943" i="7"/>
  <c r="R943" i="7"/>
  <c r="S943" i="7"/>
  <c r="T943" i="7"/>
  <c r="U943" i="7"/>
  <c r="V943" i="7"/>
  <c r="W943" i="7"/>
  <c r="X943" i="7"/>
  <c r="Y943" i="7"/>
  <c r="E939" i="7"/>
  <c r="F939" i="7"/>
  <c r="G939" i="7"/>
  <c r="H939" i="7"/>
  <c r="I939" i="7"/>
  <c r="J939" i="7"/>
  <c r="K939" i="7"/>
  <c r="M939" i="7"/>
  <c r="N939" i="7"/>
  <c r="O939" i="7"/>
  <c r="P939" i="7"/>
  <c r="Q939" i="7"/>
  <c r="R939" i="7"/>
  <c r="S939" i="7"/>
  <c r="T939" i="7"/>
  <c r="U939" i="7"/>
  <c r="V939" i="7"/>
  <c r="W939" i="7"/>
  <c r="X939" i="7"/>
  <c r="Y939" i="7"/>
  <c r="E930" i="7"/>
  <c r="F930" i="7"/>
  <c r="G930" i="7"/>
  <c r="H930" i="7"/>
  <c r="I930" i="7"/>
  <c r="J930" i="7"/>
  <c r="K930" i="7"/>
  <c r="M930" i="7"/>
  <c r="N930" i="7"/>
  <c r="O930" i="7"/>
  <c r="P930" i="7"/>
  <c r="Q930" i="7"/>
  <c r="R930" i="7"/>
  <c r="S930" i="7"/>
  <c r="T930" i="7"/>
  <c r="U930" i="7"/>
  <c r="V930" i="7"/>
  <c r="W930" i="7"/>
  <c r="X930" i="7"/>
  <c r="Y930" i="7"/>
  <c r="E849" i="7"/>
  <c r="F849" i="7"/>
  <c r="G849" i="7"/>
  <c r="H849" i="7"/>
  <c r="I849" i="7"/>
  <c r="J849" i="7"/>
  <c r="K849" i="7"/>
  <c r="M849" i="7"/>
  <c r="N849" i="7"/>
  <c r="O849" i="7"/>
  <c r="P849" i="7"/>
  <c r="Q849" i="7"/>
  <c r="R849" i="7"/>
  <c r="S849" i="7"/>
  <c r="T849" i="7"/>
  <c r="U849" i="7"/>
  <c r="V849" i="7"/>
  <c r="W849" i="7"/>
  <c r="X849" i="7"/>
  <c r="Y849" i="7"/>
  <c r="E843" i="7"/>
  <c r="F843" i="7"/>
  <c r="G843" i="7"/>
  <c r="H843" i="7"/>
  <c r="I843" i="7"/>
  <c r="J843" i="7"/>
  <c r="K843" i="7"/>
  <c r="M843" i="7"/>
  <c r="N843" i="7"/>
  <c r="O843" i="7"/>
  <c r="P843" i="7"/>
  <c r="Q843" i="7"/>
  <c r="R843" i="7"/>
  <c r="S843" i="7"/>
  <c r="T843" i="7"/>
  <c r="U843" i="7"/>
  <c r="V843" i="7"/>
  <c r="W843" i="7"/>
  <c r="X843" i="7"/>
  <c r="Y843" i="7"/>
  <c r="E840" i="7"/>
  <c r="F840" i="7"/>
  <c r="G840" i="7"/>
  <c r="H840" i="7"/>
  <c r="I840" i="7"/>
  <c r="J840" i="7"/>
  <c r="K840" i="7"/>
  <c r="M840" i="7"/>
  <c r="N840" i="7"/>
  <c r="O840" i="7"/>
  <c r="P840" i="7"/>
  <c r="Q840" i="7"/>
  <c r="R840" i="7"/>
  <c r="S840" i="7"/>
  <c r="T840" i="7"/>
  <c r="U840" i="7"/>
  <c r="V840" i="7"/>
  <c r="W840" i="7"/>
  <c r="E830" i="7"/>
  <c r="F830" i="7"/>
  <c r="G830" i="7"/>
  <c r="H830" i="7"/>
  <c r="I830" i="7"/>
  <c r="J830" i="7"/>
  <c r="K830" i="7"/>
  <c r="M830" i="7"/>
  <c r="N830" i="7"/>
  <c r="O830" i="7"/>
  <c r="P830" i="7"/>
  <c r="Q830" i="7"/>
  <c r="R830" i="7"/>
  <c r="S830" i="7"/>
  <c r="T830" i="7"/>
  <c r="U830" i="7"/>
  <c r="V830" i="7"/>
  <c r="W830" i="7"/>
  <c r="X830" i="7"/>
  <c r="Y830" i="7"/>
  <c r="E821" i="7"/>
  <c r="F821" i="7"/>
  <c r="G821" i="7"/>
  <c r="H821" i="7"/>
  <c r="I821" i="7"/>
  <c r="J821" i="7"/>
  <c r="K821" i="7"/>
  <c r="M821" i="7"/>
  <c r="N821" i="7"/>
  <c r="O821" i="7"/>
  <c r="P821" i="7"/>
  <c r="Q821" i="7"/>
  <c r="R821" i="7"/>
  <c r="S821" i="7"/>
  <c r="T821" i="7"/>
  <c r="U821" i="7"/>
  <c r="V821" i="7"/>
  <c r="W821" i="7"/>
  <c r="Y821" i="7"/>
  <c r="E704" i="7"/>
  <c r="F704" i="7"/>
  <c r="G704" i="7"/>
  <c r="H704" i="7"/>
  <c r="I704" i="7"/>
  <c r="J704" i="7"/>
  <c r="K704" i="7"/>
  <c r="M704" i="7"/>
  <c r="N704" i="7"/>
  <c r="O704" i="7"/>
  <c r="P704" i="7"/>
  <c r="Q704" i="7"/>
  <c r="R704" i="7"/>
  <c r="S704" i="7"/>
  <c r="T704" i="7"/>
  <c r="U704" i="7"/>
  <c r="V704" i="7"/>
  <c r="W704" i="7"/>
  <c r="X704" i="7"/>
  <c r="Y704" i="7"/>
  <c r="E690" i="7"/>
  <c r="F690" i="7"/>
  <c r="G690" i="7"/>
  <c r="H690" i="7"/>
  <c r="I690" i="7"/>
  <c r="J690" i="7"/>
  <c r="K690" i="7"/>
  <c r="M690" i="7"/>
  <c r="N690" i="7"/>
  <c r="O690" i="7"/>
  <c r="P690" i="7"/>
  <c r="Q690" i="7"/>
  <c r="R690" i="7"/>
  <c r="S690" i="7"/>
  <c r="T690" i="7"/>
  <c r="U690" i="7"/>
  <c r="V690" i="7"/>
  <c r="W690" i="7"/>
  <c r="X690" i="7"/>
  <c r="Y690" i="7"/>
  <c r="E681" i="7"/>
  <c r="F681" i="7"/>
  <c r="G681" i="7"/>
  <c r="H681" i="7"/>
  <c r="I681" i="7"/>
  <c r="J681" i="7"/>
  <c r="K681" i="7"/>
  <c r="M681" i="7"/>
  <c r="N681" i="7"/>
  <c r="O681" i="7"/>
  <c r="P681" i="7"/>
  <c r="Q681" i="7"/>
  <c r="R681" i="7"/>
  <c r="S681" i="7"/>
  <c r="T681" i="7"/>
  <c r="U681" i="7"/>
  <c r="V681" i="7"/>
  <c r="W681" i="7"/>
  <c r="Y681" i="7"/>
  <c r="E665" i="7"/>
  <c r="G665" i="7"/>
  <c r="H665" i="7"/>
  <c r="I665" i="7"/>
  <c r="J665" i="7"/>
  <c r="K665" i="7"/>
  <c r="M665" i="7"/>
  <c r="N665" i="7"/>
  <c r="O665" i="7"/>
  <c r="P665" i="7"/>
  <c r="Q665" i="7"/>
  <c r="R665" i="7"/>
  <c r="S665" i="7"/>
  <c r="T665" i="7"/>
  <c r="U665" i="7"/>
  <c r="V665" i="7"/>
  <c r="W665" i="7"/>
  <c r="X665" i="7"/>
  <c r="Y665" i="7"/>
  <c r="E560" i="7"/>
  <c r="F560" i="7"/>
  <c r="G560" i="7"/>
  <c r="H560" i="7"/>
  <c r="I560" i="7"/>
  <c r="J560" i="7"/>
  <c r="K560" i="7"/>
  <c r="M560" i="7"/>
  <c r="N560" i="7"/>
  <c r="O560" i="7"/>
  <c r="P560" i="7"/>
  <c r="Q560" i="7"/>
  <c r="R560" i="7"/>
  <c r="S560" i="7"/>
  <c r="T560" i="7"/>
  <c r="U560" i="7"/>
  <c r="V560" i="7"/>
  <c r="W560" i="7"/>
  <c r="X560" i="7"/>
  <c r="Y560" i="7"/>
  <c r="E493" i="7"/>
  <c r="F493" i="7"/>
  <c r="G493" i="7"/>
  <c r="H493" i="7"/>
  <c r="I493" i="7"/>
  <c r="J493" i="7"/>
  <c r="K493" i="7"/>
  <c r="M493" i="7"/>
  <c r="N493" i="7"/>
  <c r="O493" i="7"/>
  <c r="P493" i="7"/>
  <c r="Q493" i="7"/>
  <c r="R493" i="7"/>
  <c r="S493" i="7"/>
  <c r="T493" i="7"/>
  <c r="U493" i="7"/>
  <c r="V493" i="7"/>
  <c r="W493" i="7"/>
  <c r="X493" i="7"/>
  <c r="Y493" i="7"/>
  <c r="E366" i="7"/>
  <c r="F366" i="7"/>
  <c r="G366" i="7"/>
  <c r="H366" i="7"/>
  <c r="I366" i="7"/>
  <c r="J366" i="7"/>
  <c r="K366" i="7"/>
  <c r="M366" i="7"/>
  <c r="N366" i="7"/>
  <c r="O366" i="7"/>
  <c r="P366" i="7"/>
  <c r="Q366" i="7"/>
  <c r="R366" i="7"/>
  <c r="S366" i="7"/>
  <c r="T366" i="7"/>
  <c r="U366" i="7"/>
  <c r="V366" i="7"/>
  <c r="W366" i="7"/>
  <c r="Y366" i="7"/>
  <c r="E353" i="7"/>
  <c r="F353" i="7"/>
  <c r="G353" i="7"/>
  <c r="H353" i="7"/>
  <c r="I353" i="7"/>
  <c r="J353" i="7"/>
  <c r="K353" i="7"/>
  <c r="M353" i="7"/>
  <c r="N353" i="7"/>
  <c r="O353" i="7"/>
  <c r="P353" i="7"/>
  <c r="Q353" i="7"/>
  <c r="R353" i="7"/>
  <c r="S353" i="7"/>
  <c r="T353" i="7"/>
  <c r="U353" i="7"/>
  <c r="V353" i="7"/>
  <c r="W353" i="7"/>
  <c r="X353" i="7"/>
  <c r="Y353" i="7"/>
  <c r="E343" i="7"/>
  <c r="G343" i="7"/>
  <c r="H343" i="7"/>
  <c r="I343" i="7"/>
  <c r="J343" i="7"/>
  <c r="K343" i="7"/>
  <c r="M343" i="7"/>
  <c r="N343" i="7"/>
  <c r="O343" i="7"/>
  <c r="P343" i="7"/>
  <c r="Q343" i="7"/>
  <c r="R343" i="7"/>
  <c r="S343" i="7"/>
  <c r="T343" i="7"/>
  <c r="U343" i="7"/>
  <c r="V343" i="7"/>
  <c r="W343" i="7"/>
  <c r="X343" i="7"/>
  <c r="Y343" i="7"/>
  <c r="E339" i="7"/>
  <c r="F339" i="7"/>
  <c r="G339" i="7"/>
  <c r="H339" i="7"/>
  <c r="I339" i="7"/>
  <c r="J339" i="7"/>
  <c r="K339" i="7"/>
  <c r="M339" i="7"/>
  <c r="N339" i="7"/>
  <c r="O339" i="7"/>
  <c r="P339" i="7"/>
  <c r="Q339" i="7"/>
  <c r="R339" i="7"/>
  <c r="S339" i="7"/>
  <c r="T339" i="7"/>
  <c r="U339" i="7"/>
  <c r="V339" i="7"/>
  <c r="W339" i="7"/>
  <c r="X339" i="7"/>
  <c r="Y339" i="7"/>
  <c r="E334" i="7"/>
  <c r="F334" i="7"/>
  <c r="G334" i="7"/>
  <c r="H334" i="7"/>
  <c r="I334" i="7"/>
  <c r="J334" i="7"/>
  <c r="K334" i="7"/>
  <c r="M334" i="7"/>
  <c r="N334" i="7"/>
  <c r="O334" i="7"/>
  <c r="P334" i="7"/>
  <c r="Q334" i="7"/>
  <c r="R334" i="7"/>
  <c r="S334" i="7"/>
  <c r="T334" i="7"/>
  <c r="U334" i="7"/>
  <c r="V334" i="7"/>
  <c r="W334" i="7"/>
  <c r="X334" i="7"/>
  <c r="Y334" i="7"/>
  <c r="E310" i="7"/>
  <c r="F310" i="7"/>
  <c r="G310" i="7"/>
  <c r="H310" i="7"/>
  <c r="I310" i="7"/>
  <c r="J310" i="7"/>
  <c r="K310" i="7"/>
  <c r="M310" i="7"/>
  <c r="N310" i="7"/>
  <c r="O310" i="7"/>
  <c r="P310" i="7"/>
  <c r="Q310" i="7"/>
  <c r="R310" i="7"/>
  <c r="S310" i="7"/>
  <c r="T310" i="7"/>
  <c r="U310" i="7"/>
  <c r="V310" i="7"/>
  <c r="W310" i="7"/>
  <c r="X310" i="7"/>
  <c r="D1107" i="7" l="1"/>
  <c r="D1108" i="7" s="1"/>
  <c r="U947" i="5" l="1"/>
  <c r="U948" i="5"/>
  <c r="U955" i="5"/>
  <c r="V929" i="5"/>
  <c r="V933" i="5"/>
  <c r="U929" i="5"/>
  <c r="U933" i="5"/>
  <c r="K932" i="5" l="1"/>
  <c r="J932" i="5"/>
  <c r="I932" i="5"/>
  <c r="H932" i="5"/>
  <c r="AB930" i="7"/>
  <c r="AA930" i="7"/>
  <c r="Z930" i="7"/>
  <c r="D929" i="7"/>
  <c r="C929" i="7" l="1"/>
  <c r="D930" i="7"/>
  <c r="C930" i="7" l="1"/>
  <c r="L931" i="5"/>
  <c r="U931" i="5" s="1"/>
  <c r="U1108" i="5"/>
  <c r="U1111" i="5"/>
  <c r="Q931" i="5" l="1"/>
  <c r="L932" i="5"/>
  <c r="U932" i="5" s="1"/>
  <c r="P931" i="5"/>
  <c r="P932" i="5" s="1"/>
  <c r="U90" i="5"/>
  <c r="V292" i="5"/>
  <c r="V293" i="5"/>
  <c r="V314" i="5"/>
  <c r="V338" i="5"/>
  <c r="V343" i="5"/>
  <c r="V347" i="5"/>
  <c r="V357" i="5"/>
  <c r="V370" i="5"/>
  <c r="V378" i="5"/>
  <c r="V379" i="5"/>
  <c r="V382" i="5"/>
  <c r="V385" i="5"/>
  <c r="V388" i="5"/>
  <c r="V497" i="5"/>
  <c r="V505" i="5"/>
  <c r="V508" i="5"/>
  <c r="V514" i="5"/>
  <c r="V517" i="5"/>
  <c r="V520" i="5"/>
  <c r="V525" i="5"/>
  <c r="V529" i="5"/>
  <c r="V533" i="5"/>
  <c r="V534" i="5"/>
  <c r="V538" i="5"/>
  <c r="V545" i="5"/>
  <c r="V548" i="5"/>
  <c r="V557" i="5"/>
  <c r="V558" i="5"/>
  <c r="V564" i="5"/>
  <c r="V600" i="5"/>
  <c r="V604" i="5"/>
  <c r="V611" i="5"/>
  <c r="V612" i="5"/>
  <c r="V669" i="5"/>
  <c r="V685" i="5"/>
  <c r="V694" i="5"/>
  <c r="V697" i="5"/>
  <c r="V700" i="5"/>
  <c r="V708" i="5"/>
  <c r="V755" i="5"/>
  <c r="V802" i="5"/>
  <c r="V803" i="5"/>
  <c r="V810" i="5"/>
  <c r="V812" i="5"/>
  <c r="V817" i="5"/>
  <c r="V824" i="5"/>
  <c r="V829" i="5"/>
  <c r="V833" i="5"/>
  <c r="V843" i="5"/>
  <c r="V846" i="5"/>
  <c r="V852" i="5"/>
  <c r="V854" i="5"/>
  <c r="V856" i="5"/>
  <c r="V857" i="5"/>
  <c r="V866" i="5"/>
  <c r="V878" i="5"/>
  <c r="V894" i="5"/>
  <c r="V900" i="5"/>
  <c r="V903" i="5"/>
  <c r="V920" i="5"/>
  <c r="V942" i="5"/>
  <c r="V947" i="5"/>
  <c r="V948" i="5"/>
  <c r="V955" i="5"/>
  <c r="V959" i="5"/>
  <c r="V963" i="5"/>
  <c r="V972" i="5"/>
  <c r="V973" i="5"/>
  <c r="V978" i="5"/>
  <c r="V980" i="5"/>
  <c r="V981" i="5"/>
  <c r="V993" i="5"/>
  <c r="V1001" i="5"/>
  <c r="V1021" i="5"/>
  <c r="V1024" i="5"/>
  <c r="V1026" i="5"/>
  <c r="V1027" i="5"/>
  <c r="V1030" i="5"/>
  <c r="V1036" i="5"/>
  <c r="V1056" i="5"/>
  <c r="V1102" i="5"/>
  <c r="V1103" i="5"/>
  <c r="V1108" i="5"/>
  <c r="V1111" i="5"/>
  <c r="V1118" i="5"/>
  <c r="V1121" i="5"/>
  <c r="V1207" i="5"/>
  <c r="V1208" i="5"/>
  <c r="V1211" i="5"/>
  <c r="V1212" i="5"/>
  <c r="V1215" i="5"/>
  <c r="V1224" i="5"/>
  <c r="V1283" i="5"/>
  <c r="V1296" i="5"/>
  <c r="V1297" i="5"/>
  <c r="Q932" i="5" l="1"/>
  <c r="V931" i="5"/>
  <c r="V932" i="5"/>
  <c r="H313" i="5"/>
  <c r="I313" i="5"/>
  <c r="J313" i="5"/>
  <c r="K313" i="5"/>
  <c r="D292" i="7"/>
  <c r="C292" i="7" s="1"/>
  <c r="D293" i="7"/>
  <c r="C293" i="7" s="1"/>
  <c r="D294" i="7"/>
  <c r="C294" i="7" s="1"/>
  <c r="D295" i="7"/>
  <c r="C295" i="7" s="1"/>
  <c r="D296" i="7"/>
  <c r="C296" i="7" s="1"/>
  <c r="D297" i="7"/>
  <c r="C297" i="7" s="1"/>
  <c r="D298" i="7"/>
  <c r="C298" i="7" s="1"/>
  <c r="D299" i="7"/>
  <c r="C299" i="7" s="1"/>
  <c r="D300" i="7"/>
  <c r="D301" i="7"/>
  <c r="C301" i="7" s="1"/>
  <c r="D302" i="7"/>
  <c r="C302" i="7" s="1"/>
  <c r="D303" i="7"/>
  <c r="D304" i="7"/>
  <c r="C304" i="7" s="1"/>
  <c r="D305" i="7"/>
  <c r="C305" i="7" s="1"/>
  <c r="D306" i="7"/>
  <c r="C306" i="7" s="1"/>
  <c r="D307" i="7"/>
  <c r="D308" i="7"/>
  <c r="C308" i="7" s="1"/>
  <c r="D309" i="7"/>
  <c r="C309" i="7" s="1"/>
  <c r="D291" i="7"/>
  <c r="D310" i="7" l="1"/>
  <c r="AB751" i="7"/>
  <c r="AC751" i="7"/>
  <c r="AD751" i="7"/>
  <c r="AE751" i="7"/>
  <c r="D82" i="7" l="1"/>
  <c r="C82" i="7" s="1"/>
  <c r="D56" i="7"/>
  <c r="C56" i="7" s="1"/>
  <c r="D57" i="7"/>
  <c r="C57" i="7" s="1"/>
  <c r="D58" i="7"/>
  <c r="C58" i="7" s="1"/>
  <c r="D46" i="7"/>
  <c r="C46" i="7" s="1"/>
  <c r="D47" i="7"/>
  <c r="C47" i="7" s="1"/>
  <c r="D48" i="7"/>
  <c r="C48" i="7" s="1"/>
  <c r="D49" i="7"/>
  <c r="C49" i="7" s="1"/>
  <c r="D50" i="7"/>
  <c r="C50" i="7" s="1"/>
  <c r="D51" i="7"/>
  <c r="C51" i="7" s="1"/>
  <c r="D52" i="7"/>
  <c r="C52" i="7" s="1"/>
  <c r="D38" i="7"/>
  <c r="C38" i="7" s="1"/>
  <c r="D819" i="7" l="1"/>
  <c r="B300" i="5"/>
  <c r="L302" i="5" l="1"/>
  <c r="L300" i="5"/>
  <c r="D685" i="7"/>
  <c r="D686" i="7"/>
  <c r="U302" i="5" l="1"/>
  <c r="U300" i="5"/>
  <c r="P300" i="5"/>
  <c r="V300" i="5" s="1"/>
  <c r="Q300" i="5"/>
  <c r="D983" i="7"/>
  <c r="C983" i="7" s="1"/>
  <c r="L985" i="5" s="1"/>
  <c r="P985" i="5" l="1"/>
  <c r="V985" i="5" s="1"/>
  <c r="U985" i="5"/>
  <c r="L301" i="5"/>
  <c r="Y908" i="7"/>
  <c r="I1110" i="5"/>
  <c r="J1110" i="5"/>
  <c r="K1110" i="5"/>
  <c r="M1110" i="5"/>
  <c r="N1110" i="5"/>
  <c r="O1110" i="5"/>
  <c r="H1110" i="5"/>
  <c r="U301" i="5" l="1"/>
  <c r="U829" i="5"/>
  <c r="U833" i="5"/>
  <c r="L121" i="5" l="1"/>
  <c r="Y269" i="7" l="1"/>
  <c r="Y1288" i="7" l="1"/>
  <c r="X1288" i="7"/>
  <c r="W1288" i="7"/>
  <c r="V1288" i="7"/>
  <c r="U1288" i="7"/>
  <c r="T1288" i="7"/>
  <c r="S1288" i="7"/>
  <c r="R1288" i="7"/>
  <c r="Q1288" i="7"/>
  <c r="P1288" i="7"/>
  <c r="O1288" i="7"/>
  <c r="N1288" i="7"/>
  <c r="M1288" i="7"/>
  <c r="K1288" i="7"/>
  <c r="J1288" i="7"/>
  <c r="I1288" i="7"/>
  <c r="H1288" i="7"/>
  <c r="G1288" i="7"/>
  <c r="E1288" i="7"/>
  <c r="F1287" i="7"/>
  <c r="F1288" i="7" s="1"/>
  <c r="D1286" i="7"/>
  <c r="C1286" i="7" s="1"/>
  <c r="L1289" i="5" s="1"/>
  <c r="D1285" i="7"/>
  <c r="C1285" i="7" s="1"/>
  <c r="L1288" i="5" s="1"/>
  <c r="D1284" i="7"/>
  <c r="C1284" i="7" s="1"/>
  <c r="L1287" i="5" s="1"/>
  <c r="D1283" i="7"/>
  <c r="C1283" i="7" s="1"/>
  <c r="L1286" i="5" s="1"/>
  <c r="D1282" i="7"/>
  <c r="C1282" i="7" s="1"/>
  <c r="L1285" i="5" s="1"/>
  <c r="D1281" i="7"/>
  <c r="Y1279" i="7"/>
  <c r="X1279" i="7"/>
  <c r="W1279" i="7"/>
  <c r="V1279" i="7"/>
  <c r="U1279" i="7"/>
  <c r="T1279" i="7"/>
  <c r="S1279" i="7"/>
  <c r="R1279" i="7"/>
  <c r="Q1279" i="7"/>
  <c r="P1279" i="7"/>
  <c r="O1279" i="7"/>
  <c r="N1279" i="7"/>
  <c r="M1279" i="7"/>
  <c r="K1279" i="7"/>
  <c r="J1279" i="7"/>
  <c r="I1279" i="7"/>
  <c r="H1279" i="7"/>
  <c r="G1279" i="7"/>
  <c r="F1279" i="7"/>
  <c r="E1279" i="7"/>
  <c r="D1278" i="7"/>
  <c r="C1278" i="7" s="1"/>
  <c r="D1277" i="7"/>
  <c r="C1277" i="7" s="1"/>
  <c r="D1276" i="7"/>
  <c r="C1276" i="7" s="1"/>
  <c r="D1275" i="7"/>
  <c r="C1275" i="7" s="1"/>
  <c r="D1274" i="7"/>
  <c r="C1274" i="7" s="1"/>
  <c r="D1273" i="7"/>
  <c r="C1273" i="7" s="1"/>
  <c r="D1272" i="7"/>
  <c r="C1272" i="7" s="1"/>
  <c r="D1271" i="7"/>
  <c r="C1271" i="7" s="1"/>
  <c r="D1270" i="7"/>
  <c r="C1270" i="7" s="1"/>
  <c r="D1269" i="7"/>
  <c r="C1269" i="7" s="1"/>
  <c r="D1268" i="7"/>
  <c r="C1268" i="7" s="1"/>
  <c r="D1267" i="7"/>
  <c r="C1267" i="7" s="1"/>
  <c r="D1266" i="7"/>
  <c r="C1266" i="7" s="1"/>
  <c r="D1265" i="7"/>
  <c r="C1265" i="7" s="1"/>
  <c r="D1264" i="7"/>
  <c r="C1264" i="7" s="1"/>
  <c r="D1263" i="7"/>
  <c r="C1263" i="7" s="1"/>
  <c r="D1262" i="7"/>
  <c r="C1262" i="7" s="1"/>
  <c r="D1261" i="7"/>
  <c r="C1261" i="7" s="1"/>
  <c r="D1260" i="7"/>
  <c r="C1260" i="7" s="1"/>
  <c r="D1259" i="7"/>
  <c r="C1259" i="7" s="1"/>
  <c r="D1258" i="7"/>
  <c r="C1258" i="7" s="1"/>
  <c r="D1257" i="7"/>
  <c r="C1257" i="7" s="1"/>
  <c r="D1256" i="7"/>
  <c r="C1256" i="7" s="1"/>
  <c r="D1255" i="7"/>
  <c r="C1255" i="7" s="1"/>
  <c r="D1254" i="7"/>
  <c r="C1254" i="7" s="1"/>
  <c r="D1253" i="7"/>
  <c r="C1253" i="7" s="1"/>
  <c r="D1252" i="7"/>
  <c r="C1252" i="7" s="1"/>
  <c r="D1251" i="7"/>
  <c r="C1251" i="7" s="1"/>
  <c r="D1250" i="7"/>
  <c r="C1250" i="7" s="1"/>
  <c r="D1249" i="7"/>
  <c r="C1249" i="7" s="1"/>
  <c r="D1248" i="7"/>
  <c r="C1248" i="7" s="1"/>
  <c r="D1247" i="7"/>
  <c r="C1247" i="7" s="1"/>
  <c r="D1246" i="7"/>
  <c r="C1246" i="7" s="1"/>
  <c r="D1245" i="7"/>
  <c r="C1245" i="7" s="1"/>
  <c r="D1244" i="7"/>
  <c r="C1244" i="7" s="1"/>
  <c r="D1243" i="7"/>
  <c r="C1243" i="7" s="1"/>
  <c r="D1242" i="7"/>
  <c r="C1242" i="7" s="1"/>
  <c r="L1245" i="5" s="1"/>
  <c r="D1241" i="7"/>
  <c r="C1241" i="7" s="1"/>
  <c r="L1244" i="5" s="1"/>
  <c r="D1240" i="7"/>
  <c r="C1240" i="7" s="1"/>
  <c r="L1243" i="5" s="1"/>
  <c r="D1239" i="7"/>
  <c r="C1239" i="7" s="1"/>
  <c r="L1242" i="5" s="1"/>
  <c r="D1238" i="7"/>
  <c r="C1238" i="7" s="1"/>
  <c r="D1237" i="7"/>
  <c r="C1237" i="7" s="1"/>
  <c r="L1240" i="5" s="1"/>
  <c r="D1236" i="7"/>
  <c r="C1236" i="7" s="1"/>
  <c r="L1239" i="5" s="1"/>
  <c r="D1235" i="7"/>
  <c r="C1235" i="7" s="1"/>
  <c r="L1238" i="5" s="1"/>
  <c r="D1234" i="7"/>
  <c r="C1234" i="7" s="1"/>
  <c r="L1237" i="5" s="1"/>
  <c r="D1233" i="7"/>
  <c r="C1233" i="7" s="1"/>
  <c r="L1236" i="5" s="1"/>
  <c r="D1232" i="7"/>
  <c r="C1232" i="7" s="1"/>
  <c r="L1235" i="5" s="1"/>
  <c r="D1231" i="7"/>
  <c r="C1231" i="7" s="1"/>
  <c r="L1234" i="5" s="1"/>
  <c r="D1230" i="7"/>
  <c r="C1230" i="7" s="1"/>
  <c r="D1229" i="7"/>
  <c r="C1229" i="7" s="1"/>
  <c r="L1232" i="5" s="1"/>
  <c r="D1228" i="7"/>
  <c r="C1228" i="7" s="1"/>
  <c r="L1231" i="5" s="1"/>
  <c r="D1227" i="7"/>
  <c r="D1226" i="7"/>
  <c r="C1226" i="7" s="1"/>
  <c r="L1229" i="5" s="1"/>
  <c r="D1225" i="7"/>
  <c r="C1225" i="7" s="1"/>
  <c r="L1228" i="5" s="1"/>
  <c r="D1224" i="7"/>
  <c r="C1224" i="7" s="1"/>
  <c r="D1223" i="7"/>
  <c r="C1223" i="7" s="1"/>
  <c r="L1226" i="5" s="1"/>
  <c r="D1222" i="7"/>
  <c r="C1222" i="7" s="1"/>
  <c r="Y1220" i="7"/>
  <c r="X1220" i="7"/>
  <c r="W1220" i="7"/>
  <c r="V1220" i="7"/>
  <c r="U1220" i="7"/>
  <c r="T1220" i="7"/>
  <c r="S1220" i="7"/>
  <c r="R1220" i="7"/>
  <c r="Q1220" i="7"/>
  <c r="P1220" i="7"/>
  <c r="O1220" i="7"/>
  <c r="N1220" i="7"/>
  <c r="M1220" i="7"/>
  <c r="K1220" i="7"/>
  <c r="J1220" i="7"/>
  <c r="I1220" i="7"/>
  <c r="H1220" i="7"/>
  <c r="G1220" i="7"/>
  <c r="F1220" i="7"/>
  <c r="E1220" i="7"/>
  <c r="D1219" i="7"/>
  <c r="C1219" i="7" s="1"/>
  <c r="L1222" i="5" s="1"/>
  <c r="D1218" i="7"/>
  <c r="C1218" i="7" s="1"/>
  <c r="L1221" i="5" s="1"/>
  <c r="D1217" i="7"/>
  <c r="C1217" i="7" s="1"/>
  <c r="L1220" i="5" s="1"/>
  <c r="D1216" i="7"/>
  <c r="C1216" i="7" s="1"/>
  <c r="L1219" i="5" s="1"/>
  <c r="D1215" i="7"/>
  <c r="C1215" i="7" s="1"/>
  <c r="L1218" i="5" s="1"/>
  <c r="D1214" i="7"/>
  <c r="C1214" i="7" s="1"/>
  <c r="L1217" i="5" s="1"/>
  <c r="D1213" i="7"/>
  <c r="C1213" i="7" s="1"/>
  <c r="L1216" i="5" s="1"/>
  <c r="Y1211" i="7"/>
  <c r="X1211" i="7"/>
  <c r="W1211" i="7"/>
  <c r="V1211" i="7"/>
  <c r="U1211" i="7"/>
  <c r="T1211" i="7"/>
  <c r="S1211" i="7"/>
  <c r="R1211" i="7"/>
  <c r="Q1211" i="7"/>
  <c r="P1211" i="7"/>
  <c r="O1211" i="7"/>
  <c r="N1211" i="7"/>
  <c r="M1211" i="7"/>
  <c r="K1211" i="7"/>
  <c r="J1211" i="7"/>
  <c r="I1211" i="7"/>
  <c r="H1211" i="7"/>
  <c r="G1211" i="7"/>
  <c r="F1211" i="7"/>
  <c r="E1211" i="7"/>
  <c r="D1210" i="7"/>
  <c r="Y1208" i="7"/>
  <c r="X1208" i="7"/>
  <c r="W1208" i="7"/>
  <c r="V1208" i="7"/>
  <c r="U1208" i="7"/>
  <c r="T1208" i="7"/>
  <c r="S1208" i="7"/>
  <c r="R1208" i="7"/>
  <c r="Q1208" i="7"/>
  <c r="P1208" i="7"/>
  <c r="O1208" i="7"/>
  <c r="N1208" i="7"/>
  <c r="M1208" i="7"/>
  <c r="K1208" i="7"/>
  <c r="J1208" i="7"/>
  <c r="I1208" i="7"/>
  <c r="H1208" i="7"/>
  <c r="G1208" i="7"/>
  <c r="F1208" i="7"/>
  <c r="E1208" i="7"/>
  <c r="D1207" i="7"/>
  <c r="D1208" i="7" s="1"/>
  <c r="D1202" i="7"/>
  <c r="C1202" i="7" s="1"/>
  <c r="D1201" i="7"/>
  <c r="C1201" i="7" s="1"/>
  <c r="L1203" i="5" s="1"/>
  <c r="D1200" i="7"/>
  <c r="C1200" i="7" s="1"/>
  <c r="L1202" i="5" s="1"/>
  <c r="D1199" i="7"/>
  <c r="C1199" i="7" s="1"/>
  <c r="L1201" i="5" s="1"/>
  <c r="D1198" i="7"/>
  <c r="C1198" i="7" s="1"/>
  <c r="L1200" i="5" s="1"/>
  <c r="D1197" i="7"/>
  <c r="C1197" i="7" s="1"/>
  <c r="L1199" i="5" s="1"/>
  <c r="D1196" i="7"/>
  <c r="C1196" i="7" s="1"/>
  <c r="L1198" i="5" s="1"/>
  <c r="D1195" i="7"/>
  <c r="C1195" i="7" s="1"/>
  <c r="L1197" i="5" s="1"/>
  <c r="D1194" i="7"/>
  <c r="C1194" i="7" s="1"/>
  <c r="L1196" i="5" s="1"/>
  <c r="D1193" i="7"/>
  <c r="C1193" i="7" s="1"/>
  <c r="L1195" i="5" s="1"/>
  <c r="D1192" i="7"/>
  <c r="C1192" i="7" s="1"/>
  <c r="L1194" i="5" s="1"/>
  <c r="D1191" i="7"/>
  <c r="C1191" i="7" s="1"/>
  <c r="L1193" i="5" s="1"/>
  <c r="D1190" i="7"/>
  <c r="C1190" i="7" s="1"/>
  <c r="L1192" i="5" s="1"/>
  <c r="D1189" i="7"/>
  <c r="C1189" i="7" s="1"/>
  <c r="L1191" i="5" s="1"/>
  <c r="D1188" i="7"/>
  <c r="C1188" i="7" s="1"/>
  <c r="L1190" i="5" s="1"/>
  <c r="D1187" i="7"/>
  <c r="C1187" i="7" s="1"/>
  <c r="L1189" i="5" s="1"/>
  <c r="D1186" i="7"/>
  <c r="C1186" i="7" s="1"/>
  <c r="L1188" i="5" s="1"/>
  <c r="D1185" i="7"/>
  <c r="C1185" i="7" s="1"/>
  <c r="L1187" i="5" s="1"/>
  <c r="D1184" i="7"/>
  <c r="C1184" i="7" s="1"/>
  <c r="L1186" i="5" s="1"/>
  <c r="D1183" i="7"/>
  <c r="C1183" i="7" s="1"/>
  <c r="L1185" i="5" s="1"/>
  <c r="D1182" i="7"/>
  <c r="C1182" i="7" s="1"/>
  <c r="L1184" i="5" s="1"/>
  <c r="D1181" i="7"/>
  <c r="C1181" i="7" s="1"/>
  <c r="L1183" i="5" s="1"/>
  <c r="D1180" i="7"/>
  <c r="C1180" i="7" s="1"/>
  <c r="L1182" i="5" s="1"/>
  <c r="D1179" i="7"/>
  <c r="C1179" i="7" s="1"/>
  <c r="L1181" i="5" s="1"/>
  <c r="D1178" i="7"/>
  <c r="C1178" i="7" s="1"/>
  <c r="L1180" i="5" s="1"/>
  <c r="D1177" i="7"/>
  <c r="C1177" i="7" s="1"/>
  <c r="L1179" i="5" s="1"/>
  <c r="D1176" i="7"/>
  <c r="C1176" i="7" s="1"/>
  <c r="L1178" i="5" s="1"/>
  <c r="D1175" i="7"/>
  <c r="C1175" i="7" s="1"/>
  <c r="L1177" i="5" s="1"/>
  <c r="D1174" i="7"/>
  <c r="C1174" i="7" s="1"/>
  <c r="L1176" i="5" s="1"/>
  <c r="D1173" i="7"/>
  <c r="C1173" i="7" s="1"/>
  <c r="L1175" i="5" s="1"/>
  <c r="D1172" i="7"/>
  <c r="C1172" i="7" s="1"/>
  <c r="L1174" i="5" s="1"/>
  <c r="D1171" i="7"/>
  <c r="C1171" i="7" s="1"/>
  <c r="L1173" i="5" s="1"/>
  <c r="D1170" i="7"/>
  <c r="C1170" i="7" s="1"/>
  <c r="L1172" i="5" s="1"/>
  <c r="D1169" i="7"/>
  <c r="C1169" i="7" s="1"/>
  <c r="L1171" i="5" s="1"/>
  <c r="D1168" i="7"/>
  <c r="C1168" i="7" s="1"/>
  <c r="L1170" i="5" s="1"/>
  <c r="D1167" i="7"/>
  <c r="C1167" i="7" s="1"/>
  <c r="L1169" i="5" s="1"/>
  <c r="D1166" i="7"/>
  <c r="C1166" i="7" s="1"/>
  <c r="L1168" i="5" s="1"/>
  <c r="D1165" i="7"/>
  <c r="C1165" i="7" s="1"/>
  <c r="L1167" i="5" s="1"/>
  <c r="D1164" i="7"/>
  <c r="C1164" i="7" s="1"/>
  <c r="L1166" i="5" s="1"/>
  <c r="D1163" i="7"/>
  <c r="C1163" i="7" s="1"/>
  <c r="D1162" i="7"/>
  <c r="C1162" i="7" s="1"/>
  <c r="L1164" i="5" s="1"/>
  <c r="D1161" i="7"/>
  <c r="C1161" i="7" s="1"/>
  <c r="D1160" i="7"/>
  <c r="C1160" i="7" s="1"/>
  <c r="L1162" i="5" s="1"/>
  <c r="D1159" i="7"/>
  <c r="C1159" i="7" s="1"/>
  <c r="L1161" i="5" s="1"/>
  <c r="D1158" i="7"/>
  <c r="C1158" i="7" s="1"/>
  <c r="D1157" i="7"/>
  <c r="C1157" i="7" s="1"/>
  <c r="L1159" i="5" s="1"/>
  <c r="D1156" i="7"/>
  <c r="C1156" i="7" s="1"/>
  <c r="L1158" i="5" s="1"/>
  <c r="D1155" i="7"/>
  <c r="C1155" i="7" s="1"/>
  <c r="L1157" i="5" s="1"/>
  <c r="D1154" i="7"/>
  <c r="C1154" i="7" s="1"/>
  <c r="L1156" i="5" s="1"/>
  <c r="D1153" i="7"/>
  <c r="C1153" i="7" s="1"/>
  <c r="L1155" i="5" s="1"/>
  <c r="D1152" i="7"/>
  <c r="C1152" i="7" s="1"/>
  <c r="L1154" i="5" s="1"/>
  <c r="D1151" i="7"/>
  <c r="C1151" i="7" s="1"/>
  <c r="L1153" i="5" s="1"/>
  <c r="D1150" i="7"/>
  <c r="C1150" i="7" s="1"/>
  <c r="L1152" i="5" s="1"/>
  <c r="D1149" i="7"/>
  <c r="C1149" i="7" s="1"/>
  <c r="L1151" i="5" s="1"/>
  <c r="D1148" i="7"/>
  <c r="C1148" i="7" s="1"/>
  <c r="L1150" i="5" s="1"/>
  <c r="D1147" i="7"/>
  <c r="C1147" i="7" s="1"/>
  <c r="L1149" i="5" s="1"/>
  <c r="D1146" i="7"/>
  <c r="C1146" i="7" s="1"/>
  <c r="L1148" i="5" s="1"/>
  <c r="D1145" i="7"/>
  <c r="C1145" i="7" s="1"/>
  <c r="L1147" i="5" s="1"/>
  <c r="D1144" i="7"/>
  <c r="C1144" i="7" s="1"/>
  <c r="L1146" i="5" s="1"/>
  <c r="D1143" i="7"/>
  <c r="C1143" i="7" s="1"/>
  <c r="L1145" i="5" s="1"/>
  <c r="D1142" i="7"/>
  <c r="C1142" i="7" s="1"/>
  <c r="D1141" i="7"/>
  <c r="C1141" i="7" s="1"/>
  <c r="L1143" i="5" s="1"/>
  <c r="D1140" i="7"/>
  <c r="C1140" i="7" s="1"/>
  <c r="L1142" i="5" s="1"/>
  <c r="D1139" i="7"/>
  <c r="C1139" i="7" s="1"/>
  <c r="L1141" i="5" s="1"/>
  <c r="D1138" i="7"/>
  <c r="C1138" i="7" s="1"/>
  <c r="L1140" i="5" s="1"/>
  <c r="D1137" i="7"/>
  <c r="C1137" i="7" s="1"/>
  <c r="L1139" i="5" s="1"/>
  <c r="D1136" i="7"/>
  <c r="C1136" i="7" s="1"/>
  <c r="L1138" i="5" s="1"/>
  <c r="D1135" i="7"/>
  <c r="C1135" i="7" s="1"/>
  <c r="L1137" i="5" s="1"/>
  <c r="D1134" i="7"/>
  <c r="C1134" i="7" s="1"/>
  <c r="L1136" i="5" s="1"/>
  <c r="D1133" i="7"/>
  <c r="C1133" i="7" s="1"/>
  <c r="L1135" i="5" s="1"/>
  <c r="D1132" i="7"/>
  <c r="C1132" i="7" s="1"/>
  <c r="L1134" i="5" s="1"/>
  <c r="D1131" i="7"/>
  <c r="C1131" i="7" s="1"/>
  <c r="D1130" i="7"/>
  <c r="C1130" i="7" s="1"/>
  <c r="L1132" i="5" s="1"/>
  <c r="D1129" i="7"/>
  <c r="C1129" i="7" s="1"/>
  <c r="L1131" i="5" s="1"/>
  <c r="D1128" i="7"/>
  <c r="C1128" i="7" s="1"/>
  <c r="L1130" i="5" s="1"/>
  <c r="D1127" i="7"/>
  <c r="C1127" i="7" s="1"/>
  <c r="L1129" i="5" s="1"/>
  <c r="D1126" i="7"/>
  <c r="C1126" i="7" s="1"/>
  <c r="D1125" i="7"/>
  <c r="C1125" i="7" s="1"/>
  <c r="L1127" i="5" s="1"/>
  <c r="D1124" i="7"/>
  <c r="C1124" i="7" s="1"/>
  <c r="L1126" i="5" s="1"/>
  <c r="D1123" i="7"/>
  <c r="C1123" i="7" s="1"/>
  <c r="L1125" i="5" s="1"/>
  <c r="D1122" i="7"/>
  <c r="C1122" i="7" s="1"/>
  <c r="D1121" i="7"/>
  <c r="C1121" i="7" s="1"/>
  <c r="L1123" i="5" s="1"/>
  <c r="D1120" i="7"/>
  <c r="Y1118" i="7"/>
  <c r="X1118" i="7"/>
  <c r="W1118" i="7"/>
  <c r="V1118" i="7"/>
  <c r="U1118" i="7"/>
  <c r="T1118" i="7"/>
  <c r="S1118" i="7"/>
  <c r="R1118" i="7"/>
  <c r="Q1118" i="7"/>
  <c r="P1118" i="7"/>
  <c r="O1118" i="7"/>
  <c r="N1118" i="7"/>
  <c r="M1118" i="7"/>
  <c r="K1118" i="7"/>
  <c r="J1118" i="7"/>
  <c r="I1118" i="7"/>
  <c r="H1118" i="7"/>
  <c r="G1118" i="7"/>
  <c r="F1118" i="7"/>
  <c r="E1118" i="7"/>
  <c r="D1117" i="7"/>
  <c r="Y1115" i="7"/>
  <c r="X1115" i="7"/>
  <c r="W1115" i="7"/>
  <c r="V1115" i="7"/>
  <c r="U1115" i="7"/>
  <c r="T1115" i="7"/>
  <c r="S1115" i="7"/>
  <c r="R1115" i="7"/>
  <c r="Q1115" i="7"/>
  <c r="P1115" i="7"/>
  <c r="O1115" i="7"/>
  <c r="N1115" i="7"/>
  <c r="M1115" i="7"/>
  <c r="K1115" i="7"/>
  <c r="J1115" i="7"/>
  <c r="I1115" i="7"/>
  <c r="H1115" i="7"/>
  <c r="G1115" i="7"/>
  <c r="F1115" i="7"/>
  <c r="E1115" i="7"/>
  <c r="D1114" i="7"/>
  <c r="C1114" i="7" s="1"/>
  <c r="D1113" i="7"/>
  <c r="C1113" i="7" s="1"/>
  <c r="L1115" i="5" s="1"/>
  <c r="D1112" i="7"/>
  <c r="C1112" i="7" s="1"/>
  <c r="L1114" i="5" s="1"/>
  <c r="D1111" i="7"/>
  <c r="C1111" i="7" s="1"/>
  <c r="L1113" i="5" s="1"/>
  <c r="D1110" i="7"/>
  <c r="C1110" i="7" s="1"/>
  <c r="D1104" i="7"/>
  <c r="C1104" i="7" s="1"/>
  <c r="L1106" i="5" s="1"/>
  <c r="D1103" i="7"/>
  <c r="C1103" i="7" s="1"/>
  <c r="L1105" i="5" s="1"/>
  <c r="D1102" i="7"/>
  <c r="D1098" i="7"/>
  <c r="C1098" i="7" s="1"/>
  <c r="L1100" i="5" s="1"/>
  <c r="D1097" i="7"/>
  <c r="C1097" i="7" s="1"/>
  <c r="L1099" i="5" s="1"/>
  <c r="D1096" i="7"/>
  <c r="C1096" i="7" s="1"/>
  <c r="L1098" i="5" s="1"/>
  <c r="D1095" i="7"/>
  <c r="C1095" i="7" s="1"/>
  <c r="L1097" i="5" s="1"/>
  <c r="D1094" i="7"/>
  <c r="C1094" i="7" s="1"/>
  <c r="L1096" i="5" s="1"/>
  <c r="D1093" i="7"/>
  <c r="C1093" i="7" s="1"/>
  <c r="L1095" i="5" s="1"/>
  <c r="Y1092" i="7"/>
  <c r="Y1099" i="7" s="1"/>
  <c r="D1092" i="7"/>
  <c r="D1091" i="7"/>
  <c r="C1091" i="7" s="1"/>
  <c r="L1093" i="5" s="1"/>
  <c r="D1090" i="7"/>
  <c r="C1090" i="7" s="1"/>
  <c r="L1092" i="5" s="1"/>
  <c r="D1089" i="7"/>
  <c r="C1089" i="7" s="1"/>
  <c r="L1091" i="5" s="1"/>
  <c r="D1088" i="7"/>
  <c r="C1088" i="7" s="1"/>
  <c r="L1090" i="5" s="1"/>
  <c r="D1087" i="7"/>
  <c r="C1087" i="7" s="1"/>
  <c r="L1089" i="5" s="1"/>
  <c r="D1086" i="7"/>
  <c r="C1086" i="7" s="1"/>
  <c r="L1088" i="5" s="1"/>
  <c r="D1085" i="7"/>
  <c r="C1085" i="7" s="1"/>
  <c r="L1087" i="5" s="1"/>
  <c r="D1084" i="7"/>
  <c r="C1084" i="7" s="1"/>
  <c r="L1086" i="5" s="1"/>
  <c r="D1083" i="7"/>
  <c r="C1083" i="7" s="1"/>
  <c r="L1085" i="5" s="1"/>
  <c r="D1082" i="7"/>
  <c r="C1082" i="7" s="1"/>
  <c r="L1084" i="5" s="1"/>
  <c r="D1081" i="7"/>
  <c r="C1081" i="7" s="1"/>
  <c r="L1083" i="5" s="1"/>
  <c r="D1080" i="7"/>
  <c r="C1080" i="7" s="1"/>
  <c r="L1082" i="5" s="1"/>
  <c r="D1079" i="7"/>
  <c r="C1079" i="7" s="1"/>
  <c r="L1081" i="5" s="1"/>
  <c r="D1078" i="7"/>
  <c r="C1078" i="7" s="1"/>
  <c r="L1080" i="5" s="1"/>
  <c r="D1077" i="7"/>
  <c r="C1077" i="7" s="1"/>
  <c r="L1079" i="5" s="1"/>
  <c r="D1076" i="7"/>
  <c r="C1076" i="7" s="1"/>
  <c r="L1078" i="5" s="1"/>
  <c r="D1075" i="7"/>
  <c r="C1075" i="7" s="1"/>
  <c r="L1077" i="5" s="1"/>
  <c r="D1074" i="7"/>
  <c r="C1074" i="7" s="1"/>
  <c r="L1076" i="5" s="1"/>
  <c r="D1073" i="7"/>
  <c r="C1073" i="7" s="1"/>
  <c r="L1075" i="5" s="1"/>
  <c r="D1072" i="7"/>
  <c r="C1072" i="7" s="1"/>
  <c r="L1074" i="5" s="1"/>
  <c r="D1071" i="7"/>
  <c r="C1071" i="7" s="1"/>
  <c r="L1073" i="5" s="1"/>
  <c r="D1070" i="7"/>
  <c r="C1070" i="7" s="1"/>
  <c r="D1069" i="7"/>
  <c r="C1069" i="7" s="1"/>
  <c r="L1071" i="5" s="1"/>
  <c r="D1068" i="7"/>
  <c r="C1068" i="7" s="1"/>
  <c r="L1070" i="5" s="1"/>
  <c r="D1067" i="7"/>
  <c r="C1067" i="7" s="1"/>
  <c r="L1069" i="5" s="1"/>
  <c r="D1066" i="7"/>
  <c r="C1066" i="7" s="1"/>
  <c r="L1068" i="5" s="1"/>
  <c r="D1065" i="7"/>
  <c r="C1065" i="7" s="1"/>
  <c r="L1067" i="5" s="1"/>
  <c r="D1064" i="7"/>
  <c r="C1064" i="7" s="1"/>
  <c r="L1066" i="5" s="1"/>
  <c r="D1063" i="7"/>
  <c r="C1063" i="7" s="1"/>
  <c r="L1065" i="5" s="1"/>
  <c r="D1062" i="7"/>
  <c r="C1062" i="7" s="1"/>
  <c r="L1064" i="5" s="1"/>
  <c r="D1061" i="7"/>
  <c r="C1061" i="7" s="1"/>
  <c r="L1063" i="5" s="1"/>
  <c r="D1060" i="7"/>
  <c r="C1060" i="7" s="1"/>
  <c r="L1062" i="5" s="1"/>
  <c r="D1059" i="7"/>
  <c r="C1059" i="7" s="1"/>
  <c r="L1061" i="5" s="1"/>
  <c r="D1058" i="7"/>
  <c r="C1058" i="7" s="1"/>
  <c r="L1060" i="5" s="1"/>
  <c r="D1057" i="7"/>
  <c r="C1057" i="7" s="1"/>
  <c r="L1059" i="5" s="1"/>
  <c r="D1056" i="7"/>
  <c r="C1056" i="7" s="1"/>
  <c r="L1058" i="5" s="1"/>
  <c r="D1055" i="7"/>
  <c r="D1051" i="7"/>
  <c r="C1051" i="7" s="1"/>
  <c r="L1053" i="5" s="1"/>
  <c r="D1050" i="7"/>
  <c r="C1050" i="7" s="1"/>
  <c r="L1052" i="5" s="1"/>
  <c r="D1049" i="7"/>
  <c r="C1049" i="7" s="1"/>
  <c r="L1051" i="5" s="1"/>
  <c r="D1048" i="7"/>
  <c r="C1048" i="7" s="1"/>
  <c r="L1050" i="5" s="1"/>
  <c r="D1047" i="7"/>
  <c r="C1047" i="7" s="1"/>
  <c r="L1049" i="5" s="1"/>
  <c r="D1046" i="7"/>
  <c r="C1046" i="7" s="1"/>
  <c r="L1048" i="5" s="1"/>
  <c r="D1045" i="7"/>
  <c r="C1045" i="7" s="1"/>
  <c r="L1047" i="5" s="1"/>
  <c r="D1044" i="7"/>
  <c r="C1044" i="7" s="1"/>
  <c r="L1046" i="5" s="1"/>
  <c r="D1043" i="7"/>
  <c r="C1043" i="7" s="1"/>
  <c r="L1045" i="5" s="1"/>
  <c r="D1042" i="7"/>
  <c r="C1042" i="7" s="1"/>
  <c r="L1044" i="5" s="1"/>
  <c r="D1041" i="7"/>
  <c r="C1041" i="7" s="1"/>
  <c r="L1043" i="5" s="1"/>
  <c r="D1040" i="7"/>
  <c r="C1040" i="7" s="1"/>
  <c r="L1042" i="5" s="1"/>
  <c r="D1039" i="7"/>
  <c r="C1039" i="7" s="1"/>
  <c r="L1041" i="5" s="1"/>
  <c r="D1038" i="7"/>
  <c r="C1038" i="7" s="1"/>
  <c r="L1040" i="5" s="1"/>
  <c r="D1037" i="7"/>
  <c r="C1037" i="7" s="1"/>
  <c r="L1039" i="5" s="1"/>
  <c r="D1036" i="7"/>
  <c r="C1036" i="7" s="1"/>
  <c r="L1038" i="5" s="1"/>
  <c r="D1035" i="7"/>
  <c r="D1032" i="7"/>
  <c r="C1032" i="7" s="1"/>
  <c r="L1034" i="5" s="1"/>
  <c r="D1031" i="7"/>
  <c r="C1031" i="7" s="1"/>
  <c r="L1033" i="5" s="1"/>
  <c r="D1030" i="7"/>
  <c r="D1029" i="7"/>
  <c r="Y1027" i="7"/>
  <c r="Y1053" i="7" s="1"/>
  <c r="X1027" i="7"/>
  <c r="X1053" i="7" s="1"/>
  <c r="W1027" i="7"/>
  <c r="W1053" i="7" s="1"/>
  <c r="V1027" i="7"/>
  <c r="V1053" i="7" s="1"/>
  <c r="U1027" i="7"/>
  <c r="U1053" i="7" s="1"/>
  <c r="T1027" i="7"/>
  <c r="T1053" i="7" s="1"/>
  <c r="S1027" i="7"/>
  <c r="S1053" i="7" s="1"/>
  <c r="R1027" i="7"/>
  <c r="R1053" i="7" s="1"/>
  <c r="Q1027" i="7"/>
  <c r="Q1053" i="7" s="1"/>
  <c r="P1027" i="7"/>
  <c r="P1053" i="7" s="1"/>
  <c r="O1027" i="7"/>
  <c r="O1053" i="7" s="1"/>
  <c r="N1027" i="7"/>
  <c r="N1053" i="7" s="1"/>
  <c r="M1027" i="7"/>
  <c r="M1053" i="7" s="1"/>
  <c r="K1027" i="7"/>
  <c r="K1053" i="7" s="1"/>
  <c r="J1027" i="7"/>
  <c r="J1053" i="7" s="1"/>
  <c r="I1027" i="7"/>
  <c r="I1053" i="7" s="1"/>
  <c r="H1027" i="7"/>
  <c r="H1053" i="7" s="1"/>
  <c r="G1027" i="7"/>
  <c r="G1053" i="7" s="1"/>
  <c r="F1027" i="7"/>
  <c r="F1053" i="7" s="1"/>
  <c r="E1027" i="7"/>
  <c r="E1053" i="7" s="1"/>
  <c r="D1026" i="7"/>
  <c r="C1026" i="7" s="1"/>
  <c r="C1027" i="7" s="1"/>
  <c r="Y1022" i="7"/>
  <c r="X1022" i="7"/>
  <c r="W1022" i="7"/>
  <c r="V1022" i="7"/>
  <c r="U1022" i="7"/>
  <c r="T1022" i="7"/>
  <c r="S1022" i="7"/>
  <c r="R1022" i="7"/>
  <c r="Q1022" i="7"/>
  <c r="P1022" i="7"/>
  <c r="O1022" i="7"/>
  <c r="N1022" i="7"/>
  <c r="M1022" i="7"/>
  <c r="K1022" i="7"/>
  <c r="J1022" i="7"/>
  <c r="I1022" i="7"/>
  <c r="H1022" i="7"/>
  <c r="G1022" i="7"/>
  <c r="F1022" i="7"/>
  <c r="E1022" i="7"/>
  <c r="D1021" i="7"/>
  <c r="D1020" i="7"/>
  <c r="C1020" i="7" s="1"/>
  <c r="AA1013" i="7"/>
  <c r="D1012" i="7"/>
  <c r="C1012" i="7" s="1"/>
  <c r="L1014" i="5" s="1"/>
  <c r="D1011" i="7"/>
  <c r="C1011" i="7" s="1"/>
  <c r="L1013" i="5" s="1"/>
  <c r="D1010" i="7"/>
  <c r="C1010" i="7" s="1"/>
  <c r="L1012" i="5" s="1"/>
  <c r="D1009" i="7"/>
  <c r="C1009" i="7" s="1"/>
  <c r="L1011" i="5" s="1"/>
  <c r="D1008" i="7"/>
  <c r="C1008" i="7" s="1"/>
  <c r="L1010" i="5" s="1"/>
  <c r="D1007" i="7"/>
  <c r="C1007" i="7" s="1"/>
  <c r="L1009" i="5" s="1"/>
  <c r="D1006" i="7"/>
  <c r="C1006" i="7" s="1"/>
  <c r="L1008" i="5" s="1"/>
  <c r="D1005" i="7"/>
  <c r="C1005" i="7" s="1"/>
  <c r="L1007" i="5" s="1"/>
  <c r="D1004" i="7"/>
  <c r="C1004" i="7" s="1"/>
  <c r="L1006" i="5" s="1"/>
  <c r="D1003" i="7"/>
  <c r="C1003" i="7" s="1"/>
  <c r="L1005" i="5" s="1"/>
  <c r="D1002" i="7"/>
  <c r="C1002" i="7" s="1"/>
  <c r="L1004" i="5" s="1"/>
  <c r="D1001" i="7"/>
  <c r="C1001" i="7" s="1"/>
  <c r="L1003" i="5" s="1"/>
  <c r="D1000" i="7"/>
  <c r="D997" i="7"/>
  <c r="C997" i="7" s="1"/>
  <c r="U999" i="5" s="1"/>
  <c r="D996" i="7"/>
  <c r="C996" i="7" s="1"/>
  <c r="U998" i="5" s="1"/>
  <c r="D995" i="7"/>
  <c r="C995" i="7" s="1"/>
  <c r="U997" i="5" s="1"/>
  <c r="D994" i="7"/>
  <c r="C994" i="7" s="1"/>
  <c r="U996" i="5" s="1"/>
  <c r="D993" i="7"/>
  <c r="C993" i="7" s="1"/>
  <c r="U995" i="5" s="1"/>
  <c r="D992" i="7"/>
  <c r="AB987" i="7"/>
  <c r="AA987" i="7"/>
  <c r="D986" i="7"/>
  <c r="C986" i="7" s="1"/>
  <c r="L988" i="5" s="1"/>
  <c r="D985" i="7"/>
  <c r="C985" i="7" s="1"/>
  <c r="L987" i="5" s="1"/>
  <c r="D984" i="7"/>
  <c r="C984" i="7" s="1"/>
  <c r="L986" i="5" s="1"/>
  <c r="D980" i="7"/>
  <c r="Y978" i="7"/>
  <c r="X978" i="7"/>
  <c r="W978" i="7"/>
  <c r="V978" i="7"/>
  <c r="U978" i="7"/>
  <c r="T978" i="7"/>
  <c r="S978" i="7"/>
  <c r="R978" i="7"/>
  <c r="Q978" i="7"/>
  <c r="P978" i="7"/>
  <c r="O978" i="7"/>
  <c r="N978" i="7"/>
  <c r="M978" i="7"/>
  <c r="K978" i="7"/>
  <c r="J978" i="7"/>
  <c r="I978" i="7"/>
  <c r="H978" i="7"/>
  <c r="G978" i="7"/>
  <c r="F978" i="7"/>
  <c r="E978" i="7"/>
  <c r="D977" i="7"/>
  <c r="C977" i="7" s="1"/>
  <c r="Y975" i="7"/>
  <c r="X975" i="7"/>
  <c r="W975" i="7"/>
  <c r="V975" i="7"/>
  <c r="U975" i="7"/>
  <c r="T975" i="7"/>
  <c r="S975" i="7"/>
  <c r="R975" i="7"/>
  <c r="Q975" i="7"/>
  <c r="P975" i="7"/>
  <c r="O975" i="7"/>
  <c r="N975" i="7"/>
  <c r="M975" i="7"/>
  <c r="K975" i="7"/>
  <c r="J975" i="7"/>
  <c r="I975" i="7"/>
  <c r="H975" i="7"/>
  <c r="G975" i="7"/>
  <c r="F975" i="7"/>
  <c r="E975" i="7"/>
  <c r="D974" i="7"/>
  <c r="C974" i="7" s="1"/>
  <c r="L976" i="5" s="1"/>
  <c r="D972" i="7"/>
  <c r="C972" i="7" s="1"/>
  <c r="D967" i="7"/>
  <c r="C967" i="7" s="1"/>
  <c r="D966" i="7"/>
  <c r="C966" i="7" s="1"/>
  <c r="C965" i="7"/>
  <c r="D964" i="7"/>
  <c r="C964" i="7" s="1"/>
  <c r="Y963" i="7"/>
  <c r="Y968" i="7" s="1"/>
  <c r="X962" i="7"/>
  <c r="X968" i="7" s="1"/>
  <c r="D962" i="7"/>
  <c r="Y960" i="7"/>
  <c r="X960" i="7"/>
  <c r="W960" i="7"/>
  <c r="W969" i="7" s="1"/>
  <c r="V960" i="7"/>
  <c r="V969" i="7" s="1"/>
  <c r="U960" i="7"/>
  <c r="U969" i="7" s="1"/>
  <c r="T960" i="7"/>
  <c r="T969" i="7" s="1"/>
  <c r="S960" i="7"/>
  <c r="S969" i="7" s="1"/>
  <c r="R960" i="7"/>
  <c r="R969" i="7" s="1"/>
  <c r="Q960" i="7"/>
  <c r="Q969" i="7" s="1"/>
  <c r="P960" i="7"/>
  <c r="P969" i="7" s="1"/>
  <c r="O960" i="7"/>
  <c r="O969" i="7" s="1"/>
  <c r="N960" i="7"/>
  <c r="N969" i="7" s="1"/>
  <c r="M960" i="7"/>
  <c r="M969" i="7" s="1"/>
  <c r="K960" i="7"/>
  <c r="K969" i="7" s="1"/>
  <c r="J960" i="7"/>
  <c r="J969" i="7" s="1"/>
  <c r="I960" i="7"/>
  <c r="I969" i="7" s="1"/>
  <c r="H960" i="7"/>
  <c r="H969" i="7" s="1"/>
  <c r="G960" i="7"/>
  <c r="G969" i="7" s="1"/>
  <c r="F960" i="7"/>
  <c r="F969" i="7" s="1"/>
  <c r="E960" i="7"/>
  <c r="E969" i="7" s="1"/>
  <c r="D959" i="7"/>
  <c r="C959" i="7" s="1"/>
  <c r="L961" i="5" s="1"/>
  <c r="D958" i="7"/>
  <c r="D955" i="7"/>
  <c r="C955" i="7" s="1"/>
  <c r="L957" i="5" s="1"/>
  <c r="D954" i="7"/>
  <c r="D951" i="7"/>
  <c r="C951" i="7" s="1"/>
  <c r="L953" i="5" s="1"/>
  <c r="U953" i="5" s="1"/>
  <c r="D950" i="7"/>
  <c r="C950" i="7" s="1"/>
  <c r="L952" i="5" s="1"/>
  <c r="U952" i="5" s="1"/>
  <c r="D949" i="7"/>
  <c r="C949" i="7" s="1"/>
  <c r="L951" i="5" s="1"/>
  <c r="U951" i="5" s="1"/>
  <c r="D948" i="7"/>
  <c r="C948" i="7" s="1"/>
  <c r="L950" i="5" s="1"/>
  <c r="U950" i="5" s="1"/>
  <c r="D947" i="7"/>
  <c r="D942" i="7"/>
  <c r="C942" i="7" s="1"/>
  <c r="L944" i="5" s="1"/>
  <c r="D941" i="7"/>
  <c r="D938" i="7"/>
  <c r="C938" i="7" s="1"/>
  <c r="L940" i="5" s="1"/>
  <c r="D937" i="7"/>
  <c r="C937" i="7" s="1"/>
  <c r="L939" i="5" s="1"/>
  <c r="D936" i="7"/>
  <c r="C936" i="7" s="1"/>
  <c r="L938" i="5" s="1"/>
  <c r="D935" i="7"/>
  <c r="C935" i="7" s="1"/>
  <c r="L937" i="5" s="1"/>
  <c r="D934" i="7"/>
  <c r="C934" i="7" s="1"/>
  <c r="L936" i="5" s="1"/>
  <c r="D933" i="7"/>
  <c r="C933" i="7" s="1"/>
  <c r="L935" i="5" s="1"/>
  <c r="D932" i="7"/>
  <c r="Y926" i="7"/>
  <c r="X926" i="7"/>
  <c r="W926" i="7"/>
  <c r="V926" i="7"/>
  <c r="U926" i="7"/>
  <c r="T926" i="7"/>
  <c r="S926" i="7"/>
  <c r="R926" i="7"/>
  <c r="Q926" i="7"/>
  <c r="P926" i="7"/>
  <c r="O926" i="7"/>
  <c r="N926" i="7"/>
  <c r="M926" i="7"/>
  <c r="J926" i="7"/>
  <c r="I926" i="7"/>
  <c r="H926" i="7"/>
  <c r="G926" i="7"/>
  <c r="F926" i="7"/>
  <c r="E926" i="7"/>
  <c r="D925" i="7"/>
  <c r="C925" i="7" s="1"/>
  <c r="L927" i="5" s="1"/>
  <c r="D924" i="7"/>
  <c r="C924" i="7" s="1"/>
  <c r="L926" i="5" s="1"/>
  <c r="D923" i="7"/>
  <c r="C923" i="7" s="1"/>
  <c r="L925" i="5" s="1"/>
  <c r="D922" i="7"/>
  <c r="C922" i="7" s="1"/>
  <c r="L924" i="5" s="1"/>
  <c r="D921" i="7"/>
  <c r="C921" i="7" s="1"/>
  <c r="L923" i="5" s="1"/>
  <c r="D920" i="7"/>
  <c r="C920" i="7" s="1"/>
  <c r="L922" i="5" s="1"/>
  <c r="D919" i="7"/>
  <c r="C919" i="7" s="1"/>
  <c r="L921" i="5" s="1"/>
  <c r="Y917" i="7"/>
  <c r="X917" i="7"/>
  <c r="W917" i="7"/>
  <c r="V917" i="7"/>
  <c r="U917" i="7"/>
  <c r="T917" i="7"/>
  <c r="S917" i="7"/>
  <c r="R917" i="7"/>
  <c r="Q917" i="7"/>
  <c r="P917" i="7"/>
  <c r="O917" i="7"/>
  <c r="N917" i="7"/>
  <c r="M917" i="7"/>
  <c r="K917" i="7"/>
  <c r="J917" i="7"/>
  <c r="I917" i="7"/>
  <c r="H917" i="7"/>
  <c r="G917" i="7"/>
  <c r="F917" i="7"/>
  <c r="E917" i="7"/>
  <c r="D916" i="7"/>
  <c r="C916" i="7" s="1"/>
  <c r="D915" i="7"/>
  <c r="C915" i="7" s="1"/>
  <c r="D914" i="7"/>
  <c r="C914" i="7" s="1"/>
  <c r="L916" i="5" s="1"/>
  <c r="D913" i="7"/>
  <c r="C913" i="7" s="1"/>
  <c r="L915" i="5" s="1"/>
  <c r="D912" i="7"/>
  <c r="C912" i="7" s="1"/>
  <c r="L914" i="5" s="1"/>
  <c r="D911" i="7"/>
  <c r="C911" i="7" s="1"/>
  <c r="D910" i="7"/>
  <c r="C910" i="7" s="1"/>
  <c r="L912" i="5" s="1"/>
  <c r="D909" i="7"/>
  <c r="C909" i="7" s="1"/>
  <c r="L911" i="5" s="1"/>
  <c r="D908" i="7"/>
  <c r="C908" i="7" s="1"/>
  <c r="D907" i="7"/>
  <c r="C907" i="7" s="1"/>
  <c r="L909" i="5" s="1"/>
  <c r="D906" i="7"/>
  <c r="C906" i="7" s="1"/>
  <c r="L908" i="5" s="1"/>
  <c r="D905" i="7"/>
  <c r="C905" i="7" s="1"/>
  <c r="L907" i="5" s="1"/>
  <c r="D904" i="7"/>
  <c r="C904" i="7" s="1"/>
  <c r="L906" i="5" s="1"/>
  <c r="D903" i="7"/>
  <c r="C903" i="7" s="1"/>
  <c r="D902" i="7"/>
  <c r="C902" i="7" s="1"/>
  <c r="Y900" i="7"/>
  <c r="X900" i="7"/>
  <c r="W900" i="7"/>
  <c r="V900" i="7"/>
  <c r="U900" i="7"/>
  <c r="T900" i="7"/>
  <c r="S900" i="7"/>
  <c r="R900" i="7"/>
  <c r="Q900" i="7"/>
  <c r="P900" i="7"/>
  <c r="O900" i="7"/>
  <c r="N900" i="7"/>
  <c r="L900" i="7"/>
  <c r="K900" i="7"/>
  <c r="L944" i="7" s="1"/>
  <c r="L1290" i="7" s="1"/>
  <c r="J900" i="7"/>
  <c r="I900" i="7"/>
  <c r="H900" i="7"/>
  <c r="G900" i="7"/>
  <c r="F900" i="7"/>
  <c r="E900" i="7"/>
  <c r="D899" i="7"/>
  <c r="Y897" i="7"/>
  <c r="X897" i="7"/>
  <c r="W897" i="7"/>
  <c r="V897" i="7"/>
  <c r="U897" i="7"/>
  <c r="T897" i="7"/>
  <c r="S897" i="7"/>
  <c r="R897" i="7"/>
  <c r="Q897" i="7"/>
  <c r="P897" i="7"/>
  <c r="O897" i="7"/>
  <c r="N897" i="7"/>
  <c r="M897" i="7"/>
  <c r="K897" i="7"/>
  <c r="J897" i="7"/>
  <c r="I897" i="7"/>
  <c r="H897" i="7"/>
  <c r="G897" i="7"/>
  <c r="F897" i="7"/>
  <c r="E897" i="7"/>
  <c r="D896" i="7"/>
  <c r="C896" i="7" s="1"/>
  <c r="L898" i="5" s="1"/>
  <c r="D895" i="7"/>
  <c r="C895" i="7" s="1"/>
  <c r="L897" i="5" s="1"/>
  <c r="D894" i="7"/>
  <c r="C894" i="7" s="1"/>
  <c r="L896" i="5" s="1"/>
  <c r="D893" i="7"/>
  <c r="C893" i="7" s="1"/>
  <c r="L895" i="5" s="1"/>
  <c r="Y891" i="7"/>
  <c r="X891" i="7"/>
  <c r="W891" i="7"/>
  <c r="V891" i="7"/>
  <c r="U891" i="7"/>
  <c r="T891" i="7"/>
  <c r="S891" i="7"/>
  <c r="R891" i="7"/>
  <c r="Q891" i="7"/>
  <c r="P891" i="7"/>
  <c r="O891" i="7"/>
  <c r="N891" i="7"/>
  <c r="M891" i="7"/>
  <c r="K891" i="7"/>
  <c r="J891" i="7"/>
  <c r="I891" i="7"/>
  <c r="H891" i="7"/>
  <c r="G891" i="7"/>
  <c r="F891" i="7"/>
  <c r="E891" i="7"/>
  <c r="C890" i="7"/>
  <c r="L892" i="5" s="1"/>
  <c r="C889" i="7"/>
  <c r="L891" i="5" s="1"/>
  <c r="C888" i="7"/>
  <c r="L890" i="5" s="1"/>
  <c r="C887" i="7"/>
  <c r="L889" i="5" s="1"/>
  <c r="C886" i="7"/>
  <c r="L888" i="5" s="1"/>
  <c r="L887" i="5"/>
  <c r="C883" i="7"/>
  <c r="L885" i="5" s="1"/>
  <c r="C882" i="7"/>
  <c r="L884" i="5" s="1"/>
  <c r="D881" i="7"/>
  <c r="C881" i="7" s="1"/>
  <c r="L883" i="5" s="1"/>
  <c r="D880" i="7"/>
  <c r="C880" i="7" s="1"/>
  <c r="L882" i="5" s="1"/>
  <c r="D879" i="7"/>
  <c r="C879" i="7" s="1"/>
  <c r="L881" i="5" s="1"/>
  <c r="D878" i="7"/>
  <c r="C878" i="7" s="1"/>
  <c r="L880" i="5" s="1"/>
  <c r="D877" i="7"/>
  <c r="C877" i="7" s="1"/>
  <c r="L879" i="5" s="1"/>
  <c r="Y875" i="7"/>
  <c r="X875" i="7"/>
  <c r="W875" i="7"/>
  <c r="V875" i="7"/>
  <c r="U875" i="7"/>
  <c r="T875" i="7"/>
  <c r="S875" i="7"/>
  <c r="R875" i="7"/>
  <c r="Q875" i="7"/>
  <c r="P875" i="7"/>
  <c r="O875" i="7"/>
  <c r="N875" i="7"/>
  <c r="M875" i="7"/>
  <c r="K875" i="7"/>
  <c r="J875" i="7"/>
  <c r="I875" i="7"/>
  <c r="H875" i="7"/>
  <c r="G875" i="7"/>
  <c r="F875" i="7"/>
  <c r="E875" i="7"/>
  <c r="D874" i="7"/>
  <c r="C874" i="7" s="1"/>
  <c r="L876" i="5" s="1"/>
  <c r="D873" i="7"/>
  <c r="C873" i="7" s="1"/>
  <c r="L875" i="5" s="1"/>
  <c r="D872" i="7"/>
  <c r="C872" i="7" s="1"/>
  <c r="L874" i="5" s="1"/>
  <c r="D871" i="7"/>
  <c r="C871" i="7" s="1"/>
  <c r="L873" i="5" s="1"/>
  <c r="D870" i="7"/>
  <c r="C870" i="7" s="1"/>
  <c r="L872" i="5" s="1"/>
  <c r="D869" i="7"/>
  <c r="C869" i="7" s="1"/>
  <c r="L871" i="5" s="1"/>
  <c r="D868" i="7"/>
  <c r="C868" i="7" s="1"/>
  <c r="L870" i="5" s="1"/>
  <c r="D867" i="7"/>
  <c r="C867" i="7" s="1"/>
  <c r="L869" i="5" s="1"/>
  <c r="D866" i="7"/>
  <c r="C866" i="7" s="1"/>
  <c r="L868" i="5" s="1"/>
  <c r="D865" i="7"/>
  <c r="AA863" i="7"/>
  <c r="Y863" i="7"/>
  <c r="X863" i="7"/>
  <c r="W863" i="7"/>
  <c r="V863" i="7"/>
  <c r="U863" i="7"/>
  <c r="T863" i="7"/>
  <c r="S863" i="7"/>
  <c r="R863" i="7"/>
  <c r="Q863" i="7"/>
  <c r="P863" i="7"/>
  <c r="O863" i="7"/>
  <c r="N863" i="7"/>
  <c r="M863" i="7"/>
  <c r="K863" i="7"/>
  <c r="J863" i="7"/>
  <c r="I863" i="7"/>
  <c r="H863" i="7"/>
  <c r="G863" i="7"/>
  <c r="F863" i="7"/>
  <c r="E863" i="7"/>
  <c r="D862" i="7"/>
  <c r="C862" i="7" s="1"/>
  <c r="L864" i="5" s="1"/>
  <c r="D861" i="7"/>
  <c r="C861" i="7" s="1"/>
  <c r="L863" i="5" s="1"/>
  <c r="D860" i="7"/>
  <c r="C860" i="7" s="1"/>
  <c r="L862" i="5" s="1"/>
  <c r="D859" i="7"/>
  <c r="C859" i="7" s="1"/>
  <c r="L861" i="5" s="1"/>
  <c r="D858" i="7"/>
  <c r="C858" i="7" s="1"/>
  <c r="L860" i="5" s="1"/>
  <c r="D857" i="7"/>
  <c r="C857" i="7" s="1"/>
  <c r="L859" i="5" s="1"/>
  <c r="D856" i="7"/>
  <c r="Y852" i="7"/>
  <c r="X852" i="7"/>
  <c r="W852" i="7"/>
  <c r="V852" i="7"/>
  <c r="U852" i="7"/>
  <c r="T852" i="7"/>
  <c r="S852" i="7"/>
  <c r="R852" i="7"/>
  <c r="Q852" i="7"/>
  <c r="P852" i="7"/>
  <c r="O852" i="7"/>
  <c r="N852" i="7"/>
  <c r="M852" i="7"/>
  <c r="K852" i="7"/>
  <c r="J852" i="7"/>
  <c r="I852" i="7"/>
  <c r="H852" i="7"/>
  <c r="G852" i="7"/>
  <c r="F852" i="7"/>
  <c r="E852" i="7"/>
  <c r="D851" i="7"/>
  <c r="C851" i="7" s="1"/>
  <c r="D848" i="7"/>
  <c r="C848" i="7" s="1"/>
  <c r="L850" i="5" s="1"/>
  <c r="D847" i="7"/>
  <c r="C847" i="7" s="1"/>
  <c r="L849" i="5" s="1"/>
  <c r="D846" i="7"/>
  <c r="C846" i="7" s="1"/>
  <c r="L848" i="5" s="1"/>
  <c r="D845" i="7"/>
  <c r="D842" i="7"/>
  <c r="D843" i="7" s="1"/>
  <c r="Z840" i="7"/>
  <c r="X839" i="7"/>
  <c r="D839" i="7"/>
  <c r="X838" i="7"/>
  <c r="D838" i="7"/>
  <c r="D837" i="7"/>
  <c r="C837" i="7" s="1"/>
  <c r="L839" i="5" s="1"/>
  <c r="X836" i="7"/>
  <c r="D836" i="7"/>
  <c r="Y835" i="7"/>
  <c r="D835" i="7"/>
  <c r="Y834" i="7"/>
  <c r="D834" i="7"/>
  <c r="Y833" i="7"/>
  <c r="D833" i="7"/>
  <c r="Y832" i="7"/>
  <c r="D832" i="7"/>
  <c r="D829" i="7"/>
  <c r="C829" i="7" s="1"/>
  <c r="D828" i="7"/>
  <c r="Z827" i="7"/>
  <c r="D824" i="7"/>
  <c r="C824" i="7" s="1"/>
  <c r="L826" i="5" s="1"/>
  <c r="D823" i="7"/>
  <c r="D820" i="7"/>
  <c r="C820" i="7" s="1"/>
  <c r="L822" i="5" s="1"/>
  <c r="X819" i="7"/>
  <c r="X821" i="7" s="1"/>
  <c r="D818" i="7"/>
  <c r="C818" i="7" s="1"/>
  <c r="L820" i="5" s="1"/>
  <c r="D817" i="7"/>
  <c r="C817" i="7" s="1"/>
  <c r="L819" i="5" s="1"/>
  <c r="D816" i="7"/>
  <c r="Y810" i="7"/>
  <c r="X810" i="7"/>
  <c r="W810" i="7"/>
  <c r="V810" i="7"/>
  <c r="U810" i="7"/>
  <c r="T810" i="7"/>
  <c r="S810" i="7"/>
  <c r="R810" i="7"/>
  <c r="Q810" i="7"/>
  <c r="P810" i="7"/>
  <c r="O810" i="7"/>
  <c r="N810" i="7"/>
  <c r="M810" i="7"/>
  <c r="K810" i="7"/>
  <c r="J810" i="7"/>
  <c r="I810" i="7"/>
  <c r="H810" i="7"/>
  <c r="G810" i="7"/>
  <c r="F810" i="7"/>
  <c r="E810" i="7"/>
  <c r="D809" i="7"/>
  <c r="D810" i="7" s="1"/>
  <c r="X807" i="7"/>
  <c r="W807" i="7"/>
  <c r="V807" i="7"/>
  <c r="U807" i="7"/>
  <c r="T807" i="7"/>
  <c r="S807" i="7"/>
  <c r="R807" i="7"/>
  <c r="Q807" i="7"/>
  <c r="P807" i="7"/>
  <c r="O807" i="7"/>
  <c r="N807" i="7"/>
  <c r="M807" i="7"/>
  <c r="K807" i="7"/>
  <c r="J807" i="7"/>
  <c r="I807" i="7"/>
  <c r="H807" i="7"/>
  <c r="G807" i="7"/>
  <c r="E807" i="7"/>
  <c r="Y806" i="7"/>
  <c r="D806" i="7"/>
  <c r="Y805" i="7"/>
  <c r="D805" i="7"/>
  <c r="D804" i="7"/>
  <c r="C804" i="7" s="1"/>
  <c r="L806" i="5" s="1"/>
  <c r="D803" i="7"/>
  <c r="C803" i="7" s="1"/>
  <c r="F802" i="7"/>
  <c r="D802" i="7" s="1"/>
  <c r="C802" i="7" s="1"/>
  <c r="Y798" i="7"/>
  <c r="Y799" i="7" s="1"/>
  <c r="X798" i="7"/>
  <c r="X799" i="7" s="1"/>
  <c r="W798" i="7"/>
  <c r="W799" i="7" s="1"/>
  <c r="V798" i="7"/>
  <c r="V799" i="7" s="1"/>
  <c r="U798" i="7"/>
  <c r="U799" i="7" s="1"/>
  <c r="T798" i="7"/>
  <c r="T799" i="7" s="1"/>
  <c r="S798" i="7"/>
  <c r="S799" i="7" s="1"/>
  <c r="R798" i="7"/>
  <c r="R799" i="7" s="1"/>
  <c r="Q798" i="7"/>
  <c r="Q799" i="7" s="1"/>
  <c r="P798" i="7"/>
  <c r="P799" i="7" s="1"/>
  <c r="O798" i="7"/>
  <c r="O799" i="7" s="1"/>
  <c r="N798" i="7"/>
  <c r="N799" i="7" s="1"/>
  <c r="M798" i="7"/>
  <c r="M799" i="7" s="1"/>
  <c r="K798" i="7"/>
  <c r="K799" i="7" s="1"/>
  <c r="J798" i="7"/>
  <c r="J799" i="7" s="1"/>
  <c r="I798" i="7"/>
  <c r="I799" i="7" s="1"/>
  <c r="H798" i="7"/>
  <c r="H799" i="7" s="1"/>
  <c r="G798" i="7"/>
  <c r="G799" i="7" s="1"/>
  <c r="F798" i="7"/>
  <c r="F799" i="7" s="1"/>
  <c r="E798" i="7"/>
  <c r="E799" i="7" s="1"/>
  <c r="D797" i="7"/>
  <c r="C797" i="7" s="1"/>
  <c r="L799" i="5" s="1"/>
  <c r="D796" i="7"/>
  <c r="C796" i="7" s="1"/>
  <c r="L798" i="5" s="1"/>
  <c r="D795" i="7"/>
  <c r="C795" i="7" s="1"/>
  <c r="D794" i="7"/>
  <c r="C794" i="7" s="1"/>
  <c r="L796" i="5" s="1"/>
  <c r="D793" i="7"/>
  <c r="C793" i="7" s="1"/>
  <c r="D792" i="7"/>
  <c r="C792" i="7" s="1"/>
  <c r="L794" i="5" s="1"/>
  <c r="D791" i="7"/>
  <c r="C791" i="7" s="1"/>
  <c r="L793" i="5" s="1"/>
  <c r="D790" i="7"/>
  <c r="C790" i="7" s="1"/>
  <c r="L792" i="5" s="1"/>
  <c r="D789" i="7"/>
  <c r="C789" i="7" s="1"/>
  <c r="L791" i="5" s="1"/>
  <c r="D788" i="7"/>
  <c r="C788" i="7" s="1"/>
  <c r="L790" i="5" s="1"/>
  <c r="D787" i="7"/>
  <c r="C787" i="7" s="1"/>
  <c r="L789" i="5" s="1"/>
  <c r="D786" i="7"/>
  <c r="C786" i="7" s="1"/>
  <c r="L788" i="5" s="1"/>
  <c r="D785" i="7"/>
  <c r="C785" i="7" s="1"/>
  <c r="L787" i="5" s="1"/>
  <c r="D784" i="7"/>
  <c r="C784" i="7" s="1"/>
  <c r="L786" i="5" s="1"/>
  <c r="D783" i="7"/>
  <c r="C783" i="7" s="1"/>
  <c r="L785" i="5" s="1"/>
  <c r="D782" i="7"/>
  <c r="C782" i="7" s="1"/>
  <c r="D781" i="7"/>
  <c r="C781" i="7" s="1"/>
  <c r="L783" i="5" s="1"/>
  <c r="D780" i="7"/>
  <c r="C780" i="7" s="1"/>
  <c r="L782" i="5" s="1"/>
  <c r="D779" i="7"/>
  <c r="C779" i="7" s="1"/>
  <c r="L781" i="5" s="1"/>
  <c r="D778" i="7"/>
  <c r="C778" i="7" s="1"/>
  <c r="D777" i="7"/>
  <c r="C777" i="7" s="1"/>
  <c r="L779" i="5" s="1"/>
  <c r="D776" i="7"/>
  <c r="C776" i="7" s="1"/>
  <c r="L778" i="5" s="1"/>
  <c r="D775" i="7"/>
  <c r="C775" i="7" s="1"/>
  <c r="L777" i="5" s="1"/>
  <c r="D774" i="7"/>
  <c r="C774" i="7" s="1"/>
  <c r="L776" i="5" s="1"/>
  <c r="D773" i="7"/>
  <c r="C773" i="7" s="1"/>
  <c r="L775" i="5" s="1"/>
  <c r="D772" i="7"/>
  <c r="C772" i="7" s="1"/>
  <c r="L774" i="5" s="1"/>
  <c r="D771" i="7"/>
  <c r="C771" i="7" s="1"/>
  <c r="L773" i="5" s="1"/>
  <c r="D770" i="7"/>
  <c r="C770" i="7" s="1"/>
  <c r="L772" i="5" s="1"/>
  <c r="D769" i="7"/>
  <c r="C769" i="7" s="1"/>
  <c r="L771" i="5" s="1"/>
  <c r="D768" i="7"/>
  <c r="C768" i="7" s="1"/>
  <c r="L770" i="5" s="1"/>
  <c r="D767" i="7"/>
  <c r="C767" i="7" s="1"/>
  <c r="L769" i="5" s="1"/>
  <c r="D766" i="7"/>
  <c r="C766" i="7" s="1"/>
  <c r="L768" i="5" s="1"/>
  <c r="D765" i="7"/>
  <c r="C765" i="7" s="1"/>
  <c r="L767" i="5" s="1"/>
  <c r="D764" i="7"/>
  <c r="C764" i="7" s="1"/>
  <c r="D763" i="7"/>
  <c r="C763" i="7" s="1"/>
  <c r="L765" i="5" s="1"/>
  <c r="D762" i="7"/>
  <c r="C762" i="7" s="1"/>
  <c r="D761" i="7"/>
  <c r="C761" i="7" s="1"/>
  <c r="L763" i="5" s="1"/>
  <c r="D760" i="7"/>
  <c r="C760" i="7" s="1"/>
  <c r="L762" i="5" s="1"/>
  <c r="D759" i="7"/>
  <c r="C759" i="7" s="1"/>
  <c r="L761" i="5" s="1"/>
  <c r="D758" i="7"/>
  <c r="C758" i="7" s="1"/>
  <c r="L760" i="5" s="1"/>
  <c r="D757" i="7"/>
  <c r="C757" i="7" s="1"/>
  <c r="L759" i="5" s="1"/>
  <c r="D756" i="7"/>
  <c r="C756" i="7" s="1"/>
  <c r="L758" i="5" s="1"/>
  <c r="D755" i="7"/>
  <c r="D754" i="7"/>
  <c r="C754" i="7" s="1"/>
  <c r="Y750" i="7"/>
  <c r="X750" i="7"/>
  <c r="W750" i="7"/>
  <c r="V750" i="7"/>
  <c r="U750" i="7"/>
  <c r="T750" i="7"/>
  <c r="S750" i="7"/>
  <c r="R750" i="7"/>
  <c r="Q750" i="7"/>
  <c r="P750" i="7"/>
  <c r="O750" i="7"/>
  <c r="N750" i="7"/>
  <c r="M750" i="7"/>
  <c r="K750" i="7"/>
  <c r="J750" i="7"/>
  <c r="I750" i="7"/>
  <c r="H750" i="7"/>
  <c r="G750" i="7"/>
  <c r="F750" i="7"/>
  <c r="E750" i="7"/>
  <c r="D749" i="7"/>
  <c r="C749" i="7" s="1"/>
  <c r="L752" i="5" s="1"/>
  <c r="D748" i="7"/>
  <c r="C748" i="7" s="1"/>
  <c r="L751" i="5" s="1"/>
  <c r="D747" i="7"/>
  <c r="C747" i="7" s="1"/>
  <c r="L750" i="5" s="1"/>
  <c r="D746" i="7"/>
  <c r="C746" i="7" s="1"/>
  <c r="L749" i="5" s="1"/>
  <c r="D745" i="7"/>
  <c r="C745" i="7" s="1"/>
  <c r="L748" i="5" s="1"/>
  <c r="D744" i="7"/>
  <c r="C744" i="7" s="1"/>
  <c r="L747" i="5" s="1"/>
  <c r="D743" i="7"/>
  <c r="C743" i="7" s="1"/>
  <c r="L746" i="5" s="1"/>
  <c r="D742" i="7"/>
  <c r="C742" i="7" s="1"/>
  <c r="L745" i="5" s="1"/>
  <c r="D741" i="7"/>
  <c r="C741" i="7" s="1"/>
  <c r="L744" i="5" s="1"/>
  <c r="D740" i="7"/>
  <c r="C740" i="7" s="1"/>
  <c r="L743" i="5" s="1"/>
  <c r="D739" i="7"/>
  <c r="C739" i="7" s="1"/>
  <c r="L742" i="5" s="1"/>
  <c r="D738" i="7"/>
  <c r="C738" i="7" s="1"/>
  <c r="L741" i="5" s="1"/>
  <c r="D737" i="7"/>
  <c r="C737" i="7" s="1"/>
  <c r="L740" i="5" s="1"/>
  <c r="D736" i="7"/>
  <c r="C736" i="7" s="1"/>
  <c r="L739" i="5" s="1"/>
  <c r="D735" i="7"/>
  <c r="C735" i="7" s="1"/>
  <c r="L738" i="5" s="1"/>
  <c r="D734" i="7"/>
  <c r="C734" i="7" s="1"/>
  <c r="L737" i="5" s="1"/>
  <c r="D733" i="7"/>
  <c r="C733" i="7" s="1"/>
  <c r="L736" i="5" s="1"/>
  <c r="D732" i="7"/>
  <c r="C732" i="7" s="1"/>
  <c r="L735" i="5" s="1"/>
  <c r="D731" i="7"/>
  <c r="C731" i="7" s="1"/>
  <c r="L734" i="5" s="1"/>
  <c r="D730" i="7"/>
  <c r="C730" i="7" s="1"/>
  <c r="L733" i="5" s="1"/>
  <c r="D729" i="7"/>
  <c r="C729" i="7" s="1"/>
  <c r="L732" i="5" s="1"/>
  <c r="D728" i="7"/>
  <c r="C728" i="7" s="1"/>
  <c r="L731" i="5" s="1"/>
  <c r="D727" i="7"/>
  <c r="C727" i="7" s="1"/>
  <c r="L730" i="5" s="1"/>
  <c r="D726" i="7"/>
  <c r="C726" i="7" s="1"/>
  <c r="L729" i="5" s="1"/>
  <c r="D725" i="7"/>
  <c r="C725" i="7" s="1"/>
  <c r="L728" i="5" s="1"/>
  <c r="D724" i="7"/>
  <c r="C724" i="7" s="1"/>
  <c r="L727" i="5" s="1"/>
  <c r="D723" i="7"/>
  <c r="C723" i="7" s="1"/>
  <c r="L726" i="5" s="1"/>
  <c r="D722" i="7"/>
  <c r="C722" i="7" s="1"/>
  <c r="L725" i="5" s="1"/>
  <c r="D721" i="7"/>
  <c r="C721" i="7" s="1"/>
  <c r="L724" i="5" s="1"/>
  <c r="D720" i="7"/>
  <c r="C720" i="7" s="1"/>
  <c r="L723" i="5" s="1"/>
  <c r="D719" i="7"/>
  <c r="C719" i="7" s="1"/>
  <c r="L722" i="5" s="1"/>
  <c r="D718" i="7"/>
  <c r="C718" i="7" s="1"/>
  <c r="L721" i="5" s="1"/>
  <c r="D717" i="7"/>
  <c r="C717" i="7" s="1"/>
  <c r="L720" i="5" s="1"/>
  <c r="D716" i="7"/>
  <c r="C716" i="7" s="1"/>
  <c r="L719" i="5" s="1"/>
  <c r="D715" i="7"/>
  <c r="C715" i="7" s="1"/>
  <c r="L718" i="5" s="1"/>
  <c r="D714" i="7"/>
  <c r="C714" i="7" s="1"/>
  <c r="L717" i="5" s="1"/>
  <c r="D713" i="7"/>
  <c r="C713" i="7" s="1"/>
  <c r="L716" i="5" s="1"/>
  <c r="D712" i="7"/>
  <c r="C712" i="7" s="1"/>
  <c r="L715" i="5" s="1"/>
  <c r="D711" i="7"/>
  <c r="C711" i="7" s="1"/>
  <c r="L714" i="5" s="1"/>
  <c r="D710" i="7"/>
  <c r="C710" i="7" s="1"/>
  <c r="L713" i="5" s="1"/>
  <c r="D709" i="7"/>
  <c r="C709" i="7" s="1"/>
  <c r="L712" i="5" s="1"/>
  <c r="D708" i="7"/>
  <c r="C708" i="7" s="1"/>
  <c r="L711" i="5" s="1"/>
  <c r="D707" i="7"/>
  <c r="C707" i="7" s="1"/>
  <c r="L710" i="5" s="1"/>
  <c r="D706" i="7"/>
  <c r="C706" i="7" s="1"/>
  <c r="L709" i="5" s="1"/>
  <c r="AA704" i="7"/>
  <c r="AA751" i="7" s="1"/>
  <c r="D703" i="7"/>
  <c r="C703" i="7" s="1"/>
  <c r="L706" i="5" s="1"/>
  <c r="D702" i="7"/>
  <c r="C702" i="7" s="1"/>
  <c r="D701" i="7"/>
  <c r="C701" i="7" s="1"/>
  <c r="L704" i="5" s="1"/>
  <c r="D700" i="7"/>
  <c r="C700" i="7" s="1"/>
  <c r="D699" i="7"/>
  <c r="C699" i="7" s="1"/>
  <c r="L702" i="5" s="1"/>
  <c r="D698" i="7"/>
  <c r="Y696" i="7"/>
  <c r="X696" i="7"/>
  <c r="W696" i="7"/>
  <c r="V696" i="7"/>
  <c r="U696" i="7"/>
  <c r="T696" i="7"/>
  <c r="S696" i="7"/>
  <c r="R696" i="7"/>
  <c r="Q696" i="7"/>
  <c r="P696" i="7"/>
  <c r="O696" i="7"/>
  <c r="N696" i="7"/>
  <c r="M696" i="7"/>
  <c r="K696" i="7"/>
  <c r="J696" i="7"/>
  <c r="I696" i="7"/>
  <c r="H696" i="7"/>
  <c r="G696" i="7"/>
  <c r="F696" i="7"/>
  <c r="E696" i="7"/>
  <c r="D695" i="7"/>
  <c r="C695" i="7" s="1"/>
  <c r="L698" i="5" s="1"/>
  <c r="Y693" i="7"/>
  <c r="X693" i="7"/>
  <c r="W693" i="7"/>
  <c r="V693" i="7"/>
  <c r="U693" i="7"/>
  <c r="T693" i="7"/>
  <c r="S693" i="7"/>
  <c r="R693" i="7"/>
  <c r="Q693" i="7"/>
  <c r="P693" i="7"/>
  <c r="O693" i="7"/>
  <c r="N693" i="7"/>
  <c r="M693" i="7"/>
  <c r="K693" i="7"/>
  <c r="J693" i="7"/>
  <c r="I693" i="7"/>
  <c r="H693" i="7"/>
  <c r="G693" i="7"/>
  <c r="F693" i="7"/>
  <c r="E693" i="7"/>
  <c r="D692" i="7"/>
  <c r="D693" i="7" s="1"/>
  <c r="D689" i="7"/>
  <c r="C689" i="7" s="1"/>
  <c r="D688" i="7"/>
  <c r="C688" i="7" s="1"/>
  <c r="L691" i="5" s="1"/>
  <c r="D687" i="7"/>
  <c r="C687" i="7" s="1"/>
  <c r="L690" i="5" s="1"/>
  <c r="C686" i="7"/>
  <c r="C685" i="7"/>
  <c r="L688" i="5" s="1"/>
  <c r="D684" i="7"/>
  <c r="C684" i="7" s="1"/>
  <c r="L687" i="5" s="1"/>
  <c r="D683" i="7"/>
  <c r="D680" i="7"/>
  <c r="C680" i="7" s="1"/>
  <c r="L683" i="5" s="1"/>
  <c r="D679" i="7"/>
  <c r="C679" i="7" s="1"/>
  <c r="L682" i="5" s="1"/>
  <c r="D678" i="7"/>
  <c r="C678" i="7" s="1"/>
  <c r="L681" i="5" s="1"/>
  <c r="D677" i="7"/>
  <c r="C677" i="7" s="1"/>
  <c r="L680" i="5" s="1"/>
  <c r="D676" i="7"/>
  <c r="C676" i="7" s="1"/>
  <c r="L679" i="5" s="1"/>
  <c r="D675" i="7"/>
  <c r="C675" i="7" s="1"/>
  <c r="L678" i="5" s="1"/>
  <c r="D674" i="7"/>
  <c r="C674" i="7" s="1"/>
  <c r="L677" i="5" s="1"/>
  <c r="D673" i="7"/>
  <c r="C673" i="7" s="1"/>
  <c r="L676" i="5" s="1"/>
  <c r="D672" i="7"/>
  <c r="C672" i="7" s="1"/>
  <c r="L675" i="5" s="1"/>
  <c r="D671" i="7"/>
  <c r="C671" i="7" s="1"/>
  <c r="L674" i="5" s="1"/>
  <c r="D670" i="7"/>
  <c r="C670" i="7" s="1"/>
  <c r="L673" i="5" s="1"/>
  <c r="D669" i="7"/>
  <c r="C669" i="7" s="1"/>
  <c r="L672" i="5" s="1"/>
  <c r="D668" i="7"/>
  <c r="C668" i="7" s="1"/>
  <c r="X667" i="7"/>
  <c r="X681" i="7" s="1"/>
  <c r="D667" i="7"/>
  <c r="D664" i="7"/>
  <c r="C664" i="7" s="1"/>
  <c r="L667" i="5" s="1"/>
  <c r="D663" i="7"/>
  <c r="C663" i="7" s="1"/>
  <c r="L666" i="5" s="1"/>
  <c r="D662" i="7"/>
  <c r="C662" i="7" s="1"/>
  <c r="L665" i="5" s="1"/>
  <c r="D661" i="7"/>
  <c r="C661" i="7" s="1"/>
  <c r="L664" i="5" s="1"/>
  <c r="D660" i="7"/>
  <c r="C660" i="7" s="1"/>
  <c r="L663" i="5" s="1"/>
  <c r="D659" i="7"/>
  <c r="C659" i="7" s="1"/>
  <c r="L662" i="5" s="1"/>
  <c r="D658" i="7"/>
  <c r="C658" i="7" s="1"/>
  <c r="L661" i="5" s="1"/>
  <c r="D657" i="7"/>
  <c r="C657" i="7" s="1"/>
  <c r="L660" i="5" s="1"/>
  <c r="D656" i="7"/>
  <c r="C656" i="7" s="1"/>
  <c r="L659" i="5" s="1"/>
  <c r="D655" i="7"/>
  <c r="C655" i="7" s="1"/>
  <c r="D654" i="7"/>
  <c r="C654" i="7" s="1"/>
  <c r="L657" i="5" s="1"/>
  <c r="D653" i="7"/>
  <c r="C653" i="7" s="1"/>
  <c r="D652" i="7"/>
  <c r="C652" i="7" s="1"/>
  <c r="L655" i="5" s="1"/>
  <c r="D651" i="7"/>
  <c r="C651" i="7" s="1"/>
  <c r="L654" i="5" s="1"/>
  <c r="D650" i="7"/>
  <c r="C650" i="7" s="1"/>
  <c r="L653" i="5" s="1"/>
  <c r="D649" i="7"/>
  <c r="C649" i="7" s="1"/>
  <c r="L652" i="5" s="1"/>
  <c r="D648" i="7"/>
  <c r="C648" i="7" s="1"/>
  <c r="L651" i="5" s="1"/>
  <c r="D647" i="7"/>
  <c r="C647" i="7" s="1"/>
  <c r="L650" i="5" s="1"/>
  <c r="D646" i="7"/>
  <c r="C646" i="7" s="1"/>
  <c r="L649" i="5" s="1"/>
  <c r="D645" i="7"/>
  <c r="C645" i="7" s="1"/>
  <c r="L648" i="5" s="1"/>
  <c r="D644" i="7"/>
  <c r="C644" i="7" s="1"/>
  <c r="L647" i="5" s="1"/>
  <c r="D643" i="7"/>
  <c r="C643" i="7" s="1"/>
  <c r="L646" i="5" s="1"/>
  <c r="D642" i="7"/>
  <c r="C642" i="7" s="1"/>
  <c r="D641" i="7"/>
  <c r="C641" i="7" s="1"/>
  <c r="L644" i="5" s="1"/>
  <c r="D640" i="7"/>
  <c r="C640" i="7" s="1"/>
  <c r="L643" i="5" s="1"/>
  <c r="D639" i="7"/>
  <c r="C639" i="7" s="1"/>
  <c r="L642" i="5" s="1"/>
  <c r="D638" i="7"/>
  <c r="C638" i="7" s="1"/>
  <c r="D637" i="7"/>
  <c r="C637" i="7" s="1"/>
  <c r="L640" i="5" s="1"/>
  <c r="D636" i="7"/>
  <c r="C636" i="7" s="1"/>
  <c r="L639" i="5" s="1"/>
  <c r="D635" i="7"/>
  <c r="C635" i="7" s="1"/>
  <c r="L638" i="5" s="1"/>
  <c r="D634" i="7"/>
  <c r="C634" i="7" s="1"/>
  <c r="L637" i="5" s="1"/>
  <c r="D633" i="7"/>
  <c r="C633" i="7" s="1"/>
  <c r="L636" i="5" s="1"/>
  <c r="D632" i="7"/>
  <c r="C632" i="7" s="1"/>
  <c r="L635" i="5" s="1"/>
  <c r="D631" i="7"/>
  <c r="C631" i="7" s="1"/>
  <c r="L634" i="5" s="1"/>
  <c r="D630" i="7"/>
  <c r="C630" i="7" s="1"/>
  <c r="L633" i="5" s="1"/>
  <c r="D629" i="7"/>
  <c r="C629" i="7" s="1"/>
  <c r="L632" i="5" s="1"/>
  <c r="D628" i="7"/>
  <c r="C628" i="7" s="1"/>
  <c r="L631" i="5" s="1"/>
  <c r="D627" i="7"/>
  <c r="C627" i="7" s="1"/>
  <c r="L630" i="5" s="1"/>
  <c r="D626" i="7"/>
  <c r="C626" i="7" s="1"/>
  <c r="L629" i="5" s="1"/>
  <c r="D625" i="7"/>
  <c r="C625" i="7" s="1"/>
  <c r="L628" i="5" s="1"/>
  <c r="D624" i="7"/>
  <c r="C624" i="7" s="1"/>
  <c r="L627" i="5" s="1"/>
  <c r="D623" i="7"/>
  <c r="C623" i="7" s="1"/>
  <c r="D622" i="7"/>
  <c r="C622" i="7" s="1"/>
  <c r="L625" i="5" s="1"/>
  <c r="D621" i="7"/>
  <c r="C621" i="7" s="1"/>
  <c r="D620" i="7"/>
  <c r="C620" i="7" s="1"/>
  <c r="L623" i="5" s="1"/>
  <c r="F619" i="7"/>
  <c r="D619" i="7" s="1"/>
  <c r="C619" i="7" s="1"/>
  <c r="L622" i="5" s="1"/>
  <c r="D618" i="7"/>
  <c r="C618" i="7" s="1"/>
  <c r="L621" i="5" s="1"/>
  <c r="D617" i="7"/>
  <c r="C617" i="7" s="1"/>
  <c r="L620" i="5" s="1"/>
  <c r="D616" i="7"/>
  <c r="C616" i="7" s="1"/>
  <c r="L619" i="5" s="1"/>
  <c r="D615" i="7"/>
  <c r="C615" i="7" s="1"/>
  <c r="L618" i="5" s="1"/>
  <c r="D614" i="7"/>
  <c r="C614" i="7" s="1"/>
  <c r="L617" i="5" s="1"/>
  <c r="D613" i="7"/>
  <c r="C613" i="7" s="1"/>
  <c r="L616" i="5" s="1"/>
  <c r="D612" i="7"/>
  <c r="C612" i="7" s="1"/>
  <c r="L615" i="5" s="1"/>
  <c r="D611" i="7"/>
  <c r="C611" i="7" s="1"/>
  <c r="L614" i="5" s="1"/>
  <c r="F610" i="7"/>
  <c r="AA607" i="7"/>
  <c r="Y606" i="7"/>
  <c r="X606" i="7"/>
  <c r="W606" i="7"/>
  <c r="V606" i="7"/>
  <c r="U606" i="7"/>
  <c r="T606" i="7"/>
  <c r="S606" i="7"/>
  <c r="R606" i="7"/>
  <c r="Q606" i="7"/>
  <c r="P606" i="7"/>
  <c r="O606" i="7"/>
  <c r="N606" i="7"/>
  <c r="M606" i="7"/>
  <c r="K606" i="7"/>
  <c r="J606" i="7"/>
  <c r="I606" i="7"/>
  <c r="H606" i="7"/>
  <c r="G606" i="7"/>
  <c r="F606" i="7"/>
  <c r="E606" i="7"/>
  <c r="D605" i="7"/>
  <c r="C605" i="7" s="1"/>
  <c r="D604" i="7"/>
  <c r="C604" i="7" s="1"/>
  <c r="D603" i="7"/>
  <c r="C603" i="7" s="1"/>
  <c r="D602" i="7"/>
  <c r="C602" i="7" s="1"/>
  <c r="Y600" i="7"/>
  <c r="X600" i="7"/>
  <c r="W600" i="7"/>
  <c r="V600" i="7"/>
  <c r="U600" i="7"/>
  <c r="T600" i="7"/>
  <c r="S600" i="7"/>
  <c r="R600" i="7"/>
  <c r="Q600" i="7"/>
  <c r="P600" i="7"/>
  <c r="O600" i="7"/>
  <c r="N600" i="7"/>
  <c r="M600" i="7"/>
  <c r="K600" i="7"/>
  <c r="J600" i="7"/>
  <c r="I600" i="7"/>
  <c r="H600" i="7"/>
  <c r="G600" i="7"/>
  <c r="F600" i="7"/>
  <c r="E600" i="7"/>
  <c r="D599" i="7"/>
  <c r="C599" i="7" s="1"/>
  <c r="L602" i="5" s="1"/>
  <c r="D598" i="7"/>
  <c r="Y596" i="7"/>
  <c r="X596" i="7"/>
  <c r="W596" i="7"/>
  <c r="V596" i="7"/>
  <c r="U596" i="7"/>
  <c r="T596" i="7"/>
  <c r="S596" i="7"/>
  <c r="R596" i="7"/>
  <c r="Q596" i="7"/>
  <c r="P596" i="7"/>
  <c r="O596" i="7"/>
  <c r="N596" i="7"/>
  <c r="M596" i="7"/>
  <c r="K596" i="7"/>
  <c r="J596" i="7"/>
  <c r="I596" i="7"/>
  <c r="H596" i="7"/>
  <c r="G596" i="7"/>
  <c r="F596" i="7"/>
  <c r="E596" i="7"/>
  <c r="D595" i="7"/>
  <c r="C595" i="7" s="1"/>
  <c r="L598" i="5" s="1"/>
  <c r="D594" i="7"/>
  <c r="C594" i="7" s="1"/>
  <c r="L597" i="5" s="1"/>
  <c r="D593" i="7"/>
  <c r="C593" i="7" s="1"/>
  <c r="L596" i="5" s="1"/>
  <c r="D592" i="7"/>
  <c r="C592" i="7" s="1"/>
  <c r="L595" i="5" s="1"/>
  <c r="D591" i="7"/>
  <c r="C591" i="7" s="1"/>
  <c r="L594" i="5" s="1"/>
  <c r="D590" i="7"/>
  <c r="C590" i="7" s="1"/>
  <c r="L593" i="5" s="1"/>
  <c r="D589" i="7"/>
  <c r="C589" i="7" s="1"/>
  <c r="L592" i="5" s="1"/>
  <c r="D588" i="7"/>
  <c r="C588" i="7" s="1"/>
  <c r="L591" i="5" s="1"/>
  <c r="D587" i="7"/>
  <c r="C587" i="7" s="1"/>
  <c r="L590" i="5" s="1"/>
  <c r="D586" i="7"/>
  <c r="C586" i="7" s="1"/>
  <c r="L589" i="5" s="1"/>
  <c r="D585" i="7"/>
  <c r="C585" i="7" s="1"/>
  <c r="L588" i="5" s="1"/>
  <c r="D584" i="7"/>
  <c r="C584" i="7" s="1"/>
  <c r="L587" i="5" s="1"/>
  <c r="D583" i="7"/>
  <c r="C583" i="7" s="1"/>
  <c r="L586" i="5" s="1"/>
  <c r="D582" i="7"/>
  <c r="C582" i="7" s="1"/>
  <c r="L585" i="5" s="1"/>
  <c r="D581" i="7"/>
  <c r="C581" i="7" s="1"/>
  <c r="L584" i="5" s="1"/>
  <c r="D580" i="7"/>
  <c r="C580" i="7" s="1"/>
  <c r="L583" i="5" s="1"/>
  <c r="D579" i="7"/>
  <c r="C579" i="7" s="1"/>
  <c r="L582" i="5" s="1"/>
  <c r="D578" i="7"/>
  <c r="C578" i="7" s="1"/>
  <c r="L581" i="5" s="1"/>
  <c r="D577" i="7"/>
  <c r="C577" i="7" s="1"/>
  <c r="L580" i="5" s="1"/>
  <c r="D576" i="7"/>
  <c r="C576" i="7" s="1"/>
  <c r="L579" i="5" s="1"/>
  <c r="D575" i="7"/>
  <c r="C575" i="7" s="1"/>
  <c r="L578" i="5" s="1"/>
  <c r="D574" i="7"/>
  <c r="C574" i="7" s="1"/>
  <c r="L577" i="5" s="1"/>
  <c r="D573" i="7"/>
  <c r="C573" i="7" s="1"/>
  <c r="L576" i="5" s="1"/>
  <c r="D572" i="7"/>
  <c r="C572" i="7" s="1"/>
  <c r="L575" i="5" s="1"/>
  <c r="D571" i="7"/>
  <c r="C571" i="7" s="1"/>
  <c r="L574" i="5" s="1"/>
  <c r="D570" i="7"/>
  <c r="C570" i="7" s="1"/>
  <c r="L573" i="5" s="1"/>
  <c r="D569" i="7"/>
  <c r="C569" i="7" s="1"/>
  <c r="L572" i="5" s="1"/>
  <c r="D568" i="7"/>
  <c r="C568" i="7" s="1"/>
  <c r="L571" i="5" s="1"/>
  <c r="D567" i="7"/>
  <c r="C567" i="7" s="1"/>
  <c r="L570" i="5" s="1"/>
  <c r="D566" i="7"/>
  <c r="C566" i="7" s="1"/>
  <c r="L569" i="5" s="1"/>
  <c r="D565" i="7"/>
  <c r="C565" i="7" s="1"/>
  <c r="L568" i="5" s="1"/>
  <c r="D564" i="7"/>
  <c r="C564" i="7" s="1"/>
  <c r="L567" i="5" s="1"/>
  <c r="D563" i="7"/>
  <c r="C563" i="7" s="1"/>
  <c r="L566" i="5" s="1"/>
  <c r="D562" i="7"/>
  <c r="C562" i="7" s="1"/>
  <c r="C559" i="7"/>
  <c r="L562" i="5" s="1"/>
  <c r="C558" i="7"/>
  <c r="L561" i="5" s="1"/>
  <c r="C557" i="7"/>
  <c r="L560" i="5" s="1"/>
  <c r="D556" i="7"/>
  <c r="D560" i="7" s="1"/>
  <c r="Y552" i="7"/>
  <c r="X552" i="7"/>
  <c r="W552" i="7"/>
  <c r="V552" i="7"/>
  <c r="U552" i="7"/>
  <c r="T552" i="7"/>
  <c r="S552" i="7"/>
  <c r="R552" i="7"/>
  <c r="Q552" i="7"/>
  <c r="P552" i="7"/>
  <c r="O552" i="7"/>
  <c r="N552" i="7"/>
  <c r="M552" i="7"/>
  <c r="K552" i="7"/>
  <c r="J552" i="7"/>
  <c r="I552" i="7"/>
  <c r="H552" i="7"/>
  <c r="G552" i="7"/>
  <c r="F552" i="7"/>
  <c r="E552" i="7"/>
  <c r="D551" i="7"/>
  <c r="C551" i="7" s="1"/>
  <c r="D550" i="7"/>
  <c r="C550" i="7" s="1"/>
  <c r="D549" i="7"/>
  <c r="C549" i="7" s="1"/>
  <c r="D548" i="7"/>
  <c r="C548" i="7" s="1"/>
  <c r="D547" i="7"/>
  <c r="C547" i="7" s="1"/>
  <c r="L550" i="5" s="1"/>
  <c r="D546" i="7"/>
  <c r="C546" i="7" s="1"/>
  <c r="L549" i="5" s="1"/>
  <c r="Y544" i="7"/>
  <c r="X544" i="7"/>
  <c r="W544" i="7"/>
  <c r="V544" i="7"/>
  <c r="U544" i="7"/>
  <c r="T544" i="7"/>
  <c r="S544" i="7"/>
  <c r="R544" i="7"/>
  <c r="Q544" i="7"/>
  <c r="P544" i="7"/>
  <c r="O544" i="7"/>
  <c r="M544" i="7"/>
  <c r="K544" i="7"/>
  <c r="J544" i="7"/>
  <c r="I544" i="7"/>
  <c r="H544" i="7"/>
  <c r="G544" i="7"/>
  <c r="F544" i="7"/>
  <c r="E544" i="7"/>
  <c r="D543" i="7"/>
  <c r="Y541" i="7"/>
  <c r="X541" i="7"/>
  <c r="W541" i="7"/>
  <c r="V541" i="7"/>
  <c r="U541" i="7"/>
  <c r="T541" i="7"/>
  <c r="S541" i="7"/>
  <c r="R541" i="7"/>
  <c r="Q541" i="7"/>
  <c r="P541" i="7"/>
  <c r="O541" i="7"/>
  <c r="N541" i="7"/>
  <c r="M541" i="7"/>
  <c r="K541" i="7"/>
  <c r="J541" i="7"/>
  <c r="I541" i="7"/>
  <c r="H541" i="7"/>
  <c r="G541" i="7"/>
  <c r="F541" i="7"/>
  <c r="E541" i="7"/>
  <c r="D540" i="7"/>
  <c r="C540" i="7" s="1"/>
  <c r="L543" i="5" s="1"/>
  <c r="D539" i="7"/>
  <c r="C539" i="7" s="1"/>
  <c r="L542" i="5" s="1"/>
  <c r="D538" i="7"/>
  <c r="C538" i="7" s="1"/>
  <c r="L541" i="5" s="1"/>
  <c r="FQW537" i="7"/>
  <c r="FQW538" i="7" s="1"/>
  <c r="FQW539" i="7" s="1"/>
  <c r="FQW540" i="7" s="1"/>
  <c r="FQU537" i="7"/>
  <c r="FQU538" i="7" s="1"/>
  <c r="FQU539" i="7" s="1"/>
  <c r="FQU540" i="7" s="1"/>
  <c r="FQS537" i="7"/>
  <c r="FQS538" i="7" s="1"/>
  <c r="FQS539" i="7" s="1"/>
  <c r="FQS540" i="7" s="1"/>
  <c r="FQQ537" i="7"/>
  <c r="FQQ538" i="7" s="1"/>
  <c r="FQQ539" i="7" s="1"/>
  <c r="FQQ540" i="7" s="1"/>
  <c r="FQO537" i="7"/>
  <c r="FQO538" i="7" s="1"/>
  <c r="FQO539" i="7" s="1"/>
  <c r="FQO540" i="7" s="1"/>
  <c r="FQM537" i="7"/>
  <c r="FQM538" i="7" s="1"/>
  <c r="FQM539" i="7" s="1"/>
  <c r="FQM540" i="7" s="1"/>
  <c r="FQK537" i="7"/>
  <c r="FQK538" i="7" s="1"/>
  <c r="FQK539" i="7" s="1"/>
  <c r="FQK540" i="7" s="1"/>
  <c r="FQI537" i="7"/>
  <c r="FQI538" i="7" s="1"/>
  <c r="FQI539" i="7" s="1"/>
  <c r="FQI540" i="7" s="1"/>
  <c r="FQG537" i="7"/>
  <c r="FQG538" i="7" s="1"/>
  <c r="FQG539" i="7" s="1"/>
  <c r="FQG540" i="7" s="1"/>
  <c r="FQE537" i="7"/>
  <c r="FQE538" i="7" s="1"/>
  <c r="FQE539" i="7" s="1"/>
  <c r="FQE540" i="7" s="1"/>
  <c r="FQC537" i="7"/>
  <c r="FQC538" i="7" s="1"/>
  <c r="FQC539" i="7" s="1"/>
  <c r="FQC540" i="7" s="1"/>
  <c r="FQA537" i="7"/>
  <c r="FQA538" i="7" s="1"/>
  <c r="FQA539" i="7" s="1"/>
  <c r="FQA540" i="7" s="1"/>
  <c r="FPY537" i="7"/>
  <c r="FPY538" i="7" s="1"/>
  <c r="FPY539" i="7" s="1"/>
  <c r="FPY540" i="7" s="1"/>
  <c r="FPW537" i="7"/>
  <c r="FPW538" i="7" s="1"/>
  <c r="FPW539" i="7" s="1"/>
  <c r="FPW540" i="7" s="1"/>
  <c r="FPU537" i="7"/>
  <c r="FPU538" i="7" s="1"/>
  <c r="FPU539" i="7" s="1"/>
  <c r="FPU540" i="7" s="1"/>
  <c r="FPS537" i="7"/>
  <c r="FPS538" i="7" s="1"/>
  <c r="FPS539" i="7" s="1"/>
  <c r="FPS540" i="7" s="1"/>
  <c r="FPQ537" i="7"/>
  <c r="FPQ538" i="7" s="1"/>
  <c r="FPQ539" i="7" s="1"/>
  <c r="FPQ540" i="7" s="1"/>
  <c r="FPO537" i="7"/>
  <c r="FPO538" i="7" s="1"/>
  <c r="FPO539" i="7" s="1"/>
  <c r="FPO540" i="7" s="1"/>
  <c r="FPM537" i="7"/>
  <c r="FPM538" i="7" s="1"/>
  <c r="FPM539" i="7" s="1"/>
  <c r="FPM540" i="7" s="1"/>
  <c r="FPK537" i="7"/>
  <c r="FPK538" i="7" s="1"/>
  <c r="FPK539" i="7" s="1"/>
  <c r="FPK540" i="7" s="1"/>
  <c r="FPI537" i="7"/>
  <c r="FPI538" i="7" s="1"/>
  <c r="FPI539" i="7" s="1"/>
  <c r="FPI540" i="7" s="1"/>
  <c r="FPG537" i="7"/>
  <c r="FPG538" i="7" s="1"/>
  <c r="FPG539" i="7" s="1"/>
  <c r="FPG540" i="7" s="1"/>
  <c r="FPE537" i="7"/>
  <c r="FPE538" i="7" s="1"/>
  <c r="FPE539" i="7" s="1"/>
  <c r="FPE540" i="7" s="1"/>
  <c r="FPC537" i="7"/>
  <c r="FPC538" i="7" s="1"/>
  <c r="FPC539" i="7" s="1"/>
  <c r="FPC540" i="7" s="1"/>
  <c r="FPA537" i="7"/>
  <c r="FPA538" i="7" s="1"/>
  <c r="FPA539" i="7" s="1"/>
  <c r="FPA540" i="7" s="1"/>
  <c r="FOY537" i="7"/>
  <c r="FOY538" i="7" s="1"/>
  <c r="FOY539" i="7" s="1"/>
  <c r="FOY540" i="7" s="1"/>
  <c r="FOW537" i="7"/>
  <c r="FOW538" i="7" s="1"/>
  <c r="FOW539" i="7" s="1"/>
  <c r="FOW540" i="7" s="1"/>
  <c r="FOU537" i="7"/>
  <c r="FOU538" i="7" s="1"/>
  <c r="FOU539" i="7" s="1"/>
  <c r="FOU540" i="7" s="1"/>
  <c r="FOS537" i="7"/>
  <c r="FOS538" i="7" s="1"/>
  <c r="FOS539" i="7" s="1"/>
  <c r="FOS540" i="7" s="1"/>
  <c r="FOQ537" i="7"/>
  <c r="FOQ538" i="7" s="1"/>
  <c r="FOQ539" i="7" s="1"/>
  <c r="FOQ540" i="7" s="1"/>
  <c r="FOO537" i="7"/>
  <c r="FOO538" i="7" s="1"/>
  <c r="FOO539" i="7" s="1"/>
  <c r="FOO540" i="7" s="1"/>
  <c r="FOM537" i="7"/>
  <c r="FOM538" i="7" s="1"/>
  <c r="FOM539" i="7" s="1"/>
  <c r="FOM540" i="7" s="1"/>
  <c r="FOK537" i="7"/>
  <c r="FOK538" i="7" s="1"/>
  <c r="FOK539" i="7" s="1"/>
  <c r="FOK540" i="7" s="1"/>
  <c r="FOI537" i="7"/>
  <c r="FOI538" i="7" s="1"/>
  <c r="FOI539" i="7" s="1"/>
  <c r="FOI540" i="7" s="1"/>
  <c r="FOG537" i="7"/>
  <c r="FOG538" i="7" s="1"/>
  <c r="FOG539" i="7" s="1"/>
  <c r="FOG540" i="7" s="1"/>
  <c r="FOE537" i="7"/>
  <c r="FOE538" i="7" s="1"/>
  <c r="FOE539" i="7" s="1"/>
  <c r="FOE540" i="7" s="1"/>
  <c r="FOC537" i="7"/>
  <c r="FOC538" i="7" s="1"/>
  <c r="FOC539" i="7" s="1"/>
  <c r="FOC540" i="7" s="1"/>
  <c r="FOA537" i="7"/>
  <c r="FOA538" i="7" s="1"/>
  <c r="FOA539" i="7" s="1"/>
  <c r="FOA540" i="7" s="1"/>
  <c r="FNY537" i="7"/>
  <c r="FNY538" i="7" s="1"/>
  <c r="FNY539" i="7" s="1"/>
  <c r="FNY540" i="7" s="1"/>
  <c r="FNW537" i="7"/>
  <c r="FNW538" i="7" s="1"/>
  <c r="FNW539" i="7" s="1"/>
  <c r="FNW540" i="7" s="1"/>
  <c r="FNU537" i="7"/>
  <c r="FNU538" i="7" s="1"/>
  <c r="FNU539" i="7" s="1"/>
  <c r="FNU540" i="7" s="1"/>
  <c r="FNS537" i="7"/>
  <c r="FNS538" i="7" s="1"/>
  <c r="FNS539" i="7" s="1"/>
  <c r="FNS540" i="7" s="1"/>
  <c r="FNQ537" i="7"/>
  <c r="FNQ538" i="7" s="1"/>
  <c r="FNQ539" i="7" s="1"/>
  <c r="FNQ540" i="7" s="1"/>
  <c r="FNO537" i="7"/>
  <c r="FNO538" i="7" s="1"/>
  <c r="FNO539" i="7" s="1"/>
  <c r="FNO540" i="7" s="1"/>
  <c r="FNM537" i="7"/>
  <c r="FNM538" i="7" s="1"/>
  <c r="FNM539" i="7" s="1"/>
  <c r="FNM540" i="7" s="1"/>
  <c r="FNK537" i="7"/>
  <c r="FNK538" i="7" s="1"/>
  <c r="FNK539" i="7" s="1"/>
  <c r="FNK540" i="7" s="1"/>
  <c r="FNI537" i="7"/>
  <c r="FNI538" i="7" s="1"/>
  <c r="FNI539" i="7" s="1"/>
  <c r="FNI540" i="7" s="1"/>
  <c r="FNG537" i="7"/>
  <c r="FNG538" i="7" s="1"/>
  <c r="FNG539" i="7" s="1"/>
  <c r="FNG540" i="7" s="1"/>
  <c r="FNE537" i="7"/>
  <c r="FNE538" i="7" s="1"/>
  <c r="FNE539" i="7" s="1"/>
  <c r="FNE540" i="7" s="1"/>
  <c r="FNC537" i="7"/>
  <c r="FNC538" i="7" s="1"/>
  <c r="FNC539" i="7" s="1"/>
  <c r="FNC540" i="7" s="1"/>
  <c r="FNA537" i="7"/>
  <c r="FNA538" i="7" s="1"/>
  <c r="FNA539" i="7" s="1"/>
  <c r="FNA540" i="7" s="1"/>
  <c r="FMY537" i="7"/>
  <c r="FMY538" i="7" s="1"/>
  <c r="FMY539" i="7" s="1"/>
  <c r="FMY540" i="7" s="1"/>
  <c r="FMW537" i="7"/>
  <c r="FMW538" i="7" s="1"/>
  <c r="FMW539" i="7" s="1"/>
  <c r="FMW540" i="7" s="1"/>
  <c r="FMU537" i="7"/>
  <c r="FMU538" i="7" s="1"/>
  <c r="FMU539" i="7" s="1"/>
  <c r="FMU540" i="7" s="1"/>
  <c r="FMS537" i="7"/>
  <c r="FMS538" i="7" s="1"/>
  <c r="FMS539" i="7" s="1"/>
  <c r="FMS540" i="7" s="1"/>
  <c r="FMQ537" i="7"/>
  <c r="FMQ538" i="7" s="1"/>
  <c r="FMQ539" i="7" s="1"/>
  <c r="FMQ540" i="7" s="1"/>
  <c r="FMO537" i="7"/>
  <c r="FMO538" i="7" s="1"/>
  <c r="FMO539" i="7" s="1"/>
  <c r="FMO540" i="7" s="1"/>
  <c r="FMM537" i="7"/>
  <c r="FMM538" i="7" s="1"/>
  <c r="FMM539" i="7" s="1"/>
  <c r="FMM540" i="7" s="1"/>
  <c r="FMK537" i="7"/>
  <c r="FMK538" i="7" s="1"/>
  <c r="FMK539" i="7" s="1"/>
  <c r="FMK540" i="7" s="1"/>
  <c r="FMI537" i="7"/>
  <c r="FMI538" i="7" s="1"/>
  <c r="FMI539" i="7" s="1"/>
  <c r="FMI540" i="7" s="1"/>
  <c r="FMG537" i="7"/>
  <c r="FMG538" i="7" s="1"/>
  <c r="FMG539" i="7" s="1"/>
  <c r="FMG540" i="7" s="1"/>
  <c r="FME537" i="7"/>
  <c r="FME538" i="7" s="1"/>
  <c r="FME539" i="7" s="1"/>
  <c r="FME540" i="7" s="1"/>
  <c r="FMC537" i="7"/>
  <c r="FMC538" i="7" s="1"/>
  <c r="FMC539" i="7" s="1"/>
  <c r="FMC540" i="7" s="1"/>
  <c r="FMA537" i="7"/>
  <c r="FMA538" i="7" s="1"/>
  <c r="FMA539" i="7" s="1"/>
  <c r="FMA540" i="7" s="1"/>
  <c r="FLY537" i="7"/>
  <c r="FLY538" i="7" s="1"/>
  <c r="FLY539" i="7" s="1"/>
  <c r="FLY540" i="7" s="1"/>
  <c r="FLW537" i="7"/>
  <c r="FLW538" i="7" s="1"/>
  <c r="FLW539" i="7" s="1"/>
  <c r="FLW540" i="7" s="1"/>
  <c r="FLU537" i="7"/>
  <c r="FLU538" i="7" s="1"/>
  <c r="FLU539" i="7" s="1"/>
  <c r="FLU540" i="7" s="1"/>
  <c r="FLS537" i="7"/>
  <c r="FLS538" i="7" s="1"/>
  <c r="FLS539" i="7" s="1"/>
  <c r="FLS540" i="7" s="1"/>
  <c r="FLQ537" i="7"/>
  <c r="FLQ538" i="7" s="1"/>
  <c r="FLQ539" i="7" s="1"/>
  <c r="FLQ540" i="7" s="1"/>
  <c r="FLO537" i="7"/>
  <c r="FLO538" i="7" s="1"/>
  <c r="FLO539" i="7" s="1"/>
  <c r="FLO540" i="7" s="1"/>
  <c r="FLM537" i="7"/>
  <c r="FLM538" i="7" s="1"/>
  <c r="FLM539" i="7" s="1"/>
  <c r="FLM540" i="7" s="1"/>
  <c r="FLK537" i="7"/>
  <c r="FLK538" i="7" s="1"/>
  <c r="FLK539" i="7" s="1"/>
  <c r="FLK540" i="7" s="1"/>
  <c r="FLI537" i="7"/>
  <c r="FLI538" i="7" s="1"/>
  <c r="FLI539" i="7" s="1"/>
  <c r="FLI540" i="7" s="1"/>
  <c r="FLG537" i="7"/>
  <c r="FLG538" i="7" s="1"/>
  <c r="FLG539" i="7" s="1"/>
  <c r="FLG540" i="7" s="1"/>
  <c r="FLE537" i="7"/>
  <c r="FLE538" i="7" s="1"/>
  <c r="FLE539" i="7" s="1"/>
  <c r="FLE540" i="7" s="1"/>
  <c r="FLC537" i="7"/>
  <c r="FLC538" i="7" s="1"/>
  <c r="FLC539" i="7" s="1"/>
  <c r="FLC540" i="7" s="1"/>
  <c r="FLA537" i="7"/>
  <c r="FLA538" i="7" s="1"/>
  <c r="FLA539" i="7" s="1"/>
  <c r="FLA540" i="7" s="1"/>
  <c r="FKY537" i="7"/>
  <c r="FKY538" i="7" s="1"/>
  <c r="FKY539" i="7" s="1"/>
  <c r="FKY540" i="7" s="1"/>
  <c r="FKW537" i="7"/>
  <c r="FKW538" i="7" s="1"/>
  <c r="FKW539" i="7" s="1"/>
  <c r="FKW540" i="7" s="1"/>
  <c r="FKU537" i="7"/>
  <c r="FKU538" i="7" s="1"/>
  <c r="FKU539" i="7" s="1"/>
  <c r="FKU540" i="7" s="1"/>
  <c r="FKS537" i="7"/>
  <c r="FKS538" i="7" s="1"/>
  <c r="FKS539" i="7" s="1"/>
  <c r="FKS540" i="7" s="1"/>
  <c r="FKQ537" i="7"/>
  <c r="FKQ538" i="7" s="1"/>
  <c r="FKQ539" i="7" s="1"/>
  <c r="FKQ540" i="7" s="1"/>
  <c r="FKO537" i="7"/>
  <c r="FKO538" i="7" s="1"/>
  <c r="FKO539" i="7" s="1"/>
  <c r="FKO540" i="7" s="1"/>
  <c r="FKM537" i="7"/>
  <c r="FKM538" i="7" s="1"/>
  <c r="FKM539" i="7" s="1"/>
  <c r="FKM540" i="7" s="1"/>
  <c r="FKK537" i="7"/>
  <c r="FKK538" i="7" s="1"/>
  <c r="FKK539" i="7" s="1"/>
  <c r="FKK540" i="7" s="1"/>
  <c r="FKI537" i="7"/>
  <c r="FKI538" i="7" s="1"/>
  <c r="FKI539" i="7" s="1"/>
  <c r="FKI540" i="7" s="1"/>
  <c r="FKG537" i="7"/>
  <c r="FKG538" i="7" s="1"/>
  <c r="FKG539" i="7" s="1"/>
  <c r="FKG540" i="7" s="1"/>
  <c r="FKE537" i="7"/>
  <c r="FKE538" i="7" s="1"/>
  <c r="FKE539" i="7" s="1"/>
  <c r="FKE540" i="7" s="1"/>
  <c r="FKC537" i="7"/>
  <c r="FKC538" i="7" s="1"/>
  <c r="FKC539" i="7" s="1"/>
  <c r="FKC540" i="7" s="1"/>
  <c r="FKA537" i="7"/>
  <c r="FKA538" i="7" s="1"/>
  <c r="FKA539" i="7" s="1"/>
  <c r="FKA540" i="7" s="1"/>
  <c r="FJY537" i="7"/>
  <c r="FJY538" i="7" s="1"/>
  <c r="FJY539" i="7" s="1"/>
  <c r="FJY540" i="7" s="1"/>
  <c r="FJW537" i="7"/>
  <c r="FJW538" i="7" s="1"/>
  <c r="FJW539" i="7" s="1"/>
  <c r="FJW540" i="7" s="1"/>
  <c r="FJU537" i="7"/>
  <c r="FJU538" i="7" s="1"/>
  <c r="FJU539" i="7" s="1"/>
  <c r="FJU540" i="7" s="1"/>
  <c r="FJS537" i="7"/>
  <c r="FJS538" i="7" s="1"/>
  <c r="FJS539" i="7" s="1"/>
  <c r="FJS540" i="7" s="1"/>
  <c r="FJQ537" i="7"/>
  <c r="FJQ538" i="7" s="1"/>
  <c r="FJQ539" i="7" s="1"/>
  <c r="FJQ540" i="7" s="1"/>
  <c r="FJO537" i="7"/>
  <c r="FJO538" i="7" s="1"/>
  <c r="FJO539" i="7" s="1"/>
  <c r="FJO540" i="7" s="1"/>
  <c r="FJM537" i="7"/>
  <c r="FJM538" i="7" s="1"/>
  <c r="FJM539" i="7" s="1"/>
  <c r="FJM540" i="7" s="1"/>
  <c r="FJK537" i="7"/>
  <c r="FJK538" i="7" s="1"/>
  <c r="FJK539" i="7" s="1"/>
  <c r="FJK540" i="7" s="1"/>
  <c r="FJI537" i="7"/>
  <c r="FJI538" i="7" s="1"/>
  <c r="FJI539" i="7" s="1"/>
  <c r="FJI540" i="7" s="1"/>
  <c r="FJG537" i="7"/>
  <c r="FJG538" i="7" s="1"/>
  <c r="FJG539" i="7" s="1"/>
  <c r="FJG540" i="7" s="1"/>
  <c r="FJE537" i="7"/>
  <c r="FJE538" i="7" s="1"/>
  <c r="FJE539" i="7" s="1"/>
  <c r="FJE540" i="7" s="1"/>
  <c r="FJC537" i="7"/>
  <c r="FJC538" i="7" s="1"/>
  <c r="FJC539" i="7" s="1"/>
  <c r="FJC540" i="7" s="1"/>
  <c r="FJA537" i="7"/>
  <c r="FJA538" i="7" s="1"/>
  <c r="FJA539" i="7" s="1"/>
  <c r="FJA540" i="7" s="1"/>
  <c r="FIY537" i="7"/>
  <c r="FIY538" i="7" s="1"/>
  <c r="FIY539" i="7" s="1"/>
  <c r="FIY540" i="7" s="1"/>
  <c r="FIW537" i="7"/>
  <c r="FIW538" i="7" s="1"/>
  <c r="FIW539" i="7" s="1"/>
  <c r="FIW540" i="7" s="1"/>
  <c r="FIU537" i="7"/>
  <c r="FIU538" i="7" s="1"/>
  <c r="FIU539" i="7" s="1"/>
  <c r="FIU540" i="7" s="1"/>
  <c r="FIS537" i="7"/>
  <c r="FIS538" i="7" s="1"/>
  <c r="FIS539" i="7" s="1"/>
  <c r="FIS540" i="7" s="1"/>
  <c r="FIQ537" i="7"/>
  <c r="FIQ538" i="7" s="1"/>
  <c r="FIQ539" i="7" s="1"/>
  <c r="FIQ540" i="7" s="1"/>
  <c r="FIO537" i="7"/>
  <c r="FIO538" i="7" s="1"/>
  <c r="FIO539" i="7" s="1"/>
  <c r="FIO540" i="7" s="1"/>
  <c r="FIM537" i="7"/>
  <c r="FIM538" i="7" s="1"/>
  <c r="FIM539" i="7" s="1"/>
  <c r="FIM540" i="7" s="1"/>
  <c r="FIK537" i="7"/>
  <c r="FIK538" i="7" s="1"/>
  <c r="FIK539" i="7" s="1"/>
  <c r="FIK540" i="7" s="1"/>
  <c r="FII537" i="7"/>
  <c r="FII538" i="7" s="1"/>
  <c r="FII539" i="7" s="1"/>
  <c r="FII540" i="7" s="1"/>
  <c r="FIG537" i="7"/>
  <c r="FIG538" i="7" s="1"/>
  <c r="FIG539" i="7" s="1"/>
  <c r="FIG540" i="7" s="1"/>
  <c r="FIE537" i="7"/>
  <c r="FIE538" i="7" s="1"/>
  <c r="FIE539" i="7" s="1"/>
  <c r="FIE540" i="7" s="1"/>
  <c r="FIC537" i="7"/>
  <c r="FIC538" i="7" s="1"/>
  <c r="FIC539" i="7" s="1"/>
  <c r="FIC540" i="7" s="1"/>
  <c r="FIA537" i="7"/>
  <c r="FIA538" i="7" s="1"/>
  <c r="FIA539" i="7" s="1"/>
  <c r="FIA540" i="7" s="1"/>
  <c r="FHY537" i="7"/>
  <c r="FHY538" i="7" s="1"/>
  <c r="FHY539" i="7" s="1"/>
  <c r="FHY540" i="7" s="1"/>
  <c r="FHW537" i="7"/>
  <c r="FHW538" i="7" s="1"/>
  <c r="FHW539" i="7" s="1"/>
  <c r="FHW540" i="7" s="1"/>
  <c r="FHU537" i="7"/>
  <c r="FHU538" i="7" s="1"/>
  <c r="FHU539" i="7" s="1"/>
  <c r="FHU540" i="7" s="1"/>
  <c r="FHS537" i="7"/>
  <c r="FHS538" i="7" s="1"/>
  <c r="FHS539" i="7" s="1"/>
  <c r="FHS540" i="7" s="1"/>
  <c r="FHQ537" i="7"/>
  <c r="FHQ538" i="7" s="1"/>
  <c r="FHQ539" i="7" s="1"/>
  <c r="FHQ540" i="7" s="1"/>
  <c r="FHO537" i="7"/>
  <c r="FHO538" i="7" s="1"/>
  <c r="FHO539" i="7" s="1"/>
  <c r="FHO540" i="7" s="1"/>
  <c r="FHM537" i="7"/>
  <c r="FHM538" i="7" s="1"/>
  <c r="FHM539" i="7" s="1"/>
  <c r="FHM540" i="7" s="1"/>
  <c r="FHK537" i="7"/>
  <c r="FHK538" i="7" s="1"/>
  <c r="FHK539" i="7" s="1"/>
  <c r="FHK540" i="7" s="1"/>
  <c r="FHI537" i="7"/>
  <c r="FHI538" i="7" s="1"/>
  <c r="FHI539" i="7" s="1"/>
  <c r="FHI540" i="7" s="1"/>
  <c r="FHG537" i="7"/>
  <c r="FHG538" i="7" s="1"/>
  <c r="FHG539" i="7" s="1"/>
  <c r="FHG540" i="7" s="1"/>
  <c r="FHE537" i="7"/>
  <c r="FHE538" i="7" s="1"/>
  <c r="FHE539" i="7" s="1"/>
  <c r="FHE540" i="7" s="1"/>
  <c r="FHC537" i="7"/>
  <c r="FHC538" i="7" s="1"/>
  <c r="FHC539" i="7" s="1"/>
  <c r="FHC540" i="7" s="1"/>
  <c r="FHA537" i="7"/>
  <c r="FHA538" i="7" s="1"/>
  <c r="FHA539" i="7" s="1"/>
  <c r="FHA540" i="7" s="1"/>
  <c r="FGY537" i="7"/>
  <c r="FGY538" i="7" s="1"/>
  <c r="FGY539" i="7" s="1"/>
  <c r="FGY540" i="7" s="1"/>
  <c r="FGW537" i="7"/>
  <c r="FGW538" i="7" s="1"/>
  <c r="FGW539" i="7" s="1"/>
  <c r="FGW540" i="7" s="1"/>
  <c r="FGU537" i="7"/>
  <c r="FGU538" i="7" s="1"/>
  <c r="FGU539" i="7" s="1"/>
  <c r="FGU540" i="7" s="1"/>
  <c r="FGS537" i="7"/>
  <c r="FGS538" i="7" s="1"/>
  <c r="FGS539" i="7" s="1"/>
  <c r="FGS540" i="7" s="1"/>
  <c r="FGQ537" i="7"/>
  <c r="FGQ538" i="7" s="1"/>
  <c r="FGQ539" i="7" s="1"/>
  <c r="FGQ540" i="7" s="1"/>
  <c r="FGO537" i="7"/>
  <c r="FGO538" i="7" s="1"/>
  <c r="FGO539" i="7" s="1"/>
  <c r="FGO540" i="7" s="1"/>
  <c r="FGM537" i="7"/>
  <c r="FGM538" i="7" s="1"/>
  <c r="FGM539" i="7" s="1"/>
  <c r="FGM540" i="7" s="1"/>
  <c r="FGK537" i="7"/>
  <c r="FGK538" i="7" s="1"/>
  <c r="FGK539" i="7" s="1"/>
  <c r="FGK540" i="7" s="1"/>
  <c r="FGI537" i="7"/>
  <c r="FGI538" i="7" s="1"/>
  <c r="FGI539" i="7" s="1"/>
  <c r="FGI540" i="7" s="1"/>
  <c r="FGG537" i="7"/>
  <c r="FGG538" i="7" s="1"/>
  <c r="FGG539" i="7" s="1"/>
  <c r="FGG540" i="7" s="1"/>
  <c r="FGE537" i="7"/>
  <c r="FGE538" i="7" s="1"/>
  <c r="FGE539" i="7" s="1"/>
  <c r="FGE540" i="7" s="1"/>
  <c r="FGC537" i="7"/>
  <c r="FGC538" i="7" s="1"/>
  <c r="FGC539" i="7" s="1"/>
  <c r="FGC540" i="7" s="1"/>
  <c r="FGA537" i="7"/>
  <c r="FGA538" i="7" s="1"/>
  <c r="FGA539" i="7" s="1"/>
  <c r="FGA540" i="7" s="1"/>
  <c r="FFY537" i="7"/>
  <c r="FFY538" i="7" s="1"/>
  <c r="FFY539" i="7" s="1"/>
  <c r="FFY540" i="7" s="1"/>
  <c r="FFW537" i="7"/>
  <c r="FFW538" i="7" s="1"/>
  <c r="FFW539" i="7" s="1"/>
  <c r="FFW540" i="7" s="1"/>
  <c r="FFU537" i="7"/>
  <c r="FFU538" i="7" s="1"/>
  <c r="FFU539" i="7" s="1"/>
  <c r="FFU540" i="7" s="1"/>
  <c r="FFS537" i="7"/>
  <c r="FFS538" i="7" s="1"/>
  <c r="FFS539" i="7" s="1"/>
  <c r="FFS540" i="7" s="1"/>
  <c r="FFQ537" i="7"/>
  <c r="FFQ538" i="7" s="1"/>
  <c r="FFQ539" i="7" s="1"/>
  <c r="FFQ540" i="7" s="1"/>
  <c r="FFO537" i="7"/>
  <c r="FFO538" i="7" s="1"/>
  <c r="FFO539" i="7" s="1"/>
  <c r="FFO540" i="7" s="1"/>
  <c r="FFM537" i="7"/>
  <c r="FFM538" i="7" s="1"/>
  <c r="FFM539" i="7" s="1"/>
  <c r="FFM540" i="7" s="1"/>
  <c r="FFK537" i="7"/>
  <c r="FFK538" i="7" s="1"/>
  <c r="FFK539" i="7" s="1"/>
  <c r="FFK540" i="7" s="1"/>
  <c r="FFI537" i="7"/>
  <c r="FFI538" i="7" s="1"/>
  <c r="FFI539" i="7" s="1"/>
  <c r="FFI540" i="7" s="1"/>
  <c r="FFG537" i="7"/>
  <c r="FFG538" i="7" s="1"/>
  <c r="FFG539" i="7" s="1"/>
  <c r="FFG540" i="7" s="1"/>
  <c r="FFE537" i="7"/>
  <c r="FFE538" i="7" s="1"/>
  <c r="FFE539" i="7" s="1"/>
  <c r="FFE540" i="7" s="1"/>
  <c r="FFC537" i="7"/>
  <c r="FFC538" i="7" s="1"/>
  <c r="FFC539" i="7" s="1"/>
  <c r="FFC540" i="7" s="1"/>
  <c r="FFA537" i="7"/>
  <c r="FFA538" i="7" s="1"/>
  <c r="FFA539" i="7" s="1"/>
  <c r="FFA540" i="7" s="1"/>
  <c r="FEY537" i="7"/>
  <c r="FEY538" i="7" s="1"/>
  <c r="FEY539" i="7" s="1"/>
  <c r="FEY540" i="7" s="1"/>
  <c r="FEW537" i="7"/>
  <c r="FEW538" i="7" s="1"/>
  <c r="FEW539" i="7" s="1"/>
  <c r="FEW540" i="7" s="1"/>
  <c r="FEU537" i="7"/>
  <c r="FEU538" i="7" s="1"/>
  <c r="FEU539" i="7" s="1"/>
  <c r="FEU540" i="7" s="1"/>
  <c r="FES537" i="7"/>
  <c r="FES538" i="7" s="1"/>
  <c r="FES539" i="7" s="1"/>
  <c r="FES540" i="7" s="1"/>
  <c r="FEQ537" i="7"/>
  <c r="FEQ538" i="7" s="1"/>
  <c r="FEQ539" i="7" s="1"/>
  <c r="FEQ540" i="7" s="1"/>
  <c r="FEO537" i="7"/>
  <c r="FEO538" i="7" s="1"/>
  <c r="FEO539" i="7" s="1"/>
  <c r="FEO540" i="7" s="1"/>
  <c r="FEM537" i="7"/>
  <c r="FEM538" i="7" s="1"/>
  <c r="FEM539" i="7" s="1"/>
  <c r="FEM540" i="7" s="1"/>
  <c r="FEK537" i="7"/>
  <c r="FEK538" i="7" s="1"/>
  <c r="FEK539" i="7" s="1"/>
  <c r="FEK540" i="7" s="1"/>
  <c r="FEI537" i="7"/>
  <c r="FEI538" i="7" s="1"/>
  <c r="FEI539" i="7" s="1"/>
  <c r="FEI540" i="7" s="1"/>
  <c r="FEG537" i="7"/>
  <c r="FEG538" i="7" s="1"/>
  <c r="FEG539" i="7" s="1"/>
  <c r="FEG540" i="7" s="1"/>
  <c r="FEE537" i="7"/>
  <c r="FEE538" i="7" s="1"/>
  <c r="FEE539" i="7" s="1"/>
  <c r="FEE540" i="7" s="1"/>
  <c r="FEC537" i="7"/>
  <c r="FEC538" i="7" s="1"/>
  <c r="FEC539" i="7" s="1"/>
  <c r="FEC540" i="7" s="1"/>
  <c r="FEA537" i="7"/>
  <c r="FEA538" i="7" s="1"/>
  <c r="FEA539" i="7" s="1"/>
  <c r="FEA540" i="7" s="1"/>
  <c r="FDY537" i="7"/>
  <c r="FDY538" i="7" s="1"/>
  <c r="FDY539" i="7" s="1"/>
  <c r="FDY540" i="7" s="1"/>
  <c r="FDW537" i="7"/>
  <c r="FDW538" i="7" s="1"/>
  <c r="FDW539" i="7" s="1"/>
  <c r="FDW540" i="7" s="1"/>
  <c r="FDU537" i="7"/>
  <c r="FDU538" i="7" s="1"/>
  <c r="FDU539" i="7" s="1"/>
  <c r="FDU540" i="7" s="1"/>
  <c r="FDS537" i="7"/>
  <c r="FDS538" i="7" s="1"/>
  <c r="FDS539" i="7" s="1"/>
  <c r="FDS540" i="7" s="1"/>
  <c r="FDQ537" i="7"/>
  <c r="FDQ538" i="7" s="1"/>
  <c r="FDQ539" i="7" s="1"/>
  <c r="FDQ540" i="7" s="1"/>
  <c r="FDO537" i="7"/>
  <c r="FDO538" i="7" s="1"/>
  <c r="FDO539" i="7" s="1"/>
  <c r="FDO540" i="7" s="1"/>
  <c r="FDM537" i="7"/>
  <c r="FDM538" i="7" s="1"/>
  <c r="FDM539" i="7" s="1"/>
  <c r="FDM540" i="7" s="1"/>
  <c r="FDK537" i="7"/>
  <c r="FDK538" i="7" s="1"/>
  <c r="FDK539" i="7" s="1"/>
  <c r="FDK540" i="7" s="1"/>
  <c r="FDI537" i="7"/>
  <c r="FDI538" i="7" s="1"/>
  <c r="FDI539" i="7" s="1"/>
  <c r="FDI540" i="7" s="1"/>
  <c r="FDG537" i="7"/>
  <c r="FDG538" i="7" s="1"/>
  <c r="FDG539" i="7" s="1"/>
  <c r="FDG540" i="7" s="1"/>
  <c r="FDE537" i="7"/>
  <c r="FDE538" i="7" s="1"/>
  <c r="FDE539" i="7" s="1"/>
  <c r="FDE540" i="7" s="1"/>
  <c r="FDC537" i="7"/>
  <c r="FDC538" i="7" s="1"/>
  <c r="FDC539" i="7" s="1"/>
  <c r="FDC540" i="7" s="1"/>
  <c r="FDA537" i="7"/>
  <c r="FDA538" i="7" s="1"/>
  <c r="FDA539" i="7" s="1"/>
  <c r="FDA540" i="7" s="1"/>
  <c r="FCY537" i="7"/>
  <c r="FCY538" i="7" s="1"/>
  <c r="FCY539" i="7" s="1"/>
  <c r="FCY540" i="7" s="1"/>
  <c r="FCW537" i="7"/>
  <c r="FCW538" i="7" s="1"/>
  <c r="FCW539" i="7" s="1"/>
  <c r="FCW540" i="7" s="1"/>
  <c r="FCU537" i="7"/>
  <c r="FCU538" i="7" s="1"/>
  <c r="FCU539" i="7" s="1"/>
  <c r="FCU540" i="7" s="1"/>
  <c r="FCS537" i="7"/>
  <c r="FCS538" i="7" s="1"/>
  <c r="FCS539" i="7" s="1"/>
  <c r="FCS540" i="7" s="1"/>
  <c r="FCQ537" i="7"/>
  <c r="FCQ538" i="7" s="1"/>
  <c r="FCQ539" i="7" s="1"/>
  <c r="FCQ540" i="7" s="1"/>
  <c r="FCO537" i="7"/>
  <c r="FCO538" i="7" s="1"/>
  <c r="FCO539" i="7" s="1"/>
  <c r="FCO540" i="7" s="1"/>
  <c r="FCM537" i="7"/>
  <c r="FCM538" i="7" s="1"/>
  <c r="FCM539" i="7" s="1"/>
  <c r="FCM540" i="7" s="1"/>
  <c r="FCK537" i="7"/>
  <c r="FCK538" i="7" s="1"/>
  <c r="FCK539" i="7" s="1"/>
  <c r="FCK540" i="7" s="1"/>
  <c r="FCI537" i="7"/>
  <c r="FCI538" i="7" s="1"/>
  <c r="FCI539" i="7" s="1"/>
  <c r="FCI540" i="7" s="1"/>
  <c r="FCG537" i="7"/>
  <c r="FCG538" i="7" s="1"/>
  <c r="FCG539" i="7" s="1"/>
  <c r="FCG540" i="7" s="1"/>
  <c r="FCE537" i="7"/>
  <c r="FCE538" i="7" s="1"/>
  <c r="FCE539" i="7" s="1"/>
  <c r="FCE540" i="7" s="1"/>
  <c r="FCC537" i="7"/>
  <c r="FCC538" i="7" s="1"/>
  <c r="FCC539" i="7" s="1"/>
  <c r="FCC540" i="7" s="1"/>
  <c r="FCA537" i="7"/>
  <c r="FCA538" i="7" s="1"/>
  <c r="FCA539" i="7" s="1"/>
  <c r="FCA540" i="7" s="1"/>
  <c r="FBY537" i="7"/>
  <c r="FBY538" i="7" s="1"/>
  <c r="FBY539" i="7" s="1"/>
  <c r="FBY540" i="7" s="1"/>
  <c r="FBW537" i="7"/>
  <c r="FBW538" i="7" s="1"/>
  <c r="FBW539" i="7" s="1"/>
  <c r="FBW540" i="7" s="1"/>
  <c r="FBU537" i="7"/>
  <c r="FBU538" i="7" s="1"/>
  <c r="FBU539" i="7" s="1"/>
  <c r="FBU540" i="7" s="1"/>
  <c r="FBS537" i="7"/>
  <c r="FBS538" i="7" s="1"/>
  <c r="FBS539" i="7" s="1"/>
  <c r="FBS540" i="7" s="1"/>
  <c r="FBQ537" i="7"/>
  <c r="FBQ538" i="7" s="1"/>
  <c r="FBQ539" i="7" s="1"/>
  <c r="FBQ540" i="7" s="1"/>
  <c r="FBO537" i="7"/>
  <c r="FBO538" i="7" s="1"/>
  <c r="FBO539" i="7" s="1"/>
  <c r="FBO540" i="7" s="1"/>
  <c r="FBM537" i="7"/>
  <c r="FBM538" i="7" s="1"/>
  <c r="FBM539" i="7" s="1"/>
  <c r="FBM540" i="7" s="1"/>
  <c r="FBK537" i="7"/>
  <c r="FBK538" i="7" s="1"/>
  <c r="FBK539" i="7" s="1"/>
  <c r="FBK540" i="7" s="1"/>
  <c r="FBI537" i="7"/>
  <c r="FBI538" i="7" s="1"/>
  <c r="FBI539" i="7" s="1"/>
  <c r="FBI540" i="7" s="1"/>
  <c r="FBG537" i="7"/>
  <c r="FBG538" i="7" s="1"/>
  <c r="FBG539" i="7" s="1"/>
  <c r="FBG540" i="7" s="1"/>
  <c r="FBE537" i="7"/>
  <c r="FBE538" i="7" s="1"/>
  <c r="FBE539" i="7" s="1"/>
  <c r="FBE540" i="7" s="1"/>
  <c r="FBC537" i="7"/>
  <c r="FBC538" i="7" s="1"/>
  <c r="FBC539" i="7" s="1"/>
  <c r="FBC540" i="7" s="1"/>
  <c r="FBA537" i="7"/>
  <c r="FBA538" i="7" s="1"/>
  <c r="FBA539" i="7" s="1"/>
  <c r="FBA540" i="7" s="1"/>
  <c r="FAY537" i="7"/>
  <c r="FAY538" i="7" s="1"/>
  <c r="FAY539" i="7" s="1"/>
  <c r="FAY540" i="7" s="1"/>
  <c r="FAW537" i="7"/>
  <c r="FAW538" i="7" s="1"/>
  <c r="FAW539" i="7" s="1"/>
  <c r="FAW540" i="7" s="1"/>
  <c r="FAU537" i="7"/>
  <c r="FAU538" i="7" s="1"/>
  <c r="FAU539" i="7" s="1"/>
  <c r="FAU540" i="7" s="1"/>
  <c r="FAS537" i="7"/>
  <c r="FAS538" i="7" s="1"/>
  <c r="FAS539" i="7" s="1"/>
  <c r="FAS540" i="7" s="1"/>
  <c r="FAQ537" i="7"/>
  <c r="FAQ538" i="7" s="1"/>
  <c r="FAQ539" i="7" s="1"/>
  <c r="FAQ540" i="7" s="1"/>
  <c r="FAO537" i="7"/>
  <c r="FAO538" i="7" s="1"/>
  <c r="FAO539" i="7" s="1"/>
  <c r="FAO540" i="7" s="1"/>
  <c r="FAM537" i="7"/>
  <c r="FAM538" i="7" s="1"/>
  <c r="FAM539" i="7" s="1"/>
  <c r="FAM540" i="7" s="1"/>
  <c r="FAK537" i="7"/>
  <c r="FAK538" i="7" s="1"/>
  <c r="FAK539" i="7" s="1"/>
  <c r="FAK540" i="7" s="1"/>
  <c r="FAI537" i="7"/>
  <c r="FAI538" i="7" s="1"/>
  <c r="FAI539" i="7" s="1"/>
  <c r="FAI540" i="7" s="1"/>
  <c r="FAG537" i="7"/>
  <c r="FAG538" i="7" s="1"/>
  <c r="FAG539" i="7" s="1"/>
  <c r="FAG540" i="7" s="1"/>
  <c r="FAE537" i="7"/>
  <c r="FAE538" i="7" s="1"/>
  <c r="FAE539" i="7" s="1"/>
  <c r="FAE540" i="7" s="1"/>
  <c r="FAC537" i="7"/>
  <c r="FAC538" i="7" s="1"/>
  <c r="FAC539" i="7" s="1"/>
  <c r="FAC540" i="7" s="1"/>
  <c r="FAA537" i="7"/>
  <c r="FAA538" i="7" s="1"/>
  <c r="FAA539" i="7" s="1"/>
  <c r="FAA540" i="7" s="1"/>
  <c r="EZY537" i="7"/>
  <c r="EZY538" i="7" s="1"/>
  <c r="EZY539" i="7" s="1"/>
  <c r="EZY540" i="7" s="1"/>
  <c r="EZW537" i="7"/>
  <c r="EZW538" i="7" s="1"/>
  <c r="EZW539" i="7" s="1"/>
  <c r="EZW540" i="7" s="1"/>
  <c r="EZU537" i="7"/>
  <c r="EZU538" i="7" s="1"/>
  <c r="EZU539" i="7" s="1"/>
  <c r="EZU540" i="7" s="1"/>
  <c r="EZS537" i="7"/>
  <c r="EZS538" i="7" s="1"/>
  <c r="EZS539" i="7" s="1"/>
  <c r="EZS540" i="7" s="1"/>
  <c r="EZQ537" i="7"/>
  <c r="EZQ538" i="7" s="1"/>
  <c r="EZQ539" i="7" s="1"/>
  <c r="EZQ540" i="7" s="1"/>
  <c r="EZO537" i="7"/>
  <c r="EZO538" i="7" s="1"/>
  <c r="EZO539" i="7" s="1"/>
  <c r="EZO540" i="7" s="1"/>
  <c r="EZM537" i="7"/>
  <c r="EZM538" i="7" s="1"/>
  <c r="EZM539" i="7" s="1"/>
  <c r="EZM540" i="7" s="1"/>
  <c r="EZK537" i="7"/>
  <c r="EZK538" i="7" s="1"/>
  <c r="EZK539" i="7" s="1"/>
  <c r="EZK540" i="7" s="1"/>
  <c r="EZI537" i="7"/>
  <c r="EZI538" i="7" s="1"/>
  <c r="EZI539" i="7" s="1"/>
  <c r="EZI540" i="7" s="1"/>
  <c r="EZG537" i="7"/>
  <c r="EZG538" i="7" s="1"/>
  <c r="EZG539" i="7" s="1"/>
  <c r="EZG540" i="7" s="1"/>
  <c r="EZE537" i="7"/>
  <c r="EZE538" i="7" s="1"/>
  <c r="EZE539" i="7" s="1"/>
  <c r="EZE540" i="7" s="1"/>
  <c r="EZC537" i="7"/>
  <c r="EZC538" i="7" s="1"/>
  <c r="EZC539" i="7" s="1"/>
  <c r="EZC540" i="7" s="1"/>
  <c r="EZA537" i="7"/>
  <c r="EZA538" i="7" s="1"/>
  <c r="EZA539" i="7" s="1"/>
  <c r="EZA540" i="7" s="1"/>
  <c r="EYY537" i="7"/>
  <c r="EYY538" i="7" s="1"/>
  <c r="EYY539" i="7" s="1"/>
  <c r="EYY540" i="7" s="1"/>
  <c r="EYW537" i="7"/>
  <c r="EYW538" i="7" s="1"/>
  <c r="EYW539" i="7" s="1"/>
  <c r="EYW540" i="7" s="1"/>
  <c r="EYU537" i="7"/>
  <c r="EYU538" i="7" s="1"/>
  <c r="EYU539" i="7" s="1"/>
  <c r="EYU540" i="7" s="1"/>
  <c r="EYS537" i="7"/>
  <c r="EYS538" i="7" s="1"/>
  <c r="EYS539" i="7" s="1"/>
  <c r="EYS540" i="7" s="1"/>
  <c r="EYQ537" i="7"/>
  <c r="EYQ538" i="7" s="1"/>
  <c r="EYQ539" i="7" s="1"/>
  <c r="EYQ540" i="7" s="1"/>
  <c r="EYO537" i="7"/>
  <c r="EYO538" i="7" s="1"/>
  <c r="EYO539" i="7" s="1"/>
  <c r="EYO540" i="7" s="1"/>
  <c r="EYM537" i="7"/>
  <c r="EYM538" i="7" s="1"/>
  <c r="EYM539" i="7" s="1"/>
  <c r="EYM540" i="7" s="1"/>
  <c r="EYK537" i="7"/>
  <c r="EYK538" i="7" s="1"/>
  <c r="EYK539" i="7" s="1"/>
  <c r="EYK540" i="7" s="1"/>
  <c r="EYI537" i="7"/>
  <c r="EYI538" i="7" s="1"/>
  <c r="EYI539" i="7" s="1"/>
  <c r="EYI540" i="7" s="1"/>
  <c r="EYG537" i="7"/>
  <c r="EYG538" i="7" s="1"/>
  <c r="EYG539" i="7" s="1"/>
  <c r="EYG540" i="7" s="1"/>
  <c r="EYE537" i="7"/>
  <c r="EYE538" i="7" s="1"/>
  <c r="EYE539" i="7" s="1"/>
  <c r="EYE540" i="7" s="1"/>
  <c r="EYC537" i="7"/>
  <c r="EYC538" i="7" s="1"/>
  <c r="EYC539" i="7" s="1"/>
  <c r="EYC540" i="7" s="1"/>
  <c r="EYA537" i="7"/>
  <c r="EYA538" i="7" s="1"/>
  <c r="EYA539" i="7" s="1"/>
  <c r="EYA540" i="7" s="1"/>
  <c r="EXY537" i="7"/>
  <c r="EXY538" i="7" s="1"/>
  <c r="EXY539" i="7" s="1"/>
  <c r="EXY540" i="7" s="1"/>
  <c r="EXW537" i="7"/>
  <c r="EXW538" i="7" s="1"/>
  <c r="EXW539" i="7" s="1"/>
  <c r="EXW540" i="7" s="1"/>
  <c r="EXU537" i="7"/>
  <c r="EXU538" i="7" s="1"/>
  <c r="EXU539" i="7" s="1"/>
  <c r="EXU540" i="7" s="1"/>
  <c r="EXS537" i="7"/>
  <c r="EXS538" i="7" s="1"/>
  <c r="EXS539" i="7" s="1"/>
  <c r="EXS540" i="7" s="1"/>
  <c r="EXQ537" i="7"/>
  <c r="EXQ538" i="7" s="1"/>
  <c r="EXQ539" i="7" s="1"/>
  <c r="EXQ540" i="7" s="1"/>
  <c r="EXO537" i="7"/>
  <c r="EXO538" i="7" s="1"/>
  <c r="EXO539" i="7" s="1"/>
  <c r="EXO540" i="7" s="1"/>
  <c r="EXM537" i="7"/>
  <c r="EXM538" i="7" s="1"/>
  <c r="EXM539" i="7" s="1"/>
  <c r="EXM540" i="7" s="1"/>
  <c r="EXK537" i="7"/>
  <c r="EXK538" i="7" s="1"/>
  <c r="EXK539" i="7" s="1"/>
  <c r="EXK540" i="7" s="1"/>
  <c r="EXI537" i="7"/>
  <c r="EXI538" i="7" s="1"/>
  <c r="EXI539" i="7" s="1"/>
  <c r="EXI540" i="7" s="1"/>
  <c r="EXG537" i="7"/>
  <c r="EXG538" i="7" s="1"/>
  <c r="EXG539" i="7" s="1"/>
  <c r="EXG540" i="7" s="1"/>
  <c r="EXE537" i="7"/>
  <c r="EXE538" i="7" s="1"/>
  <c r="EXE539" i="7" s="1"/>
  <c r="EXE540" i="7" s="1"/>
  <c r="EXC537" i="7"/>
  <c r="EXC538" i="7" s="1"/>
  <c r="EXC539" i="7" s="1"/>
  <c r="EXC540" i="7" s="1"/>
  <c r="EXA537" i="7"/>
  <c r="EXA538" i="7" s="1"/>
  <c r="EXA539" i="7" s="1"/>
  <c r="EXA540" i="7" s="1"/>
  <c r="EWY537" i="7"/>
  <c r="EWY538" i="7" s="1"/>
  <c r="EWY539" i="7" s="1"/>
  <c r="EWY540" i="7" s="1"/>
  <c r="EWW537" i="7"/>
  <c r="EWW538" i="7" s="1"/>
  <c r="EWW539" i="7" s="1"/>
  <c r="EWW540" i="7" s="1"/>
  <c r="EWU537" i="7"/>
  <c r="EWU538" i="7" s="1"/>
  <c r="EWU539" i="7" s="1"/>
  <c r="EWU540" i="7" s="1"/>
  <c r="EWS537" i="7"/>
  <c r="EWS538" i="7" s="1"/>
  <c r="EWS539" i="7" s="1"/>
  <c r="EWS540" i="7" s="1"/>
  <c r="EWQ537" i="7"/>
  <c r="EWQ538" i="7" s="1"/>
  <c r="EWQ539" i="7" s="1"/>
  <c r="EWQ540" i="7" s="1"/>
  <c r="EWO537" i="7"/>
  <c r="EWO538" i="7" s="1"/>
  <c r="EWO539" i="7" s="1"/>
  <c r="EWO540" i="7" s="1"/>
  <c r="EWM537" i="7"/>
  <c r="EWM538" i="7" s="1"/>
  <c r="EWM539" i="7" s="1"/>
  <c r="EWM540" i="7" s="1"/>
  <c r="EWK537" i="7"/>
  <c r="EWK538" i="7" s="1"/>
  <c r="EWK539" i="7" s="1"/>
  <c r="EWK540" i="7" s="1"/>
  <c r="EWI537" i="7"/>
  <c r="EWI538" i="7" s="1"/>
  <c r="EWI539" i="7" s="1"/>
  <c r="EWI540" i="7" s="1"/>
  <c r="EWG537" i="7"/>
  <c r="EWG538" i="7" s="1"/>
  <c r="EWG539" i="7" s="1"/>
  <c r="EWG540" i="7" s="1"/>
  <c r="EWE537" i="7"/>
  <c r="EWE538" i="7" s="1"/>
  <c r="EWE539" i="7" s="1"/>
  <c r="EWE540" i="7" s="1"/>
  <c r="EWC537" i="7"/>
  <c r="EWC538" i="7" s="1"/>
  <c r="EWC539" i="7" s="1"/>
  <c r="EWC540" i="7" s="1"/>
  <c r="EWA537" i="7"/>
  <c r="EWA538" i="7" s="1"/>
  <c r="EWA539" i="7" s="1"/>
  <c r="EWA540" i="7" s="1"/>
  <c r="EVY537" i="7"/>
  <c r="EVY538" i="7" s="1"/>
  <c r="EVY539" i="7" s="1"/>
  <c r="EVY540" i="7" s="1"/>
  <c r="EVW537" i="7"/>
  <c r="EVW538" i="7" s="1"/>
  <c r="EVW539" i="7" s="1"/>
  <c r="EVW540" i="7" s="1"/>
  <c r="EVU537" i="7"/>
  <c r="EVU538" i="7" s="1"/>
  <c r="EVU539" i="7" s="1"/>
  <c r="EVU540" i="7" s="1"/>
  <c r="EVS537" i="7"/>
  <c r="EVS538" i="7" s="1"/>
  <c r="EVS539" i="7" s="1"/>
  <c r="EVS540" i="7" s="1"/>
  <c r="EVQ537" i="7"/>
  <c r="EVQ538" i="7" s="1"/>
  <c r="EVQ539" i="7" s="1"/>
  <c r="EVQ540" i="7" s="1"/>
  <c r="EVO537" i="7"/>
  <c r="EVO538" i="7" s="1"/>
  <c r="EVO539" i="7" s="1"/>
  <c r="EVO540" i="7" s="1"/>
  <c r="EVM537" i="7"/>
  <c r="EVM538" i="7" s="1"/>
  <c r="EVM539" i="7" s="1"/>
  <c r="EVM540" i="7" s="1"/>
  <c r="EVK537" i="7"/>
  <c r="EVK538" i="7" s="1"/>
  <c r="EVK539" i="7" s="1"/>
  <c r="EVK540" i="7" s="1"/>
  <c r="EVI537" i="7"/>
  <c r="EVI538" i="7" s="1"/>
  <c r="EVI539" i="7" s="1"/>
  <c r="EVI540" i="7" s="1"/>
  <c r="EVG537" i="7"/>
  <c r="EVG538" i="7" s="1"/>
  <c r="EVG539" i="7" s="1"/>
  <c r="EVG540" i="7" s="1"/>
  <c r="EVE537" i="7"/>
  <c r="EVE538" i="7" s="1"/>
  <c r="EVE539" i="7" s="1"/>
  <c r="EVE540" i="7" s="1"/>
  <c r="EVC537" i="7"/>
  <c r="EVC538" i="7" s="1"/>
  <c r="EVC539" i="7" s="1"/>
  <c r="EVC540" i="7" s="1"/>
  <c r="EVA537" i="7"/>
  <c r="EVA538" i="7" s="1"/>
  <c r="EVA539" i="7" s="1"/>
  <c r="EVA540" i="7" s="1"/>
  <c r="EUY537" i="7"/>
  <c r="EUY538" i="7" s="1"/>
  <c r="EUY539" i="7" s="1"/>
  <c r="EUY540" i="7" s="1"/>
  <c r="EUW537" i="7"/>
  <c r="EUW538" i="7" s="1"/>
  <c r="EUW539" i="7" s="1"/>
  <c r="EUW540" i="7" s="1"/>
  <c r="EUU537" i="7"/>
  <c r="EUU538" i="7" s="1"/>
  <c r="EUU539" i="7" s="1"/>
  <c r="EUU540" i="7" s="1"/>
  <c r="EUS537" i="7"/>
  <c r="EUS538" i="7" s="1"/>
  <c r="EUS539" i="7" s="1"/>
  <c r="EUS540" i="7" s="1"/>
  <c r="EUQ537" i="7"/>
  <c r="EUQ538" i="7" s="1"/>
  <c r="EUQ539" i="7" s="1"/>
  <c r="EUQ540" i="7" s="1"/>
  <c r="EUO537" i="7"/>
  <c r="EUO538" i="7" s="1"/>
  <c r="EUO539" i="7" s="1"/>
  <c r="EUO540" i="7" s="1"/>
  <c r="EUM537" i="7"/>
  <c r="EUM538" i="7" s="1"/>
  <c r="EUM539" i="7" s="1"/>
  <c r="EUM540" i="7" s="1"/>
  <c r="EUK537" i="7"/>
  <c r="EUK538" i="7" s="1"/>
  <c r="EUK539" i="7" s="1"/>
  <c r="EUK540" i="7" s="1"/>
  <c r="EUI537" i="7"/>
  <c r="EUI538" i="7" s="1"/>
  <c r="EUI539" i="7" s="1"/>
  <c r="EUI540" i="7" s="1"/>
  <c r="EUG537" i="7"/>
  <c r="EUG538" i="7" s="1"/>
  <c r="EUG539" i="7" s="1"/>
  <c r="EUG540" i="7" s="1"/>
  <c r="EUE537" i="7"/>
  <c r="EUE538" i="7" s="1"/>
  <c r="EUE539" i="7" s="1"/>
  <c r="EUE540" i="7" s="1"/>
  <c r="EUC537" i="7"/>
  <c r="EUC538" i="7" s="1"/>
  <c r="EUC539" i="7" s="1"/>
  <c r="EUC540" i="7" s="1"/>
  <c r="EUA537" i="7"/>
  <c r="EUA538" i="7" s="1"/>
  <c r="EUA539" i="7" s="1"/>
  <c r="EUA540" i="7" s="1"/>
  <c r="ETY537" i="7"/>
  <c r="ETY538" i="7" s="1"/>
  <c r="ETY539" i="7" s="1"/>
  <c r="ETY540" i="7" s="1"/>
  <c r="ETW537" i="7"/>
  <c r="ETW538" i="7" s="1"/>
  <c r="ETW539" i="7" s="1"/>
  <c r="ETW540" i="7" s="1"/>
  <c r="ETU537" i="7"/>
  <c r="ETU538" i="7" s="1"/>
  <c r="ETU539" i="7" s="1"/>
  <c r="ETU540" i="7" s="1"/>
  <c r="ETS537" i="7"/>
  <c r="ETS538" i="7" s="1"/>
  <c r="ETS539" i="7" s="1"/>
  <c r="ETS540" i="7" s="1"/>
  <c r="ETQ537" i="7"/>
  <c r="ETQ538" i="7" s="1"/>
  <c r="ETQ539" i="7" s="1"/>
  <c r="ETQ540" i="7" s="1"/>
  <c r="ETO537" i="7"/>
  <c r="ETO538" i="7" s="1"/>
  <c r="ETO539" i="7" s="1"/>
  <c r="ETO540" i="7" s="1"/>
  <c r="ETM537" i="7"/>
  <c r="ETM538" i="7" s="1"/>
  <c r="ETM539" i="7" s="1"/>
  <c r="ETM540" i="7" s="1"/>
  <c r="ETK537" i="7"/>
  <c r="ETK538" i="7" s="1"/>
  <c r="ETK539" i="7" s="1"/>
  <c r="ETK540" i="7" s="1"/>
  <c r="ETI537" i="7"/>
  <c r="ETI538" i="7" s="1"/>
  <c r="ETI539" i="7" s="1"/>
  <c r="ETI540" i="7" s="1"/>
  <c r="ETG537" i="7"/>
  <c r="ETG538" i="7" s="1"/>
  <c r="ETG539" i="7" s="1"/>
  <c r="ETG540" i="7" s="1"/>
  <c r="ETE537" i="7"/>
  <c r="ETE538" i="7" s="1"/>
  <c r="ETE539" i="7" s="1"/>
  <c r="ETE540" i="7" s="1"/>
  <c r="ETC537" i="7"/>
  <c r="ETC538" i="7" s="1"/>
  <c r="ETC539" i="7" s="1"/>
  <c r="ETC540" i="7" s="1"/>
  <c r="ETA537" i="7"/>
  <c r="ETA538" i="7" s="1"/>
  <c r="ETA539" i="7" s="1"/>
  <c r="ETA540" i="7" s="1"/>
  <c r="ESY537" i="7"/>
  <c r="ESY538" i="7" s="1"/>
  <c r="ESY539" i="7" s="1"/>
  <c r="ESY540" i="7" s="1"/>
  <c r="ESW537" i="7"/>
  <c r="ESW538" i="7" s="1"/>
  <c r="ESW539" i="7" s="1"/>
  <c r="ESW540" i="7" s="1"/>
  <c r="ESU537" i="7"/>
  <c r="ESU538" i="7" s="1"/>
  <c r="ESU539" i="7" s="1"/>
  <c r="ESU540" i="7" s="1"/>
  <c r="ESS537" i="7"/>
  <c r="ESS538" i="7" s="1"/>
  <c r="ESS539" i="7" s="1"/>
  <c r="ESS540" i="7" s="1"/>
  <c r="ESQ537" i="7"/>
  <c r="ESQ538" i="7" s="1"/>
  <c r="ESQ539" i="7" s="1"/>
  <c r="ESQ540" i="7" s="1"/>
  <c r="ESO537" i="7"/>
  <c r="ESO538" i="7" s="1"/>
  <c r="ESO539" i="7" s="1"/>
  <c r="ESO540" i="7" s="1"/>
  <c r="ESM537" i="7"/>
  <c r="ESM538" i="7" s="1"/>
  <c r="ESM539" i="7" s="1"/>
  <c r="ESM540" i="7" s="1"/>
  <c r="ESK537" i="7"/>
  <c r="ESK538" i="7" s="1"/>
  <c r="ESK539" i="7" s="1"/>
  <c r="ESK540" i="7" s="1"/>
  <c r="ESI537" i="7"/>
  <c r="ESI538" i="7" s="1"/>
  <c r="ESI539" i="7" s="1"/>
  <c r="ESI540" i="7" s="1"/>
  <c r="ESG537" i="7"/>
  <c r="ESG538" i="7" s="1"/>
  <c r="ESG539" i="7" s="1"/>
  <c r="ESG540" i="7" s="1"/>
  <c r="ESE537" i="7"/>
  <c r="ESE538" i="7" s="1"/>
  <c r="ESE539" i="7" s="1"/>
  <c r="ESE540" i="7" s="1"/>
  <c r="ESC537" i="7"/>
  <c r="ESC538" i="7" s="1"/>
  <c r="ESC539" i="7" s="1"/>
  <c r="ESC540" i="7" s="1"/>
  <c r="ESA537" i="7"/>
  <c r="ESA538" i="7" s="1"/>
  <c r="ESA539" i="7" s="1"/>
  <c r="ESA540" i="7" s="1"/>
  <c r="ERY537" i="7"/>
  <c r="ERY538" i="7" s="1"/>
  <c r="ERY539" i="7" s="1"/>
  <c r="ERY540" i="7" s="1"/>
  <c r="ERW537" i="7"/>
  <c r="ERW538" i="7" s="1"/>
  <c r="ERW539" i="7" s="1"/>
  <c r="ERW540" i="7" s="1"/>
  <c r="ERU537" i="7"/>
  <c r="ERU538" i="7" s="1"/>
  <c r="ERU539" i="7" s="1"/>
  <c r="ERU540" i="7" s="1"/>
  <c r="ERS537" i="7"/>
  <c r="ERS538" i="7" s="1"/>
  <c r="ERS539" i="7" s="1"/>
  <c r="ERS540" i="7" s="1"/>
  <c r="ERQ537" i="7"/>
  <c r="ERQ538" i="7" s="1"/>
  <c r="ERQ539" i="7" s="1"/>
  <c r="ERQ540" i="7" s="1"/>
  <c r="ERO537" i="7"/>
  <c r="ERO538" i="7" s="1"/>
  <c r="ERO539" i="7" s="1"/>
  <c r="ERO540" i="7" s="1"/>
  <c r="ERM537" i="7"/>
  <c r="ERM538" i="7" s="1"/>
  <c r="ERM539" i="7" s="1"/>
  <c r="ERM540" i="7" s="1"/>
  <c r="ERK537" i="7"/>
  <c r="ERK538" i="7" s="1"/>
  <c r="ERK539" i="7" s="1"/>
  <c r="ERK540" i="7" s="1"/>
  <c r="ERI537" i="7"/>
  <c r="ERI538" i="7" s="1"/>
  <c r="ERI539" i="7" s="1"/>
  <c r="ERI540" i="7" s="1"/>
  <c r="ERG537" i="7"/>
  <c r="ERG538" i="7" s="1"/>
  <c r="ERG539" i="7" s="1"/>
  <c r="ERG540" i="7" s="1"/>
  <c r="ERE537" i="7"/>
  <c r="ERE538" i="7" s="1"/>
  <c r="ERE539" i="7" s="1"/>
  <c r="ERE540" i="7" s="1"/>
  <c r="ERC537" i="7"/>
  <c r="ERC538" i="7" s="1"/>
  <c r="ERC539" i="7" s="1"/>
  <c r="ERC540" i="7" s="1"/>
  <c r="ERA537" i="7"/>
  <c r="ERA538" i="7" s="1"/>
  <c r="ERA539" i="7" s="1"/>
  <c r="ERA540" i="7" s="1"/>
  <c r="EQY537" i="7"/>
  <c r="EQY538" i="7" s="1"/>
  <c r="EQY539" i="7" s="1"/>
  <c r="EQY540" i="7" s="1"/>
  <c r="EQW537" i="7"/>
  <c r="EQW538" i="7" s="1"/>
  <c r="EQW539" i="7" s="1"/>
  <c r="EQW540" i="7" s="1"/>
  <c r="EQU537" i="7"/>
  <c r="EQU538" i="7" s="1"/>
  <c r="EQU539" i="7" s="1"/>
  <c r="EQU540" i="7" s="1"/>
  <c r="EQS537" i="7"/>
  <c r="EQS538" i="7" s="1"/>
  <c r="EQS539" i="7" s="1"/>
  <c r="EQS540" i="7" s="1"/>
  <c r="EQQ537" i="7"/>
  <c r="EQQ538" i="7" s="1"/>
  <c r="EQQ539" i="7" s="1"/>
  <c r="EQQ540" i="7" s="1"/>
  <c r="EQO537" i="7"/>
  <c r="EQO538" i="7" s="1"/>
  <c r="EQO539" i="7" s="1"/>
  <c r="EQO540" i="7" s="1"/>
  <c r="EQM537" i="7"/>
  <c r="EQM538" i="7" s="1"/>
  <c r="EQM539" i="7" s="1"/>
  <c r="EQM540" i="7" s="1"/>
  <c r="EQK537" i="7"/>
  <c r="EQK538" i="7" s="1"/>
  <c r="EQK539" i="7" s="1"/>
  <c r="EQK540" i="7" s="1"/>
  <c r="EQI537" i="7"/>
  <c r="EQI538" i="7" s="1"/>
  <c r="EQI539" i="7" s="1"/>
  <c r="EQI540" i="7" s="1"/>
  <c r="EQG537" i="7"/>
  <c r="EQG538" i="7" s="1"/>
  <c r="EQG539" i="7" s="1"/>
  <c r="EQG540" i="7" s="1"/>
  <c r="EQE537" i="7"/>
  <c r="EQE538" i="7" s="1"/>
  <c r="EQE539" i="7" s="1"/>
  <c r="EQE540" i="7" s="1"/>
  <c r="EQC537" i="7"/>
  <c r="EQC538" i="7" s="1"/>
  <c r="EQC539" i="7" s="1"/>
  <c r="EQC540" i="7" s="1"/>
  <c r="EQA537" i="7"/>
  <c r="EQA538" i="7" s="1"/>
  <c r="EQA539" i="7" s="1"/>
  <c r="EQA540" i="7" s="1"/>
  <c r="EPY537" i="7"/>
  <c r="EPY538" i="7" s="1"/>
  <c r="EPY539" i="7" s="1"/>
  <c r="EPY540" i="7" s="1"/>
  <c r="EPW537" i="7"/>
  <c r="EPW538" i="7" s="1"/>
  <c r="EPW539" i="7" s="1"/>
  <c r="EPW540" i="7" s="1"/>
  <c r="EPU537" i="7"/>
  <c r="EPU538" i="7" s="1"/>
  <c r="EPU539" i="7" s="1"/>
  <c r="EPU540" i="7" s="1"/>
  <c r="EPS537" i="7"/>
  <c r="EPS538" i="7" s="1"/>
  <c r="EPS539" i="7" s="1"/>
  <c r="EPS540" i="7" s="1"/>
  <c r="EPQ537" i="7"/>
  <c r="EPQ538" i="7" s="1"/>
  <c r="EPQ539" i="7" s="1"/>
  <c r="EPQ540" i="7" s="1"/>
  <c r="EPO537" i="7"/>
  <c r="EPO538" i="7" s="1"/>
  <c r="EPO539" i="7" s="1"/>
  <c r="EPO540" i="7" s="1"/>
  <c r="EPM537" i="7"/>
  <c r="EPM538" i="7" s="1"/>
  <c r="EPM539" i="7" s="1"/>
  <c r="EPM540" i="7" s="1"/>
  <c r="EPK537" i="7"/>
  <c r="EPK538" i="7" s="1"/>
  <c r="EPK539" i="7" s="1"/>
  <c r="EPK540" i="7" s="1"/>
  <c r="EPI537" i="7"/>
  <c r="EPI538" i="7" s="1"/>
  <c r="EPI539" i="7" s="1"/>
  <c r="EPI540" i="7" s="1"/>
  <c r="EPG537" i="7"/>
  <c r="EPG538" i="7" s="1"/>
  <c r="EPG539" i="7" s="1"/>
  <c r="EPG540" i="7" s="1"/>
  <c r="EPE537" i="7"/>
  <c r="EPE538" i="7" s="1"/>
  <c r="EPE539" i="7" s="1"/>
  <c r="EPE540" i="7" s="1"/>
  <c r="EPC537" i="7"/>
  <c r="EPC538" i="7" s="1"/>
  <c r="EPC539" i="7" s="1"/>
  <c r="EPC540" i="7" s="1"/>
  <c r="EPA537" i="7"/>
  <c r="EPA538" i="7" s="1"/>
  <c r="EPA539" i="7" s="1"/>
  <c r="EPA540" i="7" s="1"/>
  <c r="EOY537" i="7"/>
  <c r="EOY538" i="7" s="1"/>
  <c r="EOY539" i="7" s="1"/>
  <c r="EOY540" i="7" s="1"/>
  <c r="EOW537" i="7"/>
  <c r="EOW538" i="7" s="1"/>
  <c r="EOW539" i="7" s="1"/>
  <c r="EOW540" i="7" s="1"/>
  <c r="EOU537" i="7"/>
  <c r="EOU538" i="7" s="1"/>
  <c r="EOU539" i="7" s="1"/>
  <c r="EOU540" i="7" s="1"/>
  <c r="EOS537" i="7"/>
  <c r="EOS538" i="7" s="1"/>
  <c r="EOS539" i="7" s="1"/>
  <c r="EOS540" i="7" s="1"/>
  <c r="EOQ537" i="7"/>
  <c r="EOQ538" i="7" s="1"/>
  <c r="EOQ539" i="7" s="1"/>
  <c r="EOQ540" i="7" s="1"/>
  <c r="EOO537" i="7"/>
  <c r="EOO538" i="7" s="1"/>
  <c r="EOO539" i="7" s="1"/>
  <c r="EOO540" i="7" s="1"/>
  <c r="EOM537" i="7"/>
  <c r="EOM538" i="7" s="1"/>
  <c r="EOM539" i="7" s="1"/>
  <c r="EOM540" i="7" s="1"/>
  <c r="EOK537" i="7"/>
  <c r="EOK538" i="7" s="1"/>
  <c r="EOK539" i="7" s="1"/>
  <c r="EOK540" i="7" s="1"/>
  <c r="EOI537" i="7"/>
  <c r="EOI538" i="7" s="1"/>
  <c r="EOI539" i="7" s="1"/>
  <c r="EOI540" i="7" s="1"/>
  <c r="EOG537" i="7"/>
  <c r="EOG538" i="7" s="1"/>
  <c r="EOG539" i="7" s="1"/>
  <c r="EOG540" i="7" s="1"/>
  <c r="EOE537" i="7"/>
  <c r="EOE538" i="7" s="1"/>
  <c r="EOE539" i="7" s="1"/>
  <c r="EOE540" i="7" s="1"/>
  <c r="EOC537" i="7"/>
  <c r="EOC538" i="7" s="1"/>
  <c r="EOC539" i="7" s="1"/>
  <c r="EOC540" i="7" s="1"/>
  <c r="EOA537" i="7"/>
  <c r="EOA538" i="7" s="1"/>
  <c r="EOA539" i="7" s="1"/>
  <c r="EOA540" i="7" s="1"/>
  <c r="ENY537" i="7"/>
  <c r="ENY538" i="7" s="1"/>
  <c r="ENY539" i="7" s="1"/>
  <c r="ENY540" i="7" s="1"/>
  <c r="ENW537" i="7"/>
  <c r="ENW538" i="7" s="1"/>
  <c r="ENW539" i="7" s="1"/>
  <c r="ENW540" i="7" s="1"/>
  <c r="ENU537" i="7"/>
  <c r="ENU538" i="7" s="1"/>
  <c r="ENU539" i="7" s="1"/>
  <c r="ENU540" i="7" s="1"/>
  <c r="ENS537" i="7"/>
  <c r="ENS538" i="7" s="1"/>
  <c r="ENS539" i="7" s="1"/>
  <c r="ENS540" i="7" s="1"/>
  <c r="ENQ537" i="7"/>
  <c r="ENQ538" i="7" s="1"/>
  <c r="ENQ539" i="7" s="1"/>
  <c r="ENQ540" i="7" s="1"/>
  <c r="ENO537" i="7"/>
  <c r="ENO538" i="7" s="1"/>
  <c r="ENO539" i="7" s="1"/>
  <c r="ENO540" i="7" s="1"/>
  <c r="ENM537" i="7"/>
  <c r="ENM538" i="7" s="1"/>
  <c r="ENM539" i="7" s="1"/>
  <c r="ENM540" i="7" s="1"/>
  <c r="ENK537" i="7"/>
  <c r="ENK538" i="7" s="1"/>
  <c r="ENK539" i="7" s="1"/>
  <c r="ENK540" i="7" s="1"/>
  <c r="ENI537" i="7"/>
  <c r="ENI538" i="7" s="1"/>
  <c r="ENI539" i="7" s="1"/>
  <c r="ENI540" i="7" s="1"/>
  <c r="ENG537" i="7"/>
  <c r="ENG538" i="7" s="1"/>
  <c r="ENG539" i="7" s="1"/>
  <c r="ENG540" i="7" s="1"/>
  <c r="ENE537" i="7"/>
  <c r="ENE538" i="7" s="1"/>
  <c r="ENE539" i="7" s="1"/>
  <c r="ENE540" i="7" s="1"/>
  <c r="ENC537" i="7"/>
  <c r="ENC538" i="7" s="1"/>
  <c r="ENC539" i="7" s="1"/>
  <c r="ENC540" i="7" s="1"/>
  <c r="ENA537" i="7"/>
  <c r="ENA538" i="7" s="1"/>
  <c r="ENA539" i="7" s="1"/>
  <c r="ENA540" i="7" s="1"/>
  <c r="EMY537" i="7"/>
  <c r="EMY538" i="7" s="1"/>
  <c r="EMY539" i="7" s="1"/>
  <c r="EMY540" i="7" s="1"/>
  <c r="EMW537" i="7"/>
  <c r="EMW538" i="7" s="1"/>
  <c r="EMW539" i="7" s="1"/>
  <c r="EMW540" i="7" s="1"/>
  <c r="EMU537" i="7"/>
  <c r="EMU538" i="7" s="1"/>
  <c r="EMU539" i="7" s="1"/>
  <c r="EMU540" i="7" s="1"/>
  <c r="EMS537" i="7"/>
  <c r="EMS538" i="7" s="1"/>
  <c r="EMS539" i="7" s="1"/>
  <c r="EMS540" i="7" s="1"/>
  <c r="EMQ537" i="7"/>
  <c r="EMQ538" i="7" s="1"/>
  <c r="EMQ539" i="7" s="1"/>
  <c r="EMQ540" i="7" s="1"/>
  <c r="EMO537" i="7"/>
  <c r="EMO538" i="7" s="1"/>
  <c r="EMO539" i="7" s="1"/>
  <c r="EMO540" i="7" s="1"/>
  <c r="EMM537" i="7"/>
  <c r="EMM538" i="7" s="1"/>
  <c r="EMM539" i="7" s="1"/>
  <c r="EMM540" i="7" s="1"/>
  <c r="EMK537" i="7"/>
  <c r="EMK538" i="7" s="1"/>
  <c r="EMK539" i="7" s="1"/>
  <c r="EMK540" i="7" s="1"/>
  <c r="EMI537" i="7"/>
  <c r="EMI538" i="7" s="1"/>
  <c r="EMI539" i="7" s="1"/>
  <c r="EMI540" i="7" s="1"/>
  <c r="EMG537" i="7"/>
  <c r="EMG538" i="7" s="1"/>
  <c r="EMG539" i="7" s="1"/>
  <c r="EMG540" i="7" s="1"/>
  <c r="EME537" i="7"/>
  <c r="EME538" i="7" s="1"/>
  <c r="EME539" i="7" s="1"/>
  <c r="EME540" i="7" s="1"/>
  <c r="EMC537" i="7"/>
  <c r="EMC538" i="7" s="1"/>
  <c r="EMC539" i="7" s="1"/>
  <c r="EMC540" i="7" s="1"/>
  <c r="EMA537" i="7"/>
  <c r="EMA538" i="7" s="1"/>
  <c r="EMA539" i="7" s="1"/>
  <c r="EMA540" i="7" s="1"/>
  <c r="ELY537" i="7"/>
  <c r="ELY538" i="7" s="1"/>
  <c r="ELY539" i="7" s="1"/>
  <c r="ELY540" i="7" s="1"/>
  <c r="ELW537" i="7"/>
  <c r="ELW538" i="7" s="1"/>
  <c r="ELW539" i="7" s="1"/>
  <c r="ELW540" i="7" s="1"/>
  <c r="ELU537" i="7"/>
  <c r="ELU538" i="7" s="1"/>
  <c r="ELU539" i="7" s="1"/>
  <c r="ELU540" i="7" s="1"/>
  <c r="ELS537" i="7"/>
  <c r="ELS538" i="7" s="1"/>
  <c r="ELS539" i="7" s="1"/>
  <c r="ELS540" i="7" s="1"/>
  <c r="ELQ537" i="7"/>
  <c r="ELQ538" i="7" s="1"/>
  <c r="ELQ539" i="7" s="1"/>
  <c r="ELQ540" i="7" s="1"/>
  <c r="ELO537" i="7"/>
  <c r="ELO538" i="7" s="1"/>
  <c r="ELO539" i="7" s="1"/>
  <c r="ELO540" i="7" s="1"/>
  <c r="ELM537" i="7"/>
  <c r="ELM538" i="7" s="1"/>
  <c r="ELM539" i="7" s="1"/>
  <c r="ELM540" i="7" s="1"/>
  <c r="ELK537" i="7"/>
  <c r="ELK538" i="7" s="1"/>
  <c r="ELK539" i="7" s="1"/>
  <c r="ELK540" i="7" s="1"/>
  <c r="ELI537" i="7"/>
  <c r="ELI538" i="7" s="1"/>
  <c r="ELI539" i="7" s="1"/>
  <c r="ELI540" i="7" s="1"/>
  <c r="ELG537" i="7"/>
  <c r="ELG538" i="7" s="1"/>
  <c r="ELG539" i="7" s="1"/>
  <c r="ELG540" i="7" s="1"/>
  <c r="ELE537" i="7"/>
  <c r="ELE538" i="7" s="1"/>
  <c r="ELE539" i="7" s="1"/>
  <c r="ELE540" i="7" s="1"/>
  <c r="ELC537" i="7"/>
  <c r="ELC538" i="7" s="1"/>
  <c r="ELC539" i="7" s="1"/>
  <c r="ELC540" i="7" s="1"/>
  <c r="ELA537" i="7"/>
  <c r="ELA538" i="7" s="1"/>
  <c r="ELA539" i="7" s="1"/>
  <c r="ELA540" i="7" s="1"/>
  <c r="EKY537" i="7"/>
  <c r="EKY538" i="7" s="1"/>
  <c r="EKY539" i="7" s="1"/>
  <c r="EKY540" i="7" s="1"/>
  <c r="EKW537" i="7"/>
  <c r="EKW538" i="7" s="1"/>
  <c r="EKW539" i="7" s="1"/>
  <c r="EKW540" i="7" s="1"/>
  <c r="EKU537" i="7"/>
  <c r="EKU538" i="7" s="1"/>
  <c r="EKU539" i="7" s="1"/>
  <c r="EKU540" i="7" s="1"/>
  <c r="EKS537" i="7"/>
  <c r="EKS538" i="7" s="1"/>
  <c r="EKS539" i="7" s="1"/>
  <c r="EKS540" i="7" s="1"/>
  <c r="EKQ537" i="7"/>
  <c r="EKQ538" i="7" s="1"/>
  <c r="EKQ539" i="7" s="1"/>
  <c r="EKQ540" i="7" s="1"/>
  <c r="EKO537" i="7"/>
  <c r="EKO538" i="7" s="1"/>
  <c r="EKO539" i="7" s="1"/>
  <c r="EKO540" i="7" s="1"/>
  <c r="EKM537" i="7"/>
  <c r="EKM538" i="7" s="1"/>
  <c r="EKM539" i="7" s="1"/>
  <c r="EKM540" i="7" s="1"/>
  <c r="EKK537" i="7"/>
  <c r="EKK538" i="7" s="1"/>
  <c r="EKK539" i="7" s="1"/>
  <c r="EKK540" i="7" s="1"/>
  <c r="EKI537" i="7"/>
  <c r="EKI538" i="7" s="1"/>
  <c r="EKI539" i="7" s="1"/>
  <c r="EKI540" i="7" s="1"/>
  <c r="EKG537" i="7"/>
  <c r="EKG538" i="7" s="1"/>
  <c r="EKG539" i="7" s="1"/>
  <c r="EKG540" i="7" s="1"/>
  <c r="EKE537" i="7"/>
  <c r="EKE538" i="7" s="1"/>
  <c r="EKE539" i="7" s="1"/>
  <c r="EKE540" i="7" s="1"/>
  <c r="EKC537" i="7"/>
  <c r="EKC538" i="7" s="1"/>
  <c r="EKC539" i="7" s="1"/>
  <c r="EKC540" i="7" s="1"/>
  <c r="EKA537" i="7"/>
  <c r="EKA538" i="7" s="1"/>
  <c r="EKA539" i="7" s="1"/>
  <c r="EKA540" i="7" s="1"/>
  <c r="EJY537" i="7"/>
  <c r="EJY538" i="7" s="1"/>
  <c r="EJY539" i="7" s="1"/>
  <c r="EJY540" i="7" s="1"/>
  <c r="EJW537" i="7"/>
  <c r="EJW538" i="7" s="1"/>
  <c r="EJW539" i="7" s="1"/>
  <c r="EJW540" i="7" s="1"/>
  <c r="EJU537" i="7"/>
  <c r="EJU538" i="7" s="1"/>
  <c r="EJU539" i="7" s="1"/>
  <c r="EJU540" i="7" s="1"/>
  <c r="EJS537" i="7"/>
  <c r="EJS538" i="7" s="1"/>
  <c r="EJS539" i="7" s="1"/>
  <c r="EJS540" i="7" s="1"/>
  <c r="EJQ537" i="7"/>
  <c r="EJQ538" i="7" s="1"/>
  <c r="EJQ539" i="7" s="1"/>
  <c r="EJQ540" i="7" s="1"/>
  <c r="EJO537" i="7"/>
  <c r="EJO538" i="7" s="1"/>
  <c r="EJO539" i="7" s="1"/>
  <c r="EJO540" i="7" s="1"/>
  <c r="EJM537" i="7"/>
  <c r="EJM538" i="7" s="1"/>
  <c r="EJM539" i="7" s="1"/>
  <c r="EJM540" i="7" s="1"/>
  <c r="EJK537" i="7"/>
  <c r="EJK538" i="7" s="1"/>
  <c r="EJK539" i="7" s="1"/>
  <c r="EJK540" i="7" s="1"/>
  <c r="EJI537" i="7"/>
  <c r="EJI538" i="7" s="1"/>
  <c r="EJI539" i="7" s="1"/>
  <c r="EJI540" i="7" s="1"/>
  <c r="EJG537" i="7"/>
  <c r="EJG538" i="7" s="1"/>
  <c r="EJG539" i="7" s="1"/>
  <c r="EJG540" i="7" s="1"/>
  <c r="EJE537" i="7"/>
  <c r="EJE538" i="7" s="1"/>
  <c r="EJE539" i="7" s="1"/>
  <c r="EJE540" i="7" s="1"/>
  <c r="EJC537" i="7"/>
  <c r="EJC538" i="7" s="1"/>
  <c r="EJC539" i="7" s="1"/>
  <c r="EJC540" i="7" s="1"/>
  <c r="EJA537" i="7"/>
  <c r="EJA538" i="7" s="1"/>
  <c r="EJA539" i="7" s="1"/>
  <c r="EJA540" i="7" s="1"/>
  <c r="EIY537" i="7"/>
  <c r="EIY538" i="7" s="1"/>
  <c r="EIY539" i="7" s="1"/>
  <c r="EIY540" i="7" s="1"/>
  <c r="EIW537" i="7"/>
  <c r="EIW538" i="7" s="1"/>
  <c r="EIW539" i="7" s="1"/>
  <c r="EIW540" i="7" s="1"/>
  <c r="EIU537" i="7"/>
  <c r="EIU538" i="7" s="1"/>
  <c r="EIU539" i="7" s="1"/>
  <c r="EIU540" i="7" s="1"/>
  <c r="EIS537" i="7"/>
  <c r="EIS538" i="7" s="1"/>
  <c r="EIS539" i="7" s="1"/>
  <c r="EIS540" i="7" s="1"/>
  <c r="EIQ537" i="7"/>
  <c r="EIQ538" i="7" s="1"/>
  <c r="EIQ539" i="7" s="1"/>
  <c r="EIQ540" i="7" s="1"/>
  <c r="EIO537" i="7"/>
  <c r="EIO538" i="7" s="1"/>
  <c r="EIO539" i="7" s="1"/>
  <c r="EIO540" i="7" s="1"/>
  <c r="EIM537" i="7"/>
  <c r="EIM538" i="7" s="1"/>
  <c r="EIM539" i="7" s="1"/>
  <c r="EIM540" i="7" s="1"/>
  <c r="EIK537" i="7"/>
  <c r="EIK538" i="7" s="1"/>
  <c r="EIK539" i="7" s="1"/>
  <c r="EIK540" i="7" s="1"/>
  <c r="EII537" i="7"/>
  <c r="EII538" i="7" s="1"/>
  <c r="EII539" i="7" s="1"/>
  <c r="EII540" i="7" s="1"/>
  <c r="EIG537" i="7"/>
  <c r="EIG538" i="7" s="1"/>
  <c r="EIG539" i="7" s="1"/>
  <c r="EIG540" i="7" s="1"/>
  <c r="EIE537" i="7"/>
  <c r="EIE538" i="7" s="1"/>
  <c r="EIE539" i="7" s="1"/>
  <c r="EIE540" i="7" s="1"/>
  <c r="EIC537" i="7"/>
  <c r="EIC538" i="7" s="1"/>
  <c r="EIC539" i="7" s="1"/>
  <c r="EIC540" i="7" s="1"/>
  <c r="EIA537" i="7"/>
  <c r="EIA538" i="7" s="1"/>
  <c r="EIA539" i="7" s="1"/>
  <c r="EIA540" i="7" s="1"/>
  <c r="EHY537" i="7"/>
  <c r="EHY538" i="7" s="1"/>
  <c r="EHY539" i="7" s="1"/>
  <c r="EHY540" i="7" s="1"/>
  <c r="EHW537" i="7"/>
  <c r="EHW538" i="7" s="1"/>
  <c r="EHW539" i="7" s="1"/>
  <c r="EHW540" i="7" s="1"/>
  <c r="EHU537" i="7"/>
  <c r="EHU538" i="7" s="1"/>
  <c r="EHU539" i="7" s="1"/>
  <c r="EHU540" i="7" s="1"/>
  <c r="EHS537" i="7"/>
  <c r="EHS538" i="7" s="1"/>
  <c r="EHS539" i="7" s="1"/>
  <c r="EHS540" i="7" s="1"/>
  <c r="EHQ537" i="7"/>
  <c r="EHQ538" i="7" s="1"/>
  <c r="EHQ539" i="7" s="1"/>
  <c r="EHQ540" i="7" s="1"/>
  <c r="EHO537" i="7"/>
  <c r="EHO538" i="7" s="1"/>
  <c r="EHO539" i="7" s="1"/>
  <c r="EHO540" i="7" s="1"/>
  <c r="EHM537" i="7"/>
  <c r="EHM538" i="7" s="1"/>
  <c r="EHM539" i="7" s="1"/>
  <c r="EHM540" i="7" s="1"/>
  <c r="EHK537" i="7"/>
  <c r="EHK538" i="7" s="1"/>
  <c r="EHK539" i="7" s="1"/>
  <c r="EHK540" i="7" s="1"/>
  <c r="EHI537" i="7"/>
  <c r="EHI538" i="7" s="1"/>
  <c r="EHI539" i="7" s="1"/>
  <c r="EHI540" i="7" s="1"/>
  <c r="EHG537" i="7"/>
  <c r="EHG538" i="7" s="1"/>
  <c r="EHG539" i="7" s="1"/>
  <c r="EHG540" i="7" s="1"/>
  <c r="EHE537" i="7"/>
  <c r="EHE538" i="7" s="1"/>
  <c r="EHE539" i="7" s="1"/>
  <c r="EHE540" i="7" s="1"/>
  <c r="EHC537" i="7"/>
  <c r="EHC538" i="7" s="1"/>
  <c r="EHC539" i="7" s="1"/>
  <c r="EHC540" i="7" s="1"/>
  <c r="EHA537" i="7"/>
  <c r="EHA538" i="7" s="1"/>
  <c r="EHA539" i="7" s="1"/>
  <c r="EHA540" i="7" s="1"/>
  <c r="EGY537" i="7"/>
  <c r="EGY538" i="7" s="1"/>
  <c r="EGY539" i="7" s="1"/>
  <c r="EGY540" i="7" s="1"/>
  <c r="EGW537" i="7"/>
  <c r="EGW538" i="7" s="1"/>
  <c r="EGW539" i="7" s="1"/>
  <c r="EGW540" i="7" s="1"/>
  <c r="EGU537" i="7"/>
  <c r="EGU538" i="7" s="1"/>
  <c r="EGU539" i="7" s="1"/>
  <c r="EGU540" i="7" s="1"/>
  <c r="EGS537" i="7"/>
  <c r="EGS538" i="7" s="1"/>
  <c r="EGS539" i="7" s="1"/>
  <c r="EGS540" i="7" s="1"/>
  <c r="EGQ537" i="7"/>
  <c r="EGQ538" i="7" s="1"/>
  <c r="EGQ539" i="7" s="1"/>
  <c r="EGQ540" i="7" s="1"/>
  <c r="EGO537" i="7"/>
  <c r="EGO538" i="7" s="1"/>
  <c r="EGO539" i="7" s="1"/>
  <c r="EGO540" i="7" s="1"/>
  <c r="EGM537" i="7"/>
  <c r="EGM538" i="7" s="1"/>
  <c r="EGM539" i="7" s="1"/>
  <c r="EGM540" i="7" s="1"/>
  <c r="EGK537" i="7"/>
  <c r="EGK538" i="7" s="1"/>
  <c r="EGK539" i="7" s="1"/>
  <c r="EGK540" i="7" s="1"/>
  <c r="EGI537" i="7"/>
  <c r="EGI538" i="7" s="1"/>
  <c r="EGI539" i="7" s="1"/>
  <c r="EGI540" i="7" s="1"/>
  <c r="EGG537" i="7"/>
  <c r="EGG538" i="7" s="1"/>
  <c r="EGG539" i="7" s="1"/>
  <c r="EGG540" i="7" s="1"/>
  <c r="EGE537" i="7"/>
  <c r="EGE538" i="7" s="1"/>
  <c r="EGE539" i="7" s="1"/>
  <c r="EGE540" i="7" s="1"/>
  <c r="EGC537" i="7"/>
  <c r="EGC538" i="7" s="1"/>
  <c r="EGC539" i="7" s="1"/>
  <c r="EGC540" i="7" s="1"/>
  <c r="EGA537" i="7"/>
  <c r="EGA538" i="7" s="1"/>
  <c r="EGA539" i="7" s="1"/>
  <c r="EGA540" i="7" s="1"/>
  <c r="EFY537" i="7"/>
  <c r="EFY538" i="7" s="1"/>
  <c r="EFY539" i="7" s="1"/>
  <c r="EFY540" i="7" s="1"/>
  <c r="EFW537" i="7"/>
  <c r="EFW538" i="7" s="1"/>
  <c r="EFW539" i="7" s="1"/>
  <c r="EFW540" i="7" s="1"/>
  <c r="EFU537" i="7"/>
  <c r="EFU538" i="7" s="1"/>
  <c r="EFU539" i="7" s="1"/>
  <c r="EFU540" i="7" s="1"/>
  <c r="EFS537" i="7"/>
  <c r="EFS538" i="7" s="1"/>
  <c r="EFS539" i="7" s="1"/>
  <c r="EFS540" i="7" s="1"/>
  <c r="EFQ537" i="7"/>
  <c r="EFQ538" i="7" s="1"/>
  <c r="EFQ539" i="7" s="1"/>
  <c r="EFQ540" i="7" s="1"/>
  <c r="EFO537" i="7"/>
  <c r="EFO538" i="7" s="1"/>
  <c r="EFO539" i="7" s="1"/>
  <c r="EFO540" i="7" s="1"/>
  <c r="EFM537" i="7"/>
  <c r="EFM538" i="7" s="1"/>
  <c r="EFM539" i="7" s="1"/>
  <c r="EFM540" i="7" s="1"/>
  <c r="EFK537" i="7"/>
  <c r="EFK538" i="7" s="1"/>
  <c r="EFK539" i="7" s="1"/>
  <c r="EFK540" i="7" s="1"/>
  <c r="EFI537" i="7"/>
  <c r="EFI538" i="7" s="1"/>
  <c r="EFI539" i="7" s="1"/>
  <c r="EFI540" i="7" s="1"/>
  <c r="EFG537" i="7"/>
  <c r="EFG538" i="7" s="1"/>
  <c r="EFG539" i="7" s="1"/>
  <c r="EFG540" i="7" s="1"/>
  <c r="EFE537" i="7"/>
  <c r="EFE538" i="7" s="1"/>
  <c r="EFE539" i="7" s="1"/>
  <c r="EFE540" i="7" s="1"/>
  <c r="EFC537" i="7"/>
  <c r="EFC538" i="7" s="1"/>
  <c r="EFC539" i="7" s="1"/>
  <c r="EFC540" i="7" s="1"/>
  <c r="EFA537" i="7"/>
  <c r="EFA538" i="7" s="1"/>
  <c r="EFA539" i="7" s="1"/>
  <c r="EFA540" i="7" s="1"/>
  <c r="EEY537" i="7"/>
  <c r="EEY538" i="7" s="1"/>
  <c r="EEY539" i="7" s="1"/>
  <c r="EEY540" i="7" s="1"/>
  <c r="EEW537" i="7"/>
  <c r="EEW538" i="7" s="1"/>
  <c r="EEW539" i="7" s="1"/>
  <c r="EEW540" i="7" s="1"/>
  <c r="EEU537" i="7"/>
  <c r="EEU538" i="7" s="1"/>
  <c r="EEU539" i="7" s="1"/>
  <c r="EEU540" i="7" s="1"/>
  <c r="EES537" i="7"/>
  <c r="EES538" i="7" s="1"/>
  <c r="EES539" i="7" s="1"/>
  <c r="EES540" i="7" s="1"/>
  <c r="EEQ537" i="7"/>
  <c r="EEQ538" i="7" s="1"/>
  <c r="EEQ539" i="7" s="1"/>
  <c r="EEQ540" i="7" s="1"/>
  <c r="EEO537" i="7"/>
  <c r="EEO538" i="7" s="1"/>
  <c r="EEO539" i="7" s="1"/>
  <c r="EEO540" i="7" s="1"/>
  <c r="EEM537" i="7"/>
  <c r="EEM538" i="7" s="1"/>
  <c r="EEM539" i="7" s="1"/>
  <c r="EEM540" i="7" s="1"/>
  <c r="EEK537" i="7"/>
  <c r="EEK538" i="7" s="1"/>
  <c r="EEK539" i="7" s="1"/>
  <c r="EEK540" i="7" s="1"/>
  <c r="EEI537" i="7"/>
  <c r="EEI538" i="7" s="1"/>
  <c r="EEI539" i="7" s="1"/>
  <c r="EEI540" i="7" s="1"/>
  <c r="EEG537" i="7"/>
  <c r="EEG538" i="7" s="1"/>
  <c r="EEG539" i="7" s="1"/>
  <c r="EEG540" i="7" s="1"/>
  <c r="EEE537" i="7"/>
  <c r="EEE538" i="7" s="1"/>
  <c r="EEE539" i="7" s="1"/>
  <c r="EEE540" i="7" s="1"/>
  <c r="EEC537" i="7"/>
  <c r="EEC538" i="7" s="1"/>
  <c r="EEC539" i="7" s="1"/>
  <c r="EEC540" i="7" s="1"/>
  <c r="EEA537" i="7"/>
  <c r="EEA538" i="7" s="1"/>
  <c r="EEA539" i="7" s="1"/>
  <c r="EEA540" i="7" s="1"/>
  <c r="EDY537" i="7"/>
  <c r="EDY538" i="7" s="1"/>
  <c r="EDY539" i="7" s="1"/>
  <c r="EDY540" i="7" s="1"/>
  <c r="EDW537" i="7"/>
  <c r="EDW538" i="7" s="1"/>
  <c r="EDW539" i="7" s="1"/>
  <c r="EDW540" i="7" s="1"/>
  <c r="EDU537" i="7"/>
  <c r="EDU538" i="7" s="1"/>
  <c r="EDU539" i="7" s="1"/>
  <c r="EDU540" i="7" s="1"/>
  <c r="EDS537" i="7"/>
  <c r="EDS538" i="7" s="1"/>
  <c r="EDS539" i="7" s="1"/>
  <c r="EDS540" i="7" s="1"/>
  <c r="EDQ537" i="7"/>
  <c r="EDQ538" i="7" s="1"/>
  <c r="EDQ539" i="7" s="1"/>
  <c r="EDQ540" i="7" s="1"/>
  <c r="EDO537" i="7"/>
  <c r="EDO538" i="7" s="1"/>
  <c r="EDO539" i="7" s="1"/>
  <c r="EDO540" i="7" s="1"/>
  <c r="EDM537" i="7"/>
  <c r="EDM538" i="7" s="1"/>
  <c r="EDM539" i="7" s="1"/>
  <c r="EDM540" i="7" s="1"/>
  <c r="EDK537" i="7"/>
  <c r="EDK538" i="7" s="1"/>
  <c r="EDK539" i="7" s="1"/>
  <c r="EDK540" i="7" s="1"/>
  <c r="EDI537" i="7"/>
  <c r="EDI538" i="7" s="1"/>
  <c r="EDI539" i="7" s="1"/>
  <c r="EDI540" i="7" s="1"/>
  <c r="EDG537" i="7"/>
  <c r="EDG538" i="7" s="1"/>
  <c r="EDG539" i="7" s="1"/>
  <c r="EDG540" i="7" s="1"/>
  <c r="EDE537" i="7"/>
  <c r="EDE538" i="7" s="1"/>
  <c r="EDE539" i="7" s="1"/>
  <c r="EDE540" i="7" s="1"/>
  <c r="EDC537" i="7"/>
  <c r="EDC538" i="7" s="1"/>
  <c r="EDC539" i="7" s="1"/>
  <c r="EDC540" i="7" s="1"/>
  <c r="EDA537" i="7"/>
  <c r="EDA538" i="7" s="1"/>
  <c r="EDA539" i="7" s="1"/>
  <c r="EDA540" i="7" s="1"/>
  <c r="ECY537" i="7"/>
  <c r="ECY538" i="7" s="1"/>
  <c r="ECY539" i="7" s="1"/>
  <c r="ECY540" i="7" s="1"/>
  <c r="ECW537" i="7"/>
  <c r="ECW538" i="7" s="1"/>
  <c r="ECW539" i="7" s="1"/>
  <c r="ECW540" i="7" s="1"/>
  <c r="ECU537" i="7"/>
  <c r="ECU538" i="7" s="1"/>
  <c r="ECU539" i="7" s="1"/>
  <c r="ECU540" i="7" s="1"/>
  <c r="ECS537" i="7"/>
  <c r="ECS538" i="7" s="1"/>
  <c r="ECS539" i="7" s="1"/>
  <c r="ECS540" i="7" s="1"/>
  <c r="ECQ537" i="7"/>
  <c r="ECQ538" i="7" s="1"/>
  <c r="ECQ539" i="7" s="1"/>
  <c r="ECQ540" i="7" s="1"/>
  <c r="ECO537" i="7"/>
  <c r="ECO538" i="7" s="1"/>
  <c r="ECO539" i="7" s="1"/>
  <c r="ECO540" i="7" s="1"/>
  <c r="ECM537" i="7"/>
  <c r="ECM538" i="7" s="1"/>
  <c r="ECM539" i="7" s="1"/>
  <c r="ECM540" i="7" s="1"/>
  <c r="ECK537" i="7"/>
  <c r="ECK538" i="7" s="1"/>
  <c r="ECK539" i="7" s="1"/>
  <c r="ECK540" i="7" s="1"/>
  <c r="ECI537" i="7"/>
  <c r="ECI538" i="7" s="1"/>
  <c r="ECI539" i="7" s="1"/>
  <c r="ECI540" i="7" s="1"/>
  <c r="ECG537" i="7"/>
  <c r="ECG538" i="7" s="1"/>
  <c r="ECG539" i="7" s="1"/>
  <c r="ECG540" i="7" s="1"/>
  <c r="ECE537" i="7"/>
  <c r="ECE538" i="7" s="1"/>
  <c r="ECE539" i="7" s="1"/>
  <c r="ECE540" i="7" s="1"/>
  <c r="ECC537" i="7"/>
  <c r="ECC538" i="7" s="1"/>
  <c r="ECC539" i="7" s="1"/>
  <c r="ECC540" i="7" s="1"/>
  <c r="ECA537" i="7"/>
  <c r="ECA538" i="7" s="1"/>
  <c r="ECA539" i="7" s="1"/>
  <c r="ECA540" i="7" s="1"/>
  <c r="EBY537" i="7"/>
  <c r="EBY538" i="7" s="1"/>
  <c r="EBY539" i="7" s="1"/>
  <c r="EBY540" i="7" s="1"/>
  <c r="EBW537" i="7"/>
  <c r="EBW538" i="7" s="1"/>
  <c r="EBW539" i="7" s="1"/>
  <c r="EBW540" i="7" s="1"/>
  <c r="EBU537" i="7"/>
  <c r="EBU538" i="7" s="1"/>
  <c r="EBU539" i="7" s="1"/>
  <c r="EBU540" i="7" s="1"/>
  <c r="EBS537" i="7"/>
  <c r="EBS538" i="7" s="1"/>
  <c r="EBS539" i="7" s="1"/>
  <c r="EBS540" i="7" s="1"/>
  <c r="EBQ537" i="7"/>
  <c r="EBQ538" i="7" s="1"/>
  <c r="EBQ539" i="7" s="1"/>
  <c r="EBQ540" i="7" s="1"/>
  <c r="EBO537" i="7"/>
  <c r="EBO538" i="7" s="1"/>
  <c r="EBO539" i="7" s="1"/>
  <c r="EBO540" i="7" s="1"/>
  <c r="EBM537" i="7"/>
  <c r="EBM538" i="7" s="1"/>
  <c r="EBM539" i="7" s="1"/>
  <c r="EBM540" i="7" s="1"/>
  <c r="EBK537" i="7"/>
  <c r="EBK538" i="7" s="1"/>
  <c r="EBK539" i="7" s="1"/>
  <c r="EBK540" i="7" s="1"/>
  <c r="EBI537" i="7"/>
  <c r="EBI538" i="7" s="1"/>
  <c r="EBI539" i="7" s="1"/>
  <c r="EBI540" i="7" s="1"/>
  <c r="EBG537" i="7"/>
  <c r="EBG538" i="7" s="1"/>
  <c r="EBG539" i="7" s="1"/>
  <c r="EBG540" i="7" s="1"/>
  <c r="EBE537" i="7"/>
  <c r="EBE538" i="7" s="1"/>
  <c r="EBE539" i="7" s="1"/>
  <c r="EBE540" i="7" s="1"/>
  <c r="EBC537" i="7"/>
  <c r="EBC538" i="7" s="1"/>
  <c r="EBC539" i="7" s="1"/>
  <c r="EBC540" i="7" s="1"/>
  <c r="EBA537" i="7"/>
  <c r="EBA538" i="7" s="1"/>
  <c r="EBA539" i="7" s="1"/>
  <c r="EBA540" i="7" s="1"/>
  <c r="EAY537" i="7"/>
  <c r="EAY538" i="7" s="1"/>
  <c r="EAY539" i="7" s="1"/>
  <c r="EAY540" i="7" s="1"/>
  <c r="EAW537" i="7"/>
  <c r="EAW538" i="7" s="1"/>
  <c r="EAW539" i="7" s="1"/>
  <c r="EAW540" i="7" s="1"/>
  <c r="EAU537" i="7"/>
  <c r="EAU538" i="7" s="1"/>
  <c r="EAU539" i="7" s="1"/>
  <c r="EAU540" i="7" s="1"/>
  <c r="EAS537" i="7"/>
  <c r="EAS538" i="7" s="1"/>
  <c r="EAS539" i="7" s="1"/>
  <c r="EAS540" i="7" s="1"/>
  <c r="EAQ537" i="7"/>
  <c r="EAQ538" i="7" s="1"/>
  <c r="EAQ539" i="7" s="1"/>
  <c r="EAQ540" i="7" s="1"/>
  <c r="EAO537" i="7"/>
  <c r="EAO538" i="7" s="1"/>
  <c r="EAO539" i="7" s="1"/>
  <c r="EAO540" i="7" s="1"/>
  <c r="EAM537" i="7"/>
  <c r="EAM538" i="7" s="1"/>
  <c r="EAM539" i="7" s="1"/>
  <c r="EAM540" i="7" s="1"/>
  <c r="EAK537" i="7"/>
  <c r="EAK538" i="7" s="1"/>
  <c r="EAK539" i="7" s="1"/>
  <c r="EAK540" i="7" s="1"/>
  <c r="EAI537" i="7"/>
  <c r="EAI538" i="7" s="1"/>
  <c r="EAI539" i="7" s="1"/>
  <c r="EAI540" i="7" s="1"/>
  <c r="EAG537" i="7"/>
  <c r="EAG538" i="7" s="1"/>
  <c r="EAG539" i="7" s="1"/>
  <c r="EAG540" i="7" s="1"/>
  <c r="EAE537" i="7"/>
  <c r="EAE538" i="7" s="1"/>
  <c r="EAE539" i="7" s="1"/>
  <c r="EAE540" i="7" s="1"/>
  <c r="EAC537" i="7"/>
  <c r="EAC538" i="7" s="1"/>
  <c r="EAC539" i="7" s="1"/>
  <c r="EAC540" i="7" s="1"/>
  <c r="EAA537" i="7"/>
  <c r="EAA538" i="7" s="1"/>
  <c r="EAA539" i="7" s="1"/>
  <c r="EAA540" i="7" s="1"/>
  <c r="DZY537" i="7"/>
  <c r="DZY538" i="7" s="1"/>
  <c r="DZY539" i="7" s="1"/>
  <c r="DZY540" i="7" s="1"/>
  <c r="DZW537" i="7"/>
  <c r="DZW538" i="7" s="1"/>
  <c r="DZW539" i="7" s="1"/>
  <c r="DZW540" i="7" s="1"/>
  <c r="DZU537" i="7"/>
  <c r="DZU538" i="7" s="1"/>
  <c r="DZU539" i="7" s="1"/>
  <c r="DZU540" i="7" s="1"/>
  <c r="DZS537" i="7"/>
  <c r="DZS538" i="7" s="1"/>
  <c r="DZS539" i="7" s="1"/>
  <c r="DZS540" i="7" s="1"/>
  <c r="DZQ537" i="7"/>
  <c r="DZQ538" i="7" s="1"/>
  <c r="DZQ539" i="7" s="1"/>
  <c r="DZQ540" i="7" s="1"/>
  <c r="DZO537" i="7"/>
  <c r="DZO538" i="7" s="1"/>
  <c r="DZO539" i="7" s="1"/>
  <c r="DZO540" i="7" s="1"/>
  <c r="DZM537" i="7"/>
  <c r="DZM538" i="7" s="1"/>
  <c r="DZM539" i="7" s="1"/>
  <c r="DZM540" i="7" s="1"/>
  <c r="DZK537" i="7"/>
  <c r="DZK538" i="7" s="1"/>
  <c r="DZK539" i="7" s="1"/>
  <c r="DZK540" i="7" s="1"/>
  <c r="DZI537" i="7"/>
  <c r="DZI538" i="7" s="1"/>
  <c r="DZI539" i="7" s="1"/>
  <c r="DZI540" i="7" s="1"/>
  <c r="DZG537" i="7"/>
  <c r="DZG538" i="7" s="1"/>
  <c r="DZG539" i="7" s="1"/>
  <c r="DZG540" i="7" s="1"/>
  <c r="DZE537" i="7"/>
  <c r="DZE538" i="7" s="1"/>
  <c r="DZE539" i="7" s="1"/>
  <c r="DZE540" i="7" s="1"/>
  <c r="DZC537" i="7"/>
  <c r="DZC538" i="7" s="1"/>
  <c r="DZC539" i="7" s="1"/>
  <c r="DZC540" i="7" s="1"/>
  <c r="DZA537" i="7"/>
  <c r="DZA538" i="7" s="1"/>
  <c r="DZA539" i="7" s="1"/>
  <c r="DZA540" i="7" s="1"/>
  <c r="DYY537" i="7"/>
  <c r="DYY538" i="7" s="1"/>
  <c r="DYY539" i="7" s="1"/>
  <c r="DYY540" i="7" s="1"/>
  <c r="DYW537" i="7"/>
  <c r="DYW538" i="7" s="1"/>
  <c r="DYW539" i="7" s="1"/>
  <c r="DYW540" i="7" s="1"/>
  <c r="DYU537" i="7"/>
  <c r="DYU538" i="7" s="1"/>
  <c r="DYU539" i="7" s="1"/>
  <c r="DYU540" i="7" s="1"/>
  <c r="DYS537" i="7"/>
  <c r="DYS538" i="7" s="1"/>
  <c r="DYS539" i="7" s="1"/>
  <c r="DYS540" i="7" s="1"/>
  <c r="DYQ537" i="7"/>
  <c r="DYQ538" i="7" s="1"/>
  <c r="DYQ539" i="7" s="1"/>
  <c r="DYQ540" i="7" s="1"/>
  <c r="DYO537" i="7"/>
  <c r="DYO538" i="7" s="1"/>
  <c r="DYO539" i="7" s="1"/>
  <c r="DYO540" i="7" s="1"/>
  <c r="DYM537" i="7"/>
  <c r="DYM538" i="7" s="1"/>
  <c r="DYM539" i="7" s="1"/>
  <c r="DYM540" i="7" s="1"/>
  <c r="DYK537" i="7"/>
  <c r="DYK538" i="7" s="1"/>
  <c r="DYK539" i="7" s="1"/>
  <c r="DYK540" i="7" s="1"/>
  <c r="DYI537" i="7"/>
  <c r="DYI538" i="7" s="1"/>
  <c r="DYI539" i="7" s="1"/>
  <c r="DYI540" i="7" s="1"/>
  <c r="DYG537" i="7"/>
  <c r="DYG538" i="7" s="1"/>
  <c r="DYG539" i="7" s="1"/>
  <c r="DYG540" i="7" s="1"/>
  <c r="DYE537" i="7"/>
  <c r="DYE538" i="7" s="1"/>
  <c r="DYE539" i="7" s="1"/>
  <c r="DYE540" i="7" s="1"/>
  <c r="DYC537" i="7"/>
  <c r="DYC538" i="7" s="1"/>
  <c r="DYC539" i="7" s="1"/>
  <c r="DYC540" i="7" s="1"/>
  <c r="DYA537" i="7"/>
  <c r="DYA538" i="7" s="1"/>
  <c r="DYA539" i="7" s="1"/>
  <c r="DYA540" i="7" s="1"/>
  <c r="DXY537" i="7"/>
  <c r="DXY538" i="7" s="1"/>
  <c r="DXY539" i="7" s="1"/>
  <c r="DXY540" i="7" s="1"/>
  <c r="DXW537" i="7"/>
  <c r="DXW538" i="7" s="1"/>
  <c r="DXW539" i="7" s="1"/>
  <c r="DXW540" i="7" s="1"/>
  <c r="DXU537" i="7"/>
  <c r="DXU538" i="7" s="1"/>
  <c r="DXU539" i="7" s="1"/>
  <c r="DXU540" i="7" s="1"/>
  <c r="DXS537" i="7"/>
  <c r="DXS538" i="7" s="1"/>
  <c r="DXS539" i="7" s="1"/>
  <c r="DXS540" i="7" s="1"/>
  <c r="DXQ537" i="7"/>
  <c r="DXQ538" i="7" s="1"/>
  <c r="DXQ539" i="7" s="1"/>
  <c r="DXQ540" i="7" s="1"/>
  <c r="DXO537" i="7"/>
  <c r="DXO538" i="7" s="1"/>
  <c r="DXO539" i="7" s="1"/>
  <c r="DXO540" i="7" s="1"/>
  <c r="DXM537" i="7"/>
  <c r="DXM538" i="7" s="1"/>
  <c r="DXM539" i="7" s="1"/>
  <c r="DXM540" i="7" s="1"/>
  <c r="DXK537" i="7"/>
  <c r="DXK538" i="7" s="1"/>
  <c r="DXK539" i="7" s="1"/>
  <c r="DXK540" i="7" s="1"/>
  <c r="DXI537" i="7"/>
  <c r="DXI538" i="7" s="1"/>
  <c r="DXI539" i="7" s="1"/>
  <c r="DXI540" i="7" s="1"/>
  <c r="DXG537" i="7"/>
  <c r="DXG538" i="7" s="1"/>
  <c r="DXG539" i="7" s="1"/>
  <c r="DXG540" i="7" s="1"/>
  <c r="DXE537" i="7"/>
  <c r="DXE538" i="7" s="1"/>
  <c r="DXE539" i="7" s="1"/>
  <c r="DXE540" i="7" s="1"/>
  <c r="DXC537" i="7"/>
  <c r="DXC538" i="7" s="1"/>
  <c r="DXC539" i="7" s="1"/>
  <c r="DXC540" i="7" s="1"/>
  <c r="DXA537" i="7"/>
  <c r="DXA538" i="7" s="1"/>
  <c r="DXA539" i="7" s="1"/>
  <c r="DXA540" i="7" s="1"/>
  <c r="DWY537" i="7"/>
  <c r="DWY538" i="7" s="1"/>
  <c r="DWY539" i="7" s="1"/>
  <c r="DWY540" i="7" s="1"/>
  <c r="DWW537" i="7"/>
  <c r="DWW538" i="7" s="1"/>
  <c r="DWW539" i="7" s="1"/>
  <c r="DWW540" i="7" s="1"/>
  <c r="DWU537" i="7"/>
  <c r="DWU538" i="7" s="1"/>
  <c r="DWU539" i="7" s="1"/>
  <c r="DWU540" i="7" s="1"/>
  <c r="DWS537" i="7"/>
  <c r="DWS538" i="7" s="1"/>
  <c r="DWS539" i="7" s="1"/>
  <c r="DWS540" i="7" s="1"/>
  <c r="DWQ537" i="7"/>
  <c r="DWQ538" i="7" s="1"/>
  <c r="DWQ539" i="7" s="1"/>
  <c r="DWQ540" i="7" s="1"/>
  <c r="DWO537" i="7"/>
  <c r="DWO538" i="7" s="1"/>
  <c r="DWO539" i="7" s="1"/>
  <c r="DWO540" i="7" s="1"/>
  <c r="DWM537" i="7"/>
  <c r="DWM538" i="7" s="1"/>
  <c r="DWM539" i="7" s="1"/>
  <c r="DWM540" i="7" s="1"/>
  <c r="DWK537" i="7"/>
  <c r="DWK538" i="7" s="1"/>
  <c r="DWK539" i="7" s="1"/>
  <c r="DWK540" i="7" s="1"/>
  <c r="DWI537" i="7"/>
  <c r="DWI538" i="7" s="1"/>
  <c r="DWI539" i="7" s="1"/>
  <c r="DWI540" i="7" s="1"/>
  <c r="DWG537" i="7"/>
  <c r="DWG538" i="7" s="1"/>
  <c r="DWG539" i="7" s="1"/>
  <c r="DWG540" i="7" s="1"/>
  <c r="DWE537" i="7"/>
  <c r="DWE538" i="7" s="1"/>
  <c r="DWE539" i="7" s="1"/>
  <c r="DWE540" i="7" s="1"/>
  <c r="DWC537" i="7"/>
  <c r="DWC538" i="7" s="1"/>
  <c r="DWC539" i="7" s="1"/>
  <c r="DWC540" i="7" s="1"/>
  <c r="DWA537" i="7"/>
  <c r="DWA538" i="7" s="1"/>
  <c r="DWA539" i="7" s="1"/>
  <c r="DWA540" i="7" s="1"/>
  <c r="DVY537" i="7"/>
  <c r="DVY538" i="7" s="1"/>
  <c r="DVY539" i="7" s="1"/>
  <c r="DVY540" i="7" s="1"/>
  <c r="DVW537" i="7"/>
  <c r="DVW538" i="7" s="1"/>
  <c r="DVW539" i="7" s="1"/>
  <c r="DVW540" i="7" s="1"/>
  <c r="DVU537" i="7"/>
  <c r="DVU538" i="7" s="1"/>
  <c r="DVU539" i="7" s="1"/>
  <c r="DVU540" i="7" s="1"/>
  <c r="DVS537" i="7"/>
  <c r="DVS538" i="7" s="1"/>
  <c r="DVS539" i="7" s="1"/>
  <c r="DVS540" i="7" s="1"/>
  <c r="DVQ537" i="7"/>
  <c r="DVQ538" i="7" s="1"/>
  <c r="DVQ539" i="7" s="1"/>
  <c r="DVQ540" i="7" s="1"/>
  <c r="DVO537" i="7"/>
  <c r="DVO538" i="7" s="1"/>
  <c r="DVO539" i="7" s="1"/>
  <c r="DVO540" i="7" s="1"/>
  <c r="DVM537" i="7"/>
  <c r="DVM538" i="7" s="1"/>
  <c r="DVM539" i="7" s="1"/>
  <c r="DVM540" i="7" s="1"/>
  <c r="DVK537" i="7"/>
  <c r="DVK538" i="7" s="1"/>
  <c r="DVK539" i="7" s="1"/>
  <c r="DVK540" i="7" s="1"/>
  <c r="DVI537" i="7"/>
  <c r="DVI538" i="7" s="1"/>
  <c r="DVI539" i="7" s="1"/>
  <c r="DVI540" i="7" s="1"/>
  <c r="DVG537" i="7"/>
  <c r="DVG538" i="7" s="1"/>
  <c r="DVG539" i="7" s="1"/>
  <c r="DVG540" i="7" s="1"/>
  <c r="DVE537" i="7"/>
  <c r="DVE538" i="7" s="1"/>
  <c r="DVE539" i="7" s="1"/>
  <c r="DVE540" i="7" s="1"/>
  <c r="DVC537" i="7"/>
  <c r="DVC538" i="7" s="1"/>
  <c r="DVC539" i="7" s="1"/>
  <c r="DVC540" i="7" s="1"/>
  <c r="DVA537" i="7"/>
  <c r="DVA538" i="7" s="1"/>
  <c r="DVA539" i="7" s="1"/>
  <c r="DVA540" i="7" s="1"/>
  <c r="DUY537" i="7"/>
  <c r="DUY538" i="7" s="1"/>
  <c r="DUY539" i="7" s="1"/>
  <c r="DUY540" i="7" s="1"/>
  <c r="DUW537" i="7"/>
  <c r="DUW538" i="7" s="1"/>
  <c r="DUW539" i="7" s="1"/>
  <c r="DUW540" i="7" s="1"/>
  <c r="DUU537" i="7"/>
  <c r="DUU538" i="7" s="1"/>
  <c r="DUU539" i="7" s="1"/>
  <c r="DUU540" i="7" s="1"/>
  <c r="DUS537" i="7"/>
  <c r="DUS538" i="7" s="1"/>
  <c r="DUS539" i="7" s="1"/>
  <c r="DUS540" i="7" s="1"/>
  <c r="DUQ537" i="7"/>
  <c r="DUQ538" i="7" s="1"/>
  <c r="DUQ539" i="7" s="1"/>
  <c r="DUQ540" i="7" s="1"/>
  <c r="DUO537" i="7"/>
  <c r="DUO538" i="7" s="1"/>
  <c r="DUO539" i="7" s="1"/>
  <c r="DUO540" i="7" s="1"/>
  <c r="DUM537" i="7"/>
  <c r="DUM538" i="7" s="1"/>
  <c r="DUM539" i="7" s="1"/>
  <c r="DUM540" i="7" s="1"/>
  <c r="DUK537" i="7"/>
  <c r="DUK538" i="7" s="1"/>
  <c r="DUK539" i="7" s="1"/>
  <c r="DUK540" i="7" s="1"/>
  <c r="DUI537" i="7"/>
  <c r="DUI538" i="7" s="1"/>
  <c r="DUI539" i="7" s="1"/>
  <c r="DUI540" i="7" s="1"/>
  <c r="DUG537" i="7"/>
  <c r="DUG538" i="7" s="1"/>
  <c r="DUG539" i="7" s="1"/>
  <c r="DUG540" i="7" s="1"/>
  <c r="DUE537" i="7"/>
  <c r="DUE538" i="7" s="1"/>
  <c r="DUE539" i="7" s="1"/>
  <c r="DUE540" i="7" s="1"/>
  <c r="DUC537" i="7"/>
  <c r="DUC538" i="7" s="1"/>
  <c r="DUC539" i="7" s="1"/>
  <c r="DUC540" i="7" s="1"/>
  <c r="DUA537" i="7"/>
  <c r="DUA538" i="7" s="1"/>
  <c r="DUA539" i="7" s="1"/>
  <c r="DUA540" i="7" s="1"/>
  <c r="DTY537" i="7"/>
  <c r="DTY538" i="7" s="1"/>
  <c r="DTY539" i="7" s="1"/>
  <c r="DTY540" i="7" s="1"/>
  <c r="DTW537" i="7"/>
  <c r="DTW538" i="7" s="1"/>
  <c r="DTW539" i="7" s="1"/>
  <c r="DTW540" i="7" s="1"/>
  <c r="DTU537" i="7"/>
  <c r="DTU538" i="7" s="1"/>
  <c r="DTU539" i="7" s="1"/>
  <c r="DTU540" i="7" s="1"/>
  <c r="DTS537" i="7"/>
  <c r="DTS538" i="7" s="1"/>
  <c r="DTS539" i="7" s="1"/>
  <c r="DTS540" i="7" s="1"/>
  <c r="DTQ537" i="7"/>
  <c r="DTQ538" i="7" s="1"/>
  <c r="DTQ539" i="7" s="1"/>
  <c r="DTQ540" i="7" s="1"/>
  <c r="DTO537" i="7"/>
  <c r="DTO538" i="7" s="1"/>
  <c r="DTO539" i="7" s="1"/>
  <c r="DTO540" i="7" s="1"/>
  <c r="DTM537" i="7"/>
  <c r="DTM538" i="7" s="1"/>
  <c r="DTM539" i="7" s="1"/>
  <c r="DTM540" i="7" s="1"/>
  <c r="DTK537" i="7"/>
  <c r="DTK538" i="7" s="1"/>
  <c r="DTK539" i="7" s="1"/>
  <c r="DTK540" i="7" s="1"/>
  <c r="DTI537" i="7"/>
  <c r="DTI538" i="7" s="1"/>
  <c r="DTI539" i="7" s="1"/>
  <c r="DTI540" i="7" s="1"/>
  <c r="DTG537" i="7"/>
  <c r="DTG538" i="7" s="1"/>
  <c r="DTG539" i="7" s="1"/>
  <c r="DTG540" i="7" s="1"/>
  <c r="DTE537" i="7"/>
  <c r="DTE538" i="7" s="1"/>
  <c r="DTE539" i="7" s="1"/>
  <c r="DTE540" i="7" s="1"/>
  <c r="DTC537" i="7"/>
  <c r="DTC538" i="7" s="1"/>
  <c r="DTC539" i="7" s="1"/>
  <c r="DTC540" i="7" s="1"/>
  <c r="DTA537" i="7"/>
  <c r="DTA538" i="7" s="1"/>
  <c r="DTA539" i="7" s="1"/>
  <c r="DTA540" i="7" s="1"/>
  <c r="DSY537" i="7"/>
  <c r="DSY538" i="7" s="1"/>
  <c r="DSY539" i="7" s="1"/>
  <c r="DSY540" i="7" s="1"/>
  <c r="DSW537" i="7"/>
  <c r="DSW538" i="7" s="1"/>
  <c r="DSW539" i="7" s="1"/>
  <c r="DSW540" i="7" s="1"/>
  <c r="DSU537" i="7"/>
  <c r="DSU538" i="7" s="1"/>
  <c r="DSU539" i="7" s="1"/>
  <c r="DSU540" i="7" s="1"/>
  <c r="DSS537" i="7"/>
  <c r="DSS538" i="7" s="1"/>
  <c r="DSS539" i="7" s="1"/>
  <c r="DSS540" i="7" s="1"/>
  <c r="DSQ537" i="7"/>
  <c r="DSQ538" i="7" s="1"/>
  <c r="DSQ539" i="7" s="1"/>
  <c r="DSQ540" i="7" s="1"/>
  <c r="DSO537" i="7"/>
  <c r="DSO538" i="7" s="1"/>
  <c r="DSO539" i="7" s="1"/>
  <c r="DSO540" i="7" s="1"/>
  <c r="DSM537" i="7"/>
  <c r="DSM538" i="7" s="1"/>
  <c r="DSM539" i="7" s="1"/>
  <c r="DSM540" i="7" s="1"/>
  <c r="DSK537" i="7"/>
  <c r="DSK538" i="7" s="1"/>
  <c r="DSK539" i="7" s="1"/>
  <c r="DSK540" i="7" s="1"/>
  <c r="DSI537" i="7"/>
  <c r="DSI538" i="7" s="1"/>
  <c r="DSI539" i="7" s="1"/>
  <c r="DSI540" i="7" s="1"/>
  <c r="DSG537" i="7"/>
  <c r="DSG538" i="7" s="1"/>
  <c r="DSG539" i="7" s="1"/>
  <c r="DSG540" i="7" s="1"/>
  <c r="DSE537" i="7"/>
  <c r="DSE538" i="7" s="1"/>
  <c r="DSE539" i="7" s="1"/>
  <c r="DSE540" i="7" s="1"/>
  <c r="DSC537" i="7"/>
  <c r="DSC538" i="7" s="1"/>
  <c r="DSC539" i="7" s="1"/>
  <c r="DSC540" i="7" s="1"/>
  <c r="DSA537" i="7"/>
  <c r="DSA538" i="7" s="1"/>
  <c r="DSA539" i="7" s="1"/>
  <c r="DSA540" i="7" s="1"/>
  <c r="DRY537" i="7"/>
  <c r="DRY538" i="7" s="1"/>
  <c r="DRY539" i="7" s="1"/>
  <c r="DRY540" i="7" s="1"/>
  <c r="DRW537" i="7"/>
  <c r="DRW538" i="7" s="1"/>
  <c r="DRW539" i="7" s="1"/>
  <c r="DRW540" i="7" s="1"/>
  <c r="DRU537" i="7"/>
  <c r="DRU538" i="7" s="1"/>
  <c r="DRU539" i="7" s="1"/>
  <c r="DRU540" i="7" s="1"/>
  <c r="DRS537" i="7"/>
  <c r="DRS538" i="7" s="1"/>
  <c r="DRS539" i="7" s="1"/>
  <c r="DRS540" i="7" s="1"/>
  <c r="DRQ537" i="7"/>
  <c r="DRQ538" i="7" s="1"/>
  <c r="DRQ539" i="7" s="1"/>
  <c r="DRQ540" i="7" s="1"/>
  <c r="DRO537" i="7"/>
  <c r="DRO538" i="7" s="1"/>
  <c r="DRO539" i="7" s="1"/>
  <c r="DRO540" i="7" s="1"/>
  <c r="DRM537" i="7"/>
  <c r="DRM538" i="7" s="1"/>
  <c r="DRM539" i="7" s="1"/>
  <c r="DRM540" i="7" s="1"/>
  <c r="DRK537" i="7"/>
  <c r="DRK538" i="7" s="1"/>
  <c r="DRK539" i="7" s="1"/>
  <c r="DRK540" i="7" s="1"/>
  <c r="DRI537" i="7"/>
  <c r="DRI538" i="7" s="1"/>
  <c r="DRI539" i="7" s="1"/>
  <c r="DRI540" i="7" s="1"/>
  <c r="DRG537" i="7"/>
  <c r="DRG538" i="7" s="1"/>
  <c r="DRG539" i="7" s="1"/>
  <c r="DRG540" i="7" s="1"/>
  <c r="DRE537" i="7"/>
  <c r="DRE538" i="7" s="1"/>
  <c r="DRE539" i="7" s="1"/>
  <c r="DRE540" i="7" s="1"/>
  <c r="DRC537" i="7"/>
  <c r="DRC538" i="7" s="1"/>
  <c r="DRC539" i="7" s="1"/>
  <c r="DRC540" i="7" s="1"/>
  <c r="DRA537" i="7"/>
  <c r="DRA538" i="7" s="1"/>
  <c r="DRA539" i="7" s="1"/>
  <c r="DRA540" i="7" s="1"/>
  <c r="DQY537" i="7"/>
  <c r="DQY538" i="7" s="1"/>
  <c r="DQY539" i="7" s="1"/>
  <c r="DQY540" i="7" s="1"/>
  <c r="DQW537" i="7"/>
  <c r="DQW538" i="7" s="1"/>
  <c r="DQW539" i="7" s="1"/>
  <c r="DQW540" i="7" s="1"/>
  <c r="DQU537" i="7"/>
  <c r="DQU538" i="7" s="1"/>
  <c r="DQU539" i="7" s="1"/>
  <c r="DQU540" i="7" s="1"/>
  <c r="DQS537" i="7"/>
  <c r="DQS538" i="7" s="1"/>
  <c r="DQS539" i="7" s="1"/>
  <c r="DQS540" i="7" s="1"/>
  <c r="DQQ537" i="7"/>
  <c r="DQQ538" i="7" s="1"/>
  <c r="DQQ539" i="7" s="1"/>
  <c r="DQQ540" i="7" s="1"/>
  <c r="DQO537" i="7"/>
  <c r="DQO538" i="7" s="1"/>
  <c r="DQO539" i="7" s="1"/>
  <c r="DQO540" i="7" s="1"/>
  <c r="DQM537" i="7"/>
  <c r="DQM538" i="7" s="1"/>
  <c r="DQM539" i="7" s="1"/>
  <c r="DQM540" i="7" s="1"/>
  <c r="DQK537" i="7"/>
  <c r="DQK538" i="7" s="1"/>
  <c r="DQK539" i="7" s="1"/>
  <c r="DQK540" i="7" s="1"/>
  <c r="DQI537" i="7"/>
  <c r="DQI538" i="7" s="1"/>
  <c r="DQI539" i="7" s="1"/>
  <c r="DQI540" i="7" s="1"/>
  <c r="DQG537" i="7"/>
  <c r="DQG538" i="7" s="1"/>
  <c r="DQG539" i="7" s="1"/>
  <c r="DQG540" i="7" s="1"/>
  <c r="DQE537" i="7"/>
  <c r="DQE538" i="7" s="1"/>
  <c r="DQE539" i="7" s="1"/>
  <c r="DQE540" i="7" s="1"/>
  <c r="DQC537" i="7"/>
  <c r="DQC538" i="7" s="1"/>
  <c r="DQC539" i="7" s="1"/>
  <c r="DQC540" i="7" s="1"/>
  <c r="DQA537" i="7"/>
  <c r="DQA538" i="7" s="1"/>
  <c r="DQA539" i="7" s="1"/>
  <c r="DQA540" i="7" s="1"/>
  <c r="DPY537" i="7"/>
  <c r="DPY538" i="7" s="1"/>
  <c r="DPY539" i="7" s="1"/>
  <c r="DPY540" i="7" s="1"/>
  <c r="DPW537" i="7"/>
  <c r="DPW538" i="7" s="1"/>
  <c r="DPW539" i="7" s="1"/>
  <c r="DPW540" i="7" s="1"/>
  <c r="DPU537" i="7"/>
  <c r="DPU538" i="7" s="1"/>
  <c r="DPU539" i="7" s="1"/>
  <c r="DPU540" i="7" s="1"/>
  <c r="DPS537" i="7"/>
  <c r="DPS538" i="7" s="1"/>
  <c r="DPS539" i="7" s="1"/>
  <c r="DPS540" i="7" s="1"/>
  <c r="DPQ537" i="7"/>
  <c r="DPQ538" i="7" s="1"/>
  <c r="DPQ539" i="7" s="1"/>
  <c r="DPQ540" i="7" s="1"/>
  <c r="DPO537" i="7"/>
  <c r="DPO538" i="7" s="1"/>
  <c r="DPO539" i="7" s="1"/>
  <c r="DPO540" i="7" s="1"/>
  <c r="DPM537" i="7"/>
  <c r="DPM538" i="7" s="1"/>
  <c r="DPM539" i="7" s="1"/>
  <c r="DPM540" i="7" s="1"/>
  <c r="DPK537" i="7"/>
  <c r="DPK538" i="7" s="1"/>
  <c r="DPK539" i="7" s="1"/>
  <c r="DPK540" i="7" s="1"/>
  <c r="DPI537" i="7"/>
  <c r="DPI538" i="7" s="1"/>
  <c r="DPI539" i="7" s="1"/>
  <c r="DPI540" i="7" s="1"/>
  <c r="DPG537" i="7"/>
  <c r="DPG538" i="7" s="1"/>
  <c r="DPG539" i="7" s="1"/>
  <c r="DPG540" i="7" s="1"/>
  <c r="DPE537" i="7"/>
  <c r="DPE538" i="7" s="1"/>
  <c r="DPE539" i="7" s="1"/>
  <c r="DPE540" i="7" s="1"/>
  <c r="DPC537" i="7"/>
  <c r="DPC538" i="7" s="1"/>
  <c r="DPC539" i="7" s="1"/>
  <c r="DPC540" i="7" s="1"/>
  <c r="DPA537" i="7"/>
  <c r="DPA538" i="7" s="1"/>
  <c r="DPA539" i="7" s="1"/>
  <c r="DPA540" i="7" s="1"/>
  <c r="DOY537" i="7"/>
  <c r="DOY538" i="7" s="1"/>
  <c r="DOY539" i="7" s="1"/>
  <c r="DOY540" i="7" s="1"/>
  <c r="DOW537" i="7"/>
  <c r="DOW538" i="7" s="1"/>
  <c r="DOW539" i="7" s="1"/>
  <c r="DOW540" i="7" s="1"/>
  <c r="DOU537" i="7"/>
  <c r="DOU538" i="7" s="1"/>
  <c r="DOU539" i="7" s="1"/>
  <c r="DOU540" i="7" s="1"/>
  <c r="DOS537" i="7"/>
  <c r="DOS538" i="7" s="1"/>
  <c r="DOS539" i="7" s="1"/>
  <c r="DOS540" i="7" s="1"/>
  <c r="DOQ537" i="7"/>
  <c r="DOQ538" i="7" s="1"/>
  <c r="DOQ539" i="7" s="1"/>
  <c r="DOQ540" i="7" s="1"/>
  <c r="DOO537" i="7"/>
  <c r="DOO538" i="7" s="1"/>
  <c r="DOO539" i="7" s="1"/>
  <c r="DOO540" i="7" s="1"/>
  <c r="DOM537" i="7"/>
  <c r="DOM538" i="7" s="1"/>
  <c r="DOM539" i="7" s="1"/>
  <c r="DOM540" i="7" s="1"/>
  <c r="DOK537" i="7"/>
  <c r="DOK538" i="7" s="1"/>
  <c r="DOK539" i="7" s="1"/>
  <c r="DOK540" i="7" s="1"/>
  <c r="DOI537" i="7"/>
  <c r="DOI538" i="7" s="1"/>
  <c r="DOI539" i="7" s="1"/>
  <c r="DOI540" i="7" s="1"/>
  <c r="DOG537" i="7"/>
  <c r="DOG538" i="7" s="1"/>
  <c r="DOG539" i="7" s="1"/>
  <c r="DOG540" i="7" s="1"/>
  <c r="DOE537" i="7"/>
  <c r="DOE538" i="7" s="1"/>
  <c r="DOE539" i="7" s="1"/>
  <c r="DOE540" i="7" s="1"/>
  <c r="DOC537" i="7"/>
  <c r="DOC538" i="7" s="1"/>
  <c r="DOC539" i="7" s="1"/>
  <c r="DOC540" i="7" s="1"/>
  <c r="DOA537" i="7"/>
  <c r="DOA538" i="7" s="1"/>
  <c r="DOA539" i="7" s="1"/>
  <c r="DOA540" i="7" s="1"/>
  <c r="DNY537" i="7"/>
  <c r="DNY538" i="7" s="1"/>
  <c r="DNY539" i="7" s="1"/>
  <c r="DNY540" i="7" s="1"/>
  <c r="DNW537" i="7"/>
  <c r="DNW538" i="7" s="1"/>
  <c r="DNW539" i="7" s="1"/>
  <c r="DNW540" i="7" s="1"/>
  <c r="DNU537" i="7"/>
  <c r="DNU538" i="7" s="1"/>
  <c r="DNU539" i="7" s="1"/>
  <c r="DNU540" i="7" s="1"/>
  <c r="DNS537" i="7"/>
  <c r="DNS538" i="7" s="1"/>
  <c r="DNS539" i="7" s="1"/>
  <c r="DNS540" i="7" s="1"/>
  <c r="DNQ537" i="7"/>
  <c r="DNQ538" i="7" s="1"/>
  <c r="DNQ539" i="7" s="1"/>
  <c r="DNQ540" i="7" s="1"/>
  <c r="DNO537" i="7"/>
  <c r="DNO538" i="7" s="1"/>
  <c r="DNO539" i="7" s="1"/>
  <c r="DNO540" i="7" s="1"/>
  <c r="DNM537" i="7"/>
  <c r="DNM538" i="7" s="1"/>
  <c r="DNM539" i="7" s="1"/>
  <c r="DNM540" i="7" s="1"/>
  <c r="DNK537" i="7"/>
  <c r="DNK538" i="7" s="1"/>
  <c r="DNK539" i="7" s="1"/>
  <c r="DNK540" i="7" s="1"/>
  <c r="DNI537" i="7"/>
  <c r="DNI538" i="7" s="1"/>
  <c r="DNI539" i="7" s="1"/>
  <c r="DNI540" i="7" s="1"/>
  <c r="DNG537" i="7"/>
  <c r="DNG538" i="7" s="1"/>
  <c r="DNG539" i="7" s="1"/>
  <c r="DNG540" i="7" s="1"/>
  <c r="DNE537" i="7"/>
  <c r="DNE538" i="7" s="1"/>
  <c r="DNE539" i="7" s="1"/>
  <c r="DNE540" i="7" s="1"/>
  <c r="DNC537" i="7"/>
  <c r="DNC538" i="7" s="1"/>
  <c r="DNC539" i="7" s="1"/>
  <c r="DNC540" i="7" s="1"/>
  <c r="DNA537" i="7"/>
  <c r="DNA538" i="7" s="1"/>
  <c r="DNA539" i="7" s="1"/>
  <c r="DNA540" i="7" s="1"/>
  <c r="DMY537" i="7"/>
  <c r="DMY538" i="7" s="1"/>
  <c r="DMY539" i="7" s="1"/>
  <c r="DMY540" i="7" s="1"/>
  <c r="DMW537" i="7"/>
  <c r="DMW538" i="7" s="1"/>
  <c r="DMW539" i="7" s="1"/>
  <c r="DMW540" i="7" s="1"/>
  <c r="DMU537" i="7"/>
  <c r="DMU538" i="7" s="1"/>
  <c r="DMU539" i="7" s="1"/>
  <c r="DMU540" i="7" s="1"/>
  <c r="DMS537" i="7"/>
  <c r="DMS538" i="7" s="1"/>
  <c r="DMS539" i="7" s="1"/>
  <c r="DMS540" i="7" s="1"/>
  <c r="DMQ537" i="7"/>
  <c r="DMQ538" i="7" s="1"/>
  <c r="DMQ539" i="7" s="1"/>
  <c r="DMQ540" i="7" s="1"/>
  <c r="DMO537" i="7"/>
  <c r="DMO538" i="7" s="1"/>
  <c r="DMO539" i="7" s="1"/>
  <c r="DMO540" i="7" s="1"/>
  <c r="DMM537" i="7"/>
  <c r="DMM538" i="7" s="1"/>
  <c r="DMM539" i="7" s="1"/>
  <c r="DMM540" i="7" s="1"/>
  <c r="DMK537" i="7"/>
  <c r="DMK538" i="7" s="1"/>
  <c r="DMK539" i="7" s="1"/>
  <c r="DMK540" i="7" s="1"/>
  <c r="DMI537" i="7"/>
  <c r="DMI538" i="7" s="1"/>
  <c r="DMI539" i="7" s="1"/>
  <c r="DMI540" i="7" s="1"/>
  <c r="DMG537" i="7"/>
  <c r="DMG538" i="7" s="1"/>
  <c r="DMG539" i="7" s="1"/>
  <c r="DMG540" i="7" s="1"/>
  <c r="DME537" i="7"/>
  <c r="DME538" i="7" s="1"/>
  <c r="DME539" i="7" s="1"/>
  <c r="DME540" i="7" s="1"/>
  <c r="DMC537" i="7"/>
  <c r="DMC538" i="7" s="1"/>
  <c r="DMC539" i="7" s="1"/>
  <c r="DMC540" i="7" s="1"/>
  <c r="DMA537" i="7"/>
  <c r="DMA538" i="7" s="1"/>
  <c r="DMA539" i="7" s="1"/>
  <c r="DMA540" i="7" s="1"/>
  <c r="DLY537" i="7"/>
  <c r="DLY538" i="7" s="1"/>
  <c r="DLY539" i="7" s="1"/>
  <c r="DLY540" i="7" s="1"/>
  <c r="DLW537" i="7"/>
  <c r="DLW538" i="7" s="1"/>
  <c r="DLW539" i="7" s="1"/>
  <c r="DLW540" i="7" s="1"/>
  <c r="DLU537" i="7"/>
  <c r="DLU538" i="7" s="1"/>
  <c r="DLU539" i="7" s="1"/>
  <c r="DLU540" i="7" s="1"/>
  <c r="DLS537" i="7"/>
  <c r="DLS538" i="7" s="1"/>
  <c r="DLS539" i="7" s="1"/>
  <c r="DLS540" i="7" s="1"/>
  <c r="DLQ537" i="7"/>
  <c r="DLQ538" i="7" s="1"/>
  <c r="DLQ539" i="7" s="1"/>
  <c r="DLQ540" i="7" s="1"/>
  <c r="DLO537" i="7"/>
  <c r="DLO538" i="7" s="1"/>
  <c r="DLO539" i="7" s="1"/>
  <c r="DLO540" i="7" s="1"/>
  <c r="DLM537" i="7"/>
  <c r="DLM538" i="7" s="1"/>
  <c r="DLM539" i="7" s="1"/>
  <c r="DLM540" i="7" s="1"/>
  <c r="DLK537" i="7"/>
  <c r="DLK538" i="7" s="1"/>
  <c r="DLK539" i="7" s="1"/>
  <c r="DLK540" i="7" s="1"/>
  <c r="DLI537" i="7"/>
  <c r="DLI538" i="7" s="1"/>
  <c r="DLI539" i="7" s="1"/>
  <c r="DLI540" i="7" s="1"/>
  <c r="DLG537" i="7"/>
  <c r="DLG538" i="7" s="1"/>
  <c r="DLG539" i="7" s="1"/>
  <c r="DLG540" i="7" s="1"/>
  <c r="DLE537" i="7"/>
  <c r="DLE538" i="7" s="1"/>
  <c r="DLE539" i="7" s="1"/>
  <c r="DLE540" i="7" s="1"/>
  <c r="DLC537" i="7"/>
  <c r="DLC538" i="7" s="1"/>
  <c r="DLC539" i="7" s="1"/>
  <c r="DLC540" i="7" s="1"/>
  <c r="DLA537" i="7"/>
  <c r="DLA538" i="7" s="1"/>
  <c r="DLA539" i="7" s="1"/>
  <c r="DLA540" i="7" s="1"/>
  <c r="DKY537" i="7"/>
  <c r="DKY538" i="7" s="1"/>
  <c r="DKY539" i="7" s="1"/>
  <c r="DKY540" i="7" s="1"/>
  <c r="DKW537" i="7"/>
  <c r="DKW538" i="7" s="1"/>
  <c r="DKW539" i="7" s="1"/>
  <c r="DKW540" i="7" s="1"/>
  <c r="DKU537" i="7"/>
  <c r="DKU538" i="7" s="1"/>
  <c r="DKU539" i="7" s="1"/>
  <c r="DKU540" i="7" s="1"/>
  <c r="DKS537" i="7"/>
  <c r="DKS538" i="7" s="1"/>
  <c r="DKS539" i="7" s="1"/>
  <c r="DKS540" i="7" s="1"/>
  <c r="DKQ537" i="7"/>
  <c r="DKQ538" i="7" s="1"/>
  <c r="DKQ539" i="7" s="1"/>
  <c r="DKQ540" i="7" s="1"/>
  <c r="DKO537" i="7"/>
  <c r="DKO538" i="7" s="1"/>
  <c r="DKO539" i="7" s="1"/>
  <c r="DKO540" i="7" s="1"/>
  <c r="DKM537" i="7"/>
  <c r="DKM538" i="7" s="1"/>
  <c r="DKM539" i="7" s="1"/>
  <c r="DKM540" i="7" s="1"/>
  <c r="DKK537" i="7"/>
  <c r="DKK538" i="7" s="1"/>
  <c r="DKK539" i="7" s="1"/>
  <c r="DKK540" i="7" s="1"/>
  <c r="DKI537" i="7"/>
  <c r="DKI538" i="7" s="1"/>
  <c r="DKI539" i="7" s="1"/>
  <c r="DKI540" i="7" s="1"/>
  <c r="DKG537" i="7"/>
  <c r="DKG538" i="7" s="1"/>
  <c r="DKG539" i="7" s="1"/>
  <c r="DKG540" i="7" s="1"/>
  <c r="DKE537" i="7"/>
  <c r="DKE538" i="7" s="1"/>
  <c r="DKE539" i="7" s="1"/>
  <c r="DKE540" i="7" s="1"/>
  <c r="DKC537" i="7"/>
  <c r="DKC538" i="7" s="1"/>
  <c r="DKC539" i="7" s="1"/>
  <c r="DKC540" i="7" s="1"/>
  <c r="DKA537" i="7"/>
  <c r="DKA538" i="7" s="1"/>
  <c r="DKA539" i="7" s="1"/>
  <c r="DKA540" i="7" s="1"/>
  <c r="DJY537" i="7"/>
  <c r="DJY538" i="7" s="1"/>
  <c r="DJY539" i="7" s="1"/>
  <c r="DJY540" i="7" s="1"/>
  <c r="DJW537" i="7"/>
  <c r="DJW538" i="7" s="1"/>
  <c r="DJW539" i="7" s="1"/>
  <c r="DJW540" i="7" s="1"/>
  <c r="DJU537" i="7"/>
  <c r="DJU538" i="7" s="1"/>
  <c r="DJU539" i="7" s="1"/>
  <c r="DJU540" i="7" s="1"/>
  <c r="DJS537" i="7"/>
  <c r="DJS538" i="7" s="1"/>
  <c r="DJS539" i="7" s="1"/>
  <c r="DJS540" i="7" s="1"/>
  <c r="DJQ537" i="7"/>
  <c r="DJQ538" i="7" s="1"/>
  <c r="DJQ539" i="7" s="1"/>
  <c r="DJQ540" i="7" s="1"/>
  <c r="DJO537" i="7"/>
  <c r="DJO538" i="7" s="1"/>
  <c r="DJO539" i="7" s="1"/>
  <c r="DJO540" i="7" s="1"/>
  <c r="DJM537" i="7"/>
  <c r="DJM538" i="7" s="1"/>
  <c r="DJM539" i="7" s="1"/>
  <c r="DJM540" i="7" s="1"/>
  <c r="DJK537" i="7"/>
  <c r="DJK538" i="7" s="1"/>
  <c r="DJK539" i="7" s="1"/>
  <c r="DJK540" i="7" s="1"/>
  <c r="DJI537" i="7"/>
  <c r="DJI538" i="7" s="1"/>
  <c r="DJI539" i="7" s="1"/>
  <c r="DJI540" i="7" s="1"/>
  <c r="DJG537" i="7"/>
  <c r="DJG538" i="7" s="1"/>
  <c r="DJG539" i="7" s="1"/>
  <c r="DJG540" i="7" s="1"/>
  <c r="DJE537" i="7"/>
  <c r="DJE538" i="7" s="1"/>
  <c r="DJE539" i="7" s="1"/>
  <c r="DJE540" i="7" s="1"/>
  <c r="DJC537" i="7"/>
  <c r="DJC538" i="7" s="1"/>
  <c r="DJC539" i="7" s="1"/>
  <c r="DJC540" i="7" s="1"/>
  <c r="DJA537" i="7"/>
  <c r="DJA538" i="7" s="1"/>
  <c r="DJA539" i="7" s="1"/>
  <c r="DJA540" i="7" s="1"/>
  <c r="DIY537" i="7"/>
  <c r="DIY538" i="7" s="1"/>
  <c r="DIY539" i="7" s="1"/>
  <c r="DIY540" i="7" s="1"/>
  <c r="DIW537" i="7"/>
  <c r="DIW538" i="7" s="1"/>
  <c r="DIW539" i="7" s="1"/>
  <c r="DIW540" i="7" s="1"/>
  <c r="DIU537" i="7"/>
  <c r="DIU538" i="7" s="1"/>
  <c r="DIU539" i="7" s="1"/>
  <c r="DIU540" i="7" s="1"/>
  <c r="DIS537" i="7"/>
  <c r="DIS538" i="7" s="1"/>
  <c r="DIS539" i="7" s="1"/>
  <c r="DIS540" i="7" s="1"/>
  <c r="DIQ537" i="7"/>
  <c r="DIQ538" i="7" s="1"/>
  <c r="DIQ539" i="7" s="1"/>
  <c r="DIQ540" i="7" s="1"/>
  <c r="DIO537" i="7"/>
  <c r="DIO538" i="7" s="1"/>
  <c r="DIO539" i="7" s="1"/>
  <c r="DIO540" i="7" s="1"/>
  <c r="DIM537" i="7"/>
  <c r="DIM538" i="7" s="1"/>
  <c r="DIM539" i="7" s="1"/>
  <c r="DIM540" i="7" s="1"/>
  <c r="DIK537" i="7"/>
  <c r="DIK538" i="7" s="1"/>
  <c r="DIK539" i="7" s="1"/>
  <c r="DIK540" i="7" s="1"/>
  <c r="DII537" i="7"/>
  <c r="DII538" i="7" s="1"/>
  <c r="DII539" i="7" s="1"/>
  <c r="DII540" i="7" s="1"/>
  <c r="DIG537" i="7"/>
  <c r="DIG538" i="7" s="1"/>
  <c r="DIG539" i="7" s="1"/>
  <c r="DIG540" i="7" s="1"/>
  <c r="DIE537" i="7"/>
  <c r="DIE538" i="7" s="1"/>
  <c r="DIE539" i="7" s="1"/>
  <c r="DIE540" i="7" s="1"/>
  <c r="DIC537" i="7"/>
  <c r="DIC538" i="7" s="1"/>
  <c r="DIC539" i="7" s="1"/>
  <c r="DIC540" i="7" s="1"/>
  <c r="DIA537" i="7"/>
  <c r="DIA538" i="7" s="1"/>
  <c r="DIA539" i="7" s="1"/>
  <c r="DIA540" i="7" s="1"/>
  <c r="DHY537" i="7"/>
  <c r="DHY538" i="7" s="1"/>
  <c r="DHY539" i="7" s="1"/>
  <c r="DHY540" i="7" s="1"/>
  <c r="DHW537" i="7"/>
  <c r="DHW538" i="7" s="1"/>
  <c r="DHW539" i="7" s="1"/>
  <c r="DHW540" i="7" s="1"/>
  <c r="DHU537" i="7"/>
  <c r="DHU538" i="7" s="1"/>
  <c r="DHU539" i="7" s="1"/>
  <c r="DHU540" i="7" s="1"/>
  <c r="DHS537" i="7"/>
  <c r="DHS538" i="7" s="1"/>
  <c r="DHS539" i="7" s="1"/>
  <c r="DHS540" i="7" s="1"/>
  <c r="DHQ537" i="7"/>
  <c r="DHQ538" i="7" s="1"/>
  <c r="DHQ539" i="7" s="1"/>
  <c r="DHQ540" i="7" s="1"/>
  <c r="DHO537" i="7"/>
  <c r="DHO538" i="7" s="1"/>
  <c r="DHO539" i="7" s="1"/>
  <c r="DHO540" i="7" s="1"/>
  <c r="DHM537" i="7"/>
  <c r="DHM538" i="7" s="1"/>
  <c r="DHM539" i="7" s="1"/>
  <c r="DHM540" i="7" s="1"/>
  <c r="DHK537" i="7"/>
  <c r="DHK538" i="7" s="1"/>
  <c r="DHK539" i="7" s="1"/>
  <c r="DHK540" i="7" s="1"/>
  <c r="DHI537" i="7"/>
  <c r="DHI538" i="7" s="1"/>
  <c r="DHI539" i="7" s="1"/>
  <c r="DHI540" i="7" s="1"/>
  <c r="DHG537" i="7"/>
  <c r="DHG538" i="7" s="1"/>
  <c r="DHG539" i="7" s="1"/>
  <c r="DHG540" i="7" s="1"/>
  <c r="DHE537" i="7"/>
  <c r="DHE538" i="7" s="1"/>
  <c r="DHE539" i="7" s="1"/>
  <c r="DHE540" i="7" s="1"/>
  <c r="DHC537" i="7"/>
  <c r="DHC538" i="7" s="1"/>
  <c r="DHC539" i="7" s="1"/>
  <c r="DHC540" i="7" s="1"/>
  <c r="DHA537" i="7"/>
  <c r="DHA538" i="7" s="1"/>
  <c r="DHA539" i="7" s="1"/>
  <c r="DHA540" i="7" s="1"/>
  <c r="DGY537" i="7"/>
  <c r="DGY538" i="7" s="1"/>
  <c r="DGY539" i="7" s="1"/>
  <c r="DGY540" i="7" s="1"/>
  <c r="DGW537" i="7"/>
  <c r="DGW538" i="7" s="1"/>
  <c r="DGW539" i="7" s="1"/>
  <c r="DGW540" i="7" s="1"/>
  <c r="DGU537" i="7"/>
  <c r="DGU538" i="7" s="1"/>
  <c r="DGU539" i="7" s="1"/>
  <c r="DGU540" i="7" s="1"/>
  <c r="DGS537" i="7"/>
  <c r="DGS538" i="7" s="1"/>
  <c r="DGS539" i="7" s="1"/>
  <c r="DGS540" i="7" s="1"/>
  <c r="DGQ537" i="7"/>
  <c r="DGQ538" i="7" s="1"/>
  <c r="DGQ539" i="7" s="1"/>
  <c r="DGQ540" i="7" s="1"/>
  <c r="DGO537" i="7"/>
  <c r="DGO538" i="7" s="1"/>
  <c r="DGO539" i="7" s="1"/>
  <c r="DGO540" i="7" s="1"/>
  <c r="DGM537" i="7"/>
  <c r="DGM538" i="7" s="1"/>
  <c r="DGM539" i="7" s="1"/>
  <c r="DGM540" i="7" s="1"/>
  <c r="DGK537" i="7"/>
  <c r="DGK538" i="7" s="1"/>
  <c r="DGK539" i="7" s="1"/>
  <c r="DGK540" i="7" s="1"/>
  <c r="DGI537" i="7"/>
  <c r="DGI538" i="7" s="1"/>
  <c r="DGI539" i="7" s="1"/>
  <c r="DGI540" i="7" s="1"/>
  <c r="DGG537" i="7"/>
  <c r="DGG538" i="7" s="1"/>
  <c r="DGG539" i="7" s="1"/>
  <c r="DGG540" i="7" s="1"/>
  <c r="DGE537" i="7"/>
  <c r="DGE538" i="7" s="1"/>
  <c r="DGE539" i="7" s="1"/>
  <c r="DGE540" i="7" s="1"/>
  <c r="DGC537" i="7"/>
  <c r="DGC538" i="7" s="1"/>
  <c r="DGC539" i="7" s="1"/>
  <c r="DGC540" i="7" s="1"/>
  <c r="DGA537" i="7"/>
  <c r="DGA538" i="7" s="1"/>
  <c r="DGA539" i="7" s="1"/>
  <c r="DGA540" i="7" s="1"/>
  <c r="DFY537" i="7"/>
  <c r="DFY538" i="7" s="1"/>
  <c r="DFY539" i="7" s="1"/>
  <c r="DFY540" i="7" s="1"/>
  <c r="DFW537" i="7"/>
  <c r="DFW538" i="7" s="1"/>
  <c r="DFW539" i="7" s="1"/>
  <c r="DFW540" i="7" s="1"/>
  <c r="DFU537" i="7"/>
  <c r="DFU538" i="7" s="1"/>
  <c r="DFU539" i="7" s="1"/>
  <c r="DFU540" i="7" s="1"/>
  <c r="DFS537" i="7"/>
  <c r="DFS538" i="7" s="1"/>
  <c r="DFS539" i="7" s="1"/>
  <c r="DFS540" i="7" s="1"/>
  <c r="DFQ537" i="7"/>
  <c r="DFQ538" i="7" s="1"/>
  <c r="DFQ539" i="7" s="1"/>
  <c r="DFQ540" i="7" s="1"/>
  <c r="DFO537" i="7"/>
  <c r="DFO538" i="7" s="1"/>
  <c r="DFO539" i="7" s="1"/>
  <c r="DFO540" i="7" s="1"/>
  <c r="DFM537" i="7"/>
  <c r="DFM538" i="7" s="1"/>
  <c r="DFM539" i="7" s="1"/>
  <c r="DFM540" i="7" s="1"/>
  <c r="DFK537" i="7"/>
  <c r="DFK538" i="7" s="1"/>
  <c r="DFK539" i="7" s="1"/>
  <c r="DFK540" i="7" s="1"/>
  <c r="DFI537" i="7"/>
  <c r="DFI538" i="7" s="1"/>
  <c r="DFI539" i="7" s="1"/>
  <c r="DFI540" i="7" s="1"/>
  <c r="DFG537" i="7"/>
  <c r="DFG538" i="7" s="1"/>
  <c r="DFG539" i="7" s="1"/>
  <c r="DFG540" i="7" s="1"/>
  <c r="DFE537" i="7"/>
  <c r="DFE538" i="7" s="1"/>
  <c r="DFE539" i="7" s="1"/>
  <c r="DFE540" i="7" s="1"/>
  <c r="DFC537" i="7"/>
  <c r="DFC538" i="7" s="1"/>
  <c r="DFC539" i="7" s="1"/>
  <c r="DFC540" i="7" s="1"/>
  <c r="DFA537" i="7"/>
  <c r="DFA538" i="7" s="1"/>
  <c r="DFA539" i="7" s="1"/>
  <c r="DFA540" i="7" s="1"/>
  <c r="DEY537" i="7"/>
  <c r="DEY538" i="7" s="1"/>
  <c r="DEY539" i="7" s="1"/>
  <c r="DEY540" i="7" s="1"/>
  <c r="DEW537" i="7"/>
  <c r="DEW538" i="7" s="1"/>
  <c r="DEW539" i="7" s="1"/>
  <c r="DEW540" i="7" s="1"/>
  <c r="DEU537" i="7"/>
  <c r="DEU538" i="7" s="1"/>
  <c r="DEU539" i="7" s="1"/>
  <c r="DEU540" i="7" s="1"/>
  <c r="DES537" i="7"/>
  <c r="DES538" i="7" s="1"/>
  <c r="DES539" i="7" s="1"/>
  <c r="DES540" i="7" s="1"/>
  <c r="DEQ537" i="7"/>
  <c r="DEQ538" i="7" s="1"/>
  <c r="DEQ539" i="7" s="1"/>
  <c r="DEQ540" i="7" s="1"/>
  <c r="DEO537" i="7"/>
  <c r="DEO538" i="7" s="1"/>
  <c r="DEO539" i="7" s="1"/>
  <c r="DEO540" i="7" s="1"/>
  <c r="DEM537" i="7"/>
  <c r="DEM538" i="7" s="1"/>
  <c r="DEM539" i="7" s="1"/>
  <c r="DEM540" i="7" s="1"/>
  <c r="DEK537" i="7"/>
  <c r="DEK538" i="7" s="1"/>
  <c r="DEK539" i="7" s="1"/>
  <c r="DEK540" i="7" s="1"/>
  <c r="DEI537" i="7"/>
  <c r="DEI538" i="7" s="1"/>
  <c r="DEI539" i="7" s="1"/>
  <c r="DEI540" i="7" s="1"/>
  <c r="DEG537" i="7"/>
  <c r="DEG538" i="7" s="1"/>
  <c r="DEG539" i="7" s="1"/>
  <c r="DEG540" i="7" s="1"/>
  <c r="DEE537" i="7"/>
  <c r="DEE538" i="7" s="1"/>
  <c r="DEE539" i="7" s="1"/>
  <c r="DEE540" i="7" s="1"/>
  <c r="DEC537" i="7"/>
  <c r="DEC538" i="7" s="1"/>
  <c r="DEC539" i="7" s="1"/>
  <c r="DEC540" i="7" s="1"/>
  <c r="DEA537" i="7"/>
  <c r="DEA538" i="7" s="1"/>
  <c r="DEA539" i="7" s="1"/>
  <c r="DEA540" i="7" s="1"/>
  <c r="DDY537" i="7"/>
  <c r="DDY538" i="7" s="1"/>
  <c r="DDY539" i="7" s="1"/>
  <c r="DDY540" i="7" s="1"/>
  <c r="DDW537" i="7"/>
  <c r="DDW538" i="7" s="1"/>
  <c r="DDW539" i="7" s="1"/>
  <c r="DDW540" i="7" s="1"/>
  <c r="DDU537" i="7"/>
  <c r="DDU538" i="7" s="1"/>
  <c r="DDU539" i="7" s="1"/>
  <c r="DDU540" i="7" s="1"/>
  <c r="DDS537" i="7"/>
  <c r="DDS538" i="7" s="1"/>
  <c r="DDS539" i="7" s="1"/>
  <c r="DDS540" i="7" s="1"/>
  <c r="DDQ537" i="7"/>
  <c r="DDQ538" i="7" s="1"/>
  <c r="DDQ539" i="7" s="1"/>
  <c r="DDQ540" i="7" s="1"/>
  <c r="DDO537" i="7"/>
  <c r="DDO538" i="7" s="1"/>
  <c r="DDO539" i="7" s="1"/>
  <c r="DDO540" i="7" s="1"/>
  <c r="DDM537" i="7"/>
  <c r="DDM538" i="7" s="1"/>
  <c r="DDM539" i="7" s="1"/>
  <c r="DDM540" i="7" s="1"/>
  <c r="DDK537" i="7"/>
  <c r="DDK538" i="7" s="1"/>
  <c r="DDK539" i="7" s="1"/>
  <c r="DDK540" i="7" s="1"/>
  <c r="DDI537" i="7"/>
  <c r="DDI538" i="7" s="1"/>
  <c r="DDI539" i="7" s="1"/>
  <c r="DDI540" i="7" s="1"/>
  <c r="DDG537" i="7"/>
  <c r="DDG538" i="7" s="1"/>
  <c r="DDG539" i="7" s="1"/>
  <c r="DDG540" i="7" s="1"/>
  <c r="DDE537" i="7"/>
  <c r="DDE538" i="7" s="1"/>
  <c r="DDE539" i="7" s="1"/>
  <c r="DDE540" i="7" s="1"/>
  <c r="DDC537" i="7"/>
  <c r="DDC538" i="7" s="1"/>
  <c r="DDC539" i="7" s="1"/>
  <c r="DDC540" i="7" s="1"/>
  <c r="DDA537" i="7"/>
  <c r="DDA538" i="7" s="1"/>
  <c r="DDA539" i="7" s="1"/>
  <c r="DDA540" i="7" s="1"/>
  <c r="DCY537" i="7"/>
  <c r="DCY538" i="7" s="1"/>
  <c r="DCY539" i="7" s="1"/>
  <c r="DCY540" i="7" s="1"/>
  <c r="DCW537" i="7"/>
  <c r="DCW538" i="7" s="1"/>
  <c r="DCW539" i="7" s="1"/>
  <c r="DCW540" i="7" s="1"/>
  <c r="DCU537" i="7"/>
  <c r="DCU538" i="7" s="1"/>
  <c r="DCU539" i="7" s="1"/>
  <c r="DCU540" i="7" s="1"/>
  <c r="DCS537" i="7"/>
  <c r="DCS538" i="7" s="1"/>
  <c r="DCS539" i="7" s="1"/>
  <c r="DCS540" i="7" s="1"/>
  <c r="DCQ537" i="7"/>
  <c r="DCQ538" i="7" s="1"/>
  <c r="DCQ539" i="7" s="1"/>
  <c r="DCQ540" i="7" s="1"/>
  <c r="DCO537" i="7"/>
  <c r="DCO538" i="7" s="1"/>
  <c r="DCO539" i="7" s="1"/>
  <c r="DCO540" i="7" s="1"/>
  <c r="DCM537" i="7"/>
  <c r="DCM538" i="7" s="1"/>
  <c r="DCM539" i="7" s="1"/>
  <c r="DCM540" i="7" s="1"/>
  <c r="DCK537" i="7"/>
  <c r="DCK538" i="7" s="1"/>
  <c r="DCK539" i="7" s="1"/>
  <c r="DCK540" i="7" s="1"/>
  <c r="DCI537" i="7"/>
  <c r="DCI538" i="7" s="1"/>
  <c r="DCI539" i="7" s="1"/>
  <c r="DCI540" i="7" s="1"/>
  <c r="DCG537" i="7"/>
  <c r="DCG538" i="7" s="1"/>
  <c r="DCG539" i="7" s="1"/>
  <c r="DCG540" i="7" s="1"/>
  <c r="DCE537" i="7"/>
  <c r="DCE538" i="7" s="1"/>
  <c r="DCE539" i="7" s="1"/>
  <c r="DCE540" i="7" s="1"/>
  <c r="DCC537" i="7"/>
  <c r="DCC538" i="7" s="1"/>
  <c r="DCC539" i="7" s="1"/>
  <c r="DCC540" i="7" s="1"/>
  <c r="DCA537" i="7"/>
  <c r="DCA538" i="7" s="1"/>
  <c r="DCA539" i="7" s="1"/>
  <c r="DCA540" i="7" s="1"/>
  <c r="DBY537" i="7"/>
  <c r="DBY538" i="7" s="1"/>
  <c r="DBY539" i="7" s="1"/>
  <c r="DBY540" i="7" s="1"/>
  <c r="DBW537" i="7"/>
  <c r="DBW538" i="7" s="1"/>
  <c r="DBW539" i="7" s="1"/>
  <c r="DBW540" i="7" s="1"/>
  <c r="DBU537" i="7"/>
  <c r="DBU538" i="7" s="1"/>
  <c r="DBU539" i="7" s="1"/>
  <c r="DBU540" i="7" s="1"/>
  <c r="DBS537" i="7"/>
  <c r="DBS538" i="7" s="1"/>
  <c r="DBS539" i="7" s="1"/>
  <c r="DBS540" i="7" s="1"/>
  <c r="DBQ537" i="7"/>
  <c r="DBQ538" i="7" s="1"/>
  <c r="DBQ539" i="7" s="1"/>
  <c r="DBQ540" i="7" s="1"/>
  <c r="DBO537" i="7"/>
  <c r="DBO538" i="7" s="1"/>
  <c r="DBO539" i="7" s="1"/>
  <c r="DBO540" i="7" s="1"/>
  <c r="DBM537" i="7"/>
  <c r="DBM538" i="7" s="1"/>
  <c r="DBM539" i="7" s="1"/>
  <c r="DBM540" i="7" s="1"/>
  <c r="DBK537" i="7"/>
  <c r="DBK538" i="7" s="1"/>
  <c r="DBK539" i="7" s="1"/>
  <c r="DBK540" i="7" s="1"/>
  <c r="DBI537" i="7"/>
  <c r="DBI538" i="7" s="1"/>
  <c r="DBI539" i="7" s="1"/>
  <c r="DBI540" i="7" s="1"/>
  <c r="DBG537" i="7"/>
  <c r="DBG538" i="7" s="1"/>
  <c r="DBG539" i="7" s="1"/>
  <c r="DBG540" i="7" s="1"/>
  <c r="DBE537" i="7"/>
  <c r="DBE538" i="7" s="1"/>
  <c r="DBE539" i="7" s="1"/>
  <c r="DBE540" i="7" s="1"/>
  <c r="DBC537" i="7"/>
  <c r="DBC538" i="7" s="1"/>
  <c r="DBC539" i="7" s="1"/>
  <c r="DBC540" i="7" s="1"/>
  <c r="DBA537" i="7"/>
  <c r="DBA538" i="7" s="1"/>
  <c r="DBA539" i="7" s="1"/>
  <c r="DBA540" i="7" s="1"/>
  <c r="DAY537" i="7"/>
  <c r="DAY538" i="7" s="1"/>
  <c r="DAY539" i="7" s="1"/>
  <c r="DAY540" i="7" s="1"/>
  <c r="DAW537" i="7"/>
  <c r="DAW538" i="7" s="1"/>
  <c r="DAW539" i="7" s="1"/>
  <c r="DAW540" i="7" s="1"/>
  <c r="DAU537" i="7"/>
  <c r="DAU538" i="7" s="1"/>
  <c r="DAU539" i="7" s="1"/>
  <c r="DAU540" i="7" s="1"/>
  <c r="DAS537" i="7"/>
  <c r="DAS538" i="7" s="1"/>
  <c r="DAS539" i="7" s="1"/>
  <c r="DAS540" i="7" s="1"/>
  <c r="DAQ537" i="7"/>
  <c r="DAQ538" i="7" s="1"/>
  <c r="DAQ539" i="7" s="1"/>
  <c r="DAQ540" i="7" s="1"/>
  <c r="DAO537" i="7"/>
  <c r="DAO538" i="7" s="1"/>
  <c r="DAO539" i="7" s="1"/>
  <c r="DAO540" i="7" s="1"/>
  <c r="DAM537" i="7"/>
  <c r="DAM538" i="7" s="1"/>
  <c r="DAM539" i="7" s="1"/>
  <c r="DAM540" i="7" s="1"/>
  <c r="DAK537" i="7"/>
  <c r="DAK538" i="7" s="1"/>
  <c r="DAK539" i="7" s="1"/>
  <c r="DAK540" i="7" s="1"/>
  <c r="DAI537" i="7"/>
  <c r="DAI538" i="7" s="1"/>
  <c r="DAI539" i="7" s="1"/>
  <c r="DAI540" i="7" s="1"/>
  <c r="DAG537" i="7"/>
  <c r="DAG538" i="7" s="1"/>
  <c r="DAG539" i="7" s="1"/>
  <c r="DAG540" i="7" s="1"/>
  <c r="DAE537" i="7"/>
  <c r="DAE538" i="7" s="1"/>
  <c r="DAE539" i="7" s="1"/>
  <c r="DAE540" i="7" s="1"/>
  <c r="DAC537" i="7"/>
  <c r="DAC538" i="7" s="1"/>
  <c r="DAC539" i="7" s="1"/>
  <c r="DAC540" i="7" s="1"/>
  <c r="DAA537" i="7"/>
  <c r="DAA538" i="7" s="1"/>
  <c r="DAA539" i="7" s="1"/>
  <c r="DAA540" i="7" s="1"/>
  <c r="CZY537" i="7"/>
  <c r="CZY538" i="7" s="1"/>
  <c r="CZY539" i="7" s="1"/>
  <c r="CZY540" i="7" s="1"/>
  <c r="CZW537" i="7"/>
  <c r="CZW538" i="7" s="1"/>
  <c r="CZW539" i="7" s="1"/>
  <c r="CZW540" i="7" s="1"/>
  <c r="CZU537" i="7"/>
  <c r="CZU538" i="7" s="1"/>
  <c r="CZU539" i="7" s="1"/>
  <c r="CZU540" i="7" s="1"/>
  <c r="CZS537" i="7"/>
  <c r="CZS538" i="7" s="1"/>
  <c r="CZS539" i="7" s="1"/>
  <c r="CZS540" i="7" s="1"/>
  <c r="CZQ537" i="7"/>
  <c r="CZQ538" i="7" s="1"/>
  <c r="CZQ539" i="7" s="1"/>
  <c r="CZQ540" i="7" s="1"/>
  <c r="CZO537" i="7"/>
  <c r="CZO538" i="7" s="1"/>
  <c r="CZO539" i="7" s="1"/>
  <c r="CZO540" i="7" s="1"/>
  <c r="CZM537" i="7"/>
  <c r="CZM538" i="7" s="1"/>
  <c r="CZM539" i="7" s="1"/>
  <c r="CZM540" i="7" s="1"/>
  <c r="CZK537" i="7"/>
  <c r="CZK538" i="7" s="1"/>
  <c r="CZK539" i="7" s="1"/>
  <c r="CZK540" i="7" s="1"/>
  <c r="CZI537" i="7"/>
  <c r="CZI538" i="7" s="1"/>
  <c r="CZI539" i="7" s="1"/>
  <c r="CZI540" i="7" s="1"/>
  <c r="CZG537" i="7"/>
  <c r="CZG538" i="7" s="1"/>
  <c r="CZG539" i="7" s="1"/>
  <c r="CZG540" i="7" s="1"/>
  <c r="CZE537" i="7"/>
  <c r="CZE538" i="7" s="1"/>
  <c r="CZE539" i="7" s="1"/>
  <c r="CZE540" i="7" s="1"/>
  <c r="CZC537" i="7"/>
  <c r="CZC538" i="7" s="1"/>
  <c r="CZC539" i="7" s="1"/>
  <c r="CZC540" i="7" s="1"/>
  <c r="CZA537" i="7"/>
  <c r="CZA538" i="7" s="1"/>
  <c r="CZA539" i="7" s="1"/>
  <c r="CZA540" i="7" s="1"/>
  <c r="CYY537" i="7"/>
  <c r="CYY538" i="7" s="1"/>
  <c r="CYY539" i="7" s="1"/>
  <c r="CYY540" i="7" s="1"/>
  <c r="CYW537" i="7"/>
  <c r="CYW538" i="7" s="1"/>
  <c r="CYW539" i="7" s="1"/>
  <c r="CYW540" i="7" s="1"/>
  <c r="CYU537" i="7"/>
  <c r="CYU538" i="7" s="1"/>
  <c r="CYU539" i="7" s="1"/>
  <c r="CYU540" i="7" s="1"/>
  <c r="CYS537" i="7"/>
  <c r="CYS538" i="7" s="1"/>
  <c r="CYS539" i="7" s="1"/>
  <c r="CYS540" i="7" s="1"/>
  <c r="CYQ537" i="7"/>
  <c r="CYQ538" i="7" s="1"/>
  <c r="CYQ539" i="7" s="1"/>
  <c r="CYQ540" i="7" s="1"/>
  <c r="CYO537" i="7"/>
  <c r="CYO538" i="7" s="1"/>
  <c r="CYO539" i="7" s="1"/>
  <c r="CYO540" i="7" s="1"/>
  <c r="CYM537" i="7"/>
  <c r="CYM538" i="7" s="1"/>
  <c r="CYM539" i="7" s="1"/>
  <c r="CYM540" i="7" s="1"/>
  <c r="CYK537" i="7"/>
  <c r="CYK538" i="7" s="1"/>
  <c r="CYK539" i="7" s="1"/>
  <c r="CYK540" i="7" s="1"/>
  <c r="CYI537" i="7"/>
  <c r="CYI538" i="7" s="1"/>
  <c r="CYI539" i="7" s="1"/>
  <c r="CYI540" i="7" s="1"/>
  <c r="CYG537" i="7"/>
  <c r="CYG538" i="7" s="1"/>
  <c r="CYG539" i="7" s="1"/>
  <c r="CYG540" i="7" s="1"/>
  <c r="CYE537" i="7"/>
  <c r="CYE538" i="7" s="1"/>
  <c r="CYE539" i="7" s="1"/>
  <c r="CYE540" i="7" s="1"/>
  <c r="CYC537" i="7"/>
  <c r="CYC538" i="7" s="1"/>
  <c r="CYC539" i="7" s="1"/>
  <c r="CYC540" i="7" s="1"/>
  <c r="CYA537" i="7"/>
  <c r="CYA538" i="7" s="1"/>
  <c r="CYA539" i="7" s="1"/>
  <c r="CYA540" i="7" s="1"/>
  <c r="CXY537" i="7"/>
  <c r="CXY538" i="7" s="1"/>
  <c r="CXY539" i="7" s="1"/>
  <c r="CXY540" i="7" s="1"/>
  <c r="CXW537" i="7"/>
  <c r="CXW538" i="7" s="1"/>
  <c r="CXW539" i="7" s="1"/>
  <c r="CXW540" i="7" s="1"/>
  <c r="CXU537" i="7"/>
  <c r="CXU538" i="7" s="1"/>
  <c r="CXU539" i="7" s="1"/>
  <c r="CXU540" i="7" s="1"/>
  <c r="CXS537" i="7"/>
  <c r="CXS538" i="7" s="1"/>
  <c r="CXS539" i="7" s="1"/>
  <c r="CXS540" i="7" s="1"/>
  <c r="CXQ537" i="7"/>
  <c r="CXQ538" i="7" s="1"/>
  <c r="CXQ539" i="7" s="1"/>
  <c r="CXQ540" i="7" s="1"/>
  <c r="CXO537" i="7"/>
  <c r="CXO538" i="7" s="1"/>
  <c r="CXO539" i="7" s="1"/>
  <c r="CXO540" i="7" s="1"/>
  <c r="CXM537" i="7"/>
  <c r="CXM538" i="7" s="1"/>
  <c r="CXM539" i="7" s="1"/>
  <c r="CXM540" i="7" s="1"/>
  <c r="CXK537" i="7"/>
  <c r="CXK538" i="7" s="1"/>
  <c r="CXK539" i="7" s="1"/>
  <c r="CXK540" i="7" s="1"/>
  <c r="CXI537" i="7"/>
  <c r="CXI538" i="7" s="1"/>
  <c r="CXI539" i="7" s="1"/>
  <c r="CXI540" i="7" s="1"/>
  <c r="CXG537" i="7"/>
  <c r="CXG538" i="7" s="1"/>
  <c r="CXG539" i="7" s="1"/>
  <c r="CXG540" i="7" s="1"/>
  <c r="CXE537" i="7"/>
  <c r="CXE538" i="7" s="1"/>
  <c r="CXE539" i="7" s="1"/>
  <c r="CXE540" i="7" s="1"/>
  <c r="CXC537" i="7"/>
  <c r="CXC538" i="7" s="1"/>
  <c r="CXC539" i="7" s="1"/>
  <c r="CXC540" i="7" s="1"/>
  <c r="CXA537" i="7"/>
  <c r="CXA538" i="7" s="1"/>
  <c r="CXA539" i="7" s="1"/>
  <c r="CXA540" i="7" s="1"/>
  <c r="CWY537" i="7"/>
  <c r="CWY538" i="7" s="1"/>
  <c r="CWY539" i="7" s="1"/>
  <c r="CWY540" i="7" s="1"/>
  <c r="CWW537" i="7"/>
  <c r="CWW538" i="7" s="1"/>
  <c r="CWW539" i="7" s="1"/>
  <c r="CWW540" i="7" s="1"/>
  <c r="CWU537" i="7"/>
  <c r="CWU538" i="7" s="1"/>
  <c r="CWU539" i="7" s="1"/>
  <c r="CWU540" i="7" s="1"/>
  <c r="CWS537" i="7"/>
  <c r="CWS538" i="7" s="1"/>
  <c r="CWS539" i="7" s="1"/>
  <c r="CWS540" i="7" s="1"/>
  <c r="CWQ537" i="7"/>
  <c r="CWQ538" i="7" s="1"/>
  <c r="CWQ539" i="7" s="1"/>
  <c r="CWQ540" i="7" s="1"/>
  <c r="CWO537" i="7"/>
  <c r="CWO538" i="7" s="1"/>
  <c r="CWO539" i="7" s="1"/>
  <c r="CWO540" i="7" s="1"/>
  <c r="CWM537" i="7"/>
  <c r="CWM538" i="7" s="1"/>
  <c r="CWM539" i="7" s="1"/>
  <c r="CWM540" i="7" s="1"/>
  <c r="CWK537" i="7"/>
  <c r="CWK538" i="7" s="1"/>
  <c r="CWK539" i="7" s="1"/>
  <c r="CWK540" i="7" s="1"/>
  <c r="CWI537" i="7"/>
  <c r="CWI538" i="7" s="1"/>
  <c r="CWI539" i="7" s="1"/>
  <c r="CWI540" i="7" s="1"/>
  <c r="CWG537" i="7"/>
  <c r="CWG538" i="7" s="1"/>
  <c r="CWG539" i="7" s="1"/>
  <c r="CWG540" i="7" s="1"/>
  <c r="CWE537" i="7"/>
  <c r="CWE538" i="7" s="1"/>
  <c r="CWE539" i="7" s="1"/>
  <c r="CWE540" i="7" s="1"/>
  <c r="CWC537" i="7"/>
  <c r="CWC538" i="7" s="1"/>
  <c r="CWC539" i="7" s="1"/>
  <c r="CWC540" i="7" s="1"/>
  <c r="CWA537" i="7"/>
  <c r="CWA538" i="7" s="1"/>
  <c r="CWA539" i="7" s="1"/>
  <c r="CWA540" i="7" s="1"/>
  <c r="CVY537" i="7"/>
  <c r="CVY538" i="7" s="1"/>
  <c r="CVY539" i="7" s="1"/>
  <c r="CVY540" i="7" s="1"/>
  <c r="CVW537" i="7"/>
  <c r="CVW538" i="7" s="1"/>
  <c r="CVW539" i="7" s="1"/>
  <c r="CVW540" i="7" s="1"/>
  <c r="CVU537" i="7"/>
  <c r="CVU538" i="7" s="1"/>
  <c r="CVU539" i="7" s="1"/>
  <c r="CVU540" i="7" s="1"/>
  <c r="CVS537" i="7"/>
  <c r="CVS538" i="7" s="1"/>
  <c r="CVS539" i="7" s="1"/>
  <c r="CVS540" i="7" s="1"/>
  <c r="CVQ537" i="7"/>
  <c r="CVQ538" i="7" s="1"/>
  <c r="CVQ539" i="7" s="1"/>
  <c r="CVQ540" i="7" s="1"/>
  <c r="CVO537" i="7"/>
  <c r="CVO538" i="7" s="1"/>
  <c r="CVO539" i="7" s="1"/>
  <c r="CVO540" i="7" s="1"/>
  <c r="CVM537" i="7"/>
  <c r="CVM538" i="7" s="1"/>
  <c r="CVM539" i="7" s="1"/>
  <c r="CVM540" i="7" s="1"/>
  <c r="CVK537" i="7"/>
  <c r="CVK538" i="7" s="1"/>
  <c r="CVK539" i="7" s="1"/>
  <c r="CVK540" i="7" s="1"/>
  <c r="CVI537" i="7"/>
  <c r="CVI538" i="7" s="1"/>
  <c r="CVI539" i="7" s="1"/>
  <c r="CVI540" i="7" s="1"/>
  <c r="CVG537" i="7"/>
  <c r="CVG538" i="7" s="1"/>
  <c r="CVG539" i="7" s="1"/>
  <c r="CVG540" i="7" s="1"/>
  <c r="CVE537" i="7"/>
  <c r="CVE538" i="7" s="1"/>
  <c r="CVE539" i="7" s="1"/>
  <c r="CVE540" i="7" s="1"/>
  <c r="CVC537" i="7"/>
  <c r="CVC538" i="7" s="1"/>
  <c r="CVC539" i="7" s="1"/>
  <c r="CVC540" i="7" s="1"/>
  <c r="CVA537" i="7"/>
  <c r="CVA538" i="7" s="1"/>
  <c r="CVA539" i="7" s="1"/>
  <c r="CVA540" i="7" s="1"/>
  <c r="CUY537" i="7"/>
  <c r="CUY538" i="7" s="1"/>
  <c r="CUY539" i="7" s="1"/>
  <c r="CUY540" i="7" s="1"/>
  <c r="CUW537" i="7"/>
  <c r="CUW538" i="7" s="1"/>
  <c r="CUW539" i="7" s="1"/>
  <c r="CUW540" i="7" s="1"/>
  <c r="CUU537" i="7"/>
  <c r="CUU538" i="7" s="1"/>
  <c r="CUU539" i="7" s="1"/>
  <c r="CUU540" i="7" s="1"/>
  <c r="CUS537" i="7"/>
  <c r="CUS538" i="7" s="1"/>
  <c r="CUS539" i="7" s="1"/>
  <c r="CUS540" i="7" s="1"/>
  <c r="CUQ537" i="7"/>
  <c r="CUQ538" i="7" s="1"/>
  <c r="CUQ539" i="7" s="1"/>
  <c r="CUQ540" i="7" s="1"/>
  <c r="CUO537" i="7"/>
  <c r="CUO538" i="7" s="1"/>
  <c r="CUO539" i="7" s="1"/>
  <c r="CUO540" i="7" s="1"/>
  <c r="CUM537" i="7"/>
  <c r="CUM538" i="7" s="1"/>
  <c r="CUM539" i="7" s="1"/>
  <c r="CUM540" i="7" s="1"/>
  <c r="CUK537" i="7"/>
  <c r="CUK538" i="7" s="1"/>
  <c r="CUK539" i="7" s="1"/>
  <c r="CUK540" i="7" s="1"/>
  <c r="CUI537" i="7"/>
  <c r="CUI538" i="7" s="1"/>
  <c r="CUI539" i="7" s="1"/>
  <c r="CUI540" i="7" s="1"/>
  <c r="CUG537" i="7"/>
  <c r="CUG538" i="7" s="1"/>
  <c r="CUG539" i="7" s="1"/>
  <c r="CUG540" i="7" s="1"/>
  <c r="CUE537" i="7"/>
  <c r="CUE538" i="7" s="1"/>
  <c r="CUE539" i="7" s="1"/>
  <c r="CUE540" i="7" s="1"/>
  <c r="CUC537" i="7"/>
  <c r="CUC538" i="7" s="1"/>
  <c r="CUC539" i="7" s="1"/>
  <c r="CUC540" i="7" s="1"/>
  <c r="CUA537" i="7"/>
  <c r="CUA538" i="7" s="1"/>
  <c r="CUA539" i="7" s="1"/>
  <c r="CUA540" i="7" s="1"/>
  <c r="CTY537" i="7"/>
  <c r="CTY538" i="7" s="1"/>
  <c r="CTY539" i="7" s="1"/>
  <c r="CTY540" i="7" s="1"/>
  <c r="CTW537" i="7"/>
  <c r="CTW538" i="7" s="1"/>
  <c r="CTW539" i="7" s="1"/>
  <c r="CTW540" i="7" s="1"/>
  <c r="CTU537" i="7"/>
  <c r="CTU538" i="7" s="1"/>
  <c r="CTU539" i="7" s="1"/>
  <c r="CTU540" i="7" s="1"/>
  <c r="CTS537" i="7"/>
  <c r="CTS538" i="7" s="1"/>
  <c r="CTS539" i="7" s="1"/>
  <c r="CTS540" i="7" s="1"/>
  <c r="CTQ537" i="7"/>
  <c r="CTQ538" i="7" s="1"/>
  <c r="CTQ539" i="7" s="1"/>
  <c r="CTQ540" i="7" s="1"/>
  <c r="CTO537" i="7"/>
  <c r="CTO538" i="7" s="1"/>
  <c r="CTO539" i="7" s="1"/>
  <c r="CTO540" i="7" s="1"/>
  <c r="CTM537" i="7"/>
  <c r="CTM538" i="7" s="1"/>
  <c r="CTM539" i="7" s="1"/>
  <c r="CTM540" i="7" s="1"/>
  <c r="CTK537" i="7"/>
  <c r="CTK538" i="7" s="1"/>
  <c r="CTK539" i="7" s="1"/>
  <c r="CTK540" i="7" s="1"/>
  <c r="CTI537" i="7"/>
  <c r="CTI538" i="7" s="1"/>
  <c r="CTI539" i="7" s="1"/>
  <c r="CTI540" i="7" s="1"/>
  <c r="CTG537" i="7"/>
  <c r="CTG538" i="7" s="1"/>
  <c r="CTG539" i="7" s="1"/>
  <c r="CTG540" i="7" s="1"/>
  <c r="CTE537" i="7"/>
  <c r="CTE538" i="7" s="1"/>
  <c r="CTE539" i="7" s="1"/>
  <c r="CTE540" i="7" s="1"/>
  <c r="CTC537" i="7"/>
  <c r="CTC538" i="7" s="1"/>
  <c r="CTC539" i="7" s="1"/>
  <c r="CTC540" i="7" s="1"/>
  <c r="CTA537" i="7"/>
  <c r="CTA538" i="7" s="1"/>
  <c r="CTA539" i="7" s="1"/>
  <c r="CTA540" i="7" s="1"/>
  <c r="CSY537" i="7"/>
  <c r="CSY538" i="7" s="1"/>
  <c r="CSY539" i="7" s="1"/>
  <c r="CSY540" i="7" s="1"/>
  <c r="CSW537" i="7"/>
  <c r="CSW538" i="7" s="1"/>
  <c r="CSW539" i="7" s="1"/>
  <c r="CSW540" i="7" s="1"/>
  <c r="CSU537" i="7"/>
  <c r="CSU538" i="7" s="1"/>
  <c r="CSU539" i="7" s="1"/>
  <c r="CSU540" i="7" s="1"/>
  <c r="CSS537" i="7"/>
  <c r="CSS538" i="7" s="1"/>
  <c r="CSS539" i="7" s="1"/>
  <c r="CSS540" i="7" s="1"/>
  <c r="CSQ537" i="7"/>
  <c r="CSQ538" i="7" s="1"/>
  <c r="CSQ539" i="7" s="1"/>
  <c r="CSQ540" i="7" s="1"/>
  <c r="CSO537" i="7"/>
  <c r="CSO538" i="7" s="1"/>
  <c r="CSO539" i="7" s="1"/>
  <c r="CSO540" i="7" s="1"/>
  <c r="CSM537" i="7"/>
  <c r="CSM538" i="7" s="1"/>
  <c r="CSM539" i="7" s="1"/>
  <c r="CSM540" i="7" s="1"/>
  <c r="CSK537" i="7"/>
  <c r="CSK538" i="7" s="1"/>
  <c r="CSK539" i="7" s="1"/>
  <c r="CSK540" i="7" s="1"/>
  <c r="CSI537" i="7"/>
  <c r="CSI538" i="7" s="1"/>
  <c r="CSI539" i="7" s="1"/>
  <c r="CSI540" i="7" s="1"/>
  <c r="CSG537" i="7"/>
  <c r="CSG538" i="7" s="1"/>
  <c r="CSG539" i="7" s="1"/>
  <c r="CSG540" i="7" s="1"/>
  <c r="CSE537" i="7"/>
  <c r="CSE538" i="7" s="1"/>
  <c r="CSE539" i="7" s="1"/>
  <c r="CSE540" i="7" s="1"/>
  <c r="CSC537" i="7"/>
  <c r="CSC538" i="7" s="1"/>
  <c r="CSC539" i="7" s="1"/>
  <c r="CSC540" i="7" s="1"/>
  <c r="CSA537" i="7"/>
  <c r="CSA538" i="7" s="1"/>
  <c r="CSA539" i="7" s="1"/>
  <c r="CSA540" i="7" s="1"/>
  <c r="CRY537" i="7"/>
  <c r="CRY538" i="7" s="1"/>
  <c r="CRY539" i="7" s="1"/>
  <c r="CRY540" i="7" s="1"/>
  <c r="CRW537" i="7"/>
  <c r="CRW538" i="7" s="1"/>
  <c r="CRW539" i="7" s="1"/>
  <c r="CRW540" i="7" s="1"/>
  <c r="CRU537" i="7"/>
  <c r="CRU538" i="7" s="1"/>
  <c r="CRU539" i="7" s="1"/>
  <c r="CRU540" i="7" s="1"/>
  <c r="CRS537" i="7"/>
  <c r="CRS538" i="7" s="1"/>
  <c r="CRS539" i="7" s="1"/>
  <c r="CRS540" i="7" s="1"/>
  <c r="CRQ537" i="7"/>
  <c r="CRQ538" i="7" s="1"/>
  <c r="CRQ539" i="7" s="1"/>
  <c r="CRQ540" i="7" s="1"/>
  <c r="CRO537" i="7"/>
  <c r="CRO538" i="7" s="1"/>
  <c r="CRO539" i="7" s="1"/>
  <c r="CRO540" i="7" s="1"/>
  <c r="CRM537" i="7"/>
  <c r="CRM538" i="7" s="1"/>
  <c r="CRM539" i="7" s="1"/>
  <c r="CRM540" i="7" s="1"/>
  <c r="CRK537" i="7"/>
  <c r="CRK538" i="7" s="1"/>
  <c r="CRK539" i="7" s="1"/>
  <c r="CRK540" i="7" s="1"/>
  <c r="CRI537" i="7"/>
  <c r="CRI538" i="7" s="1"/>
  <c r="CRI539" i="7" s="1"/>
  <c r="CRI540" i="7" s="1"/>
  <c r="CRG537" i="7"/>
  <c r="CRG538" i="7" s="1"/>
  <c r="CRG539" i="7" s="1"/>
  <c r="CRG540" i="7" s="1"/>
  <c r="CRE537" i="7"/>
  <c r="CRE538" i="7" s="1"/>
  <c r="CRE539" i="7" s="1"/>
  <c r="CRE540" i="7" s="1"/>
  <c r="CRC537" i="7"/>
  <c r="CRC538" i="7" s="1"/>
  <c r="CRC539" i="7" s="1"/>
  <c r="CRC540" i="7" s="1"/>
  <c r="CRA537" i="7"/>
  <c r="CRA538" i="7" s="1"/>
  <c r="CRA539" i="7" s="1"/>
  <c r="CRA540" i="7" s="1"/>
  <c r="CQY537" i="7"/>
  <c r="CQY538" i="7" s="1"/>
  <c r="CQY539" i="7" s="1"/>
  <c r="CQY540" i="7" s="1"/>
  <c r="CQW537" i="7"/>
  <c r="CQW538" i="7" s="1"/>
  <c r="CQW539" i="7" s="1"/>
  <c r="CQW540" i="7" s="1"/>
  <c r="CQU537" i="7"/>
  <c r="CQU538" i="7" s="1"/>
  <c r="CQU539" i="7" s="1"/>
  <c r="CQU540" i="7" s="1"/>
  <c r="CQS537" i="7"/>
  <c r="CQS538" i="7" s="1"/>
  <c r="CQS539" i="7" s="1"/>
  <c r="CQS540" i="7" s="1"/>
  <c r="CQQ537" i="7"/>
  <c r="CQQ538" i="7" s="1"/>
  <c r="CQQ539" i="7" s="1"/>
  <c r="CQQ540" i="7" s="1"/>
  <c r="CQO537" i="7"/>
  <c r="CQO538" i="7" s="1"/>
  <c r="CQO539" i="7" s="1"/>
  <c r="CQO540" i="7" s="1"/>
  <c r="CQM537" i="7"/>
  <c r="CQM538" i="7" s="1"/>
  <c r="CQM539" i="7" s="1"/>
  <c r="CQM540" i="7" s="1"/>
  <c r="CQK537" i="7"/>
  <c r="CQK538" i="7" s="1"/>
  <c r="CQK539" i="7" s="1"/>
  <c r="CQK540" i="7" s="1"/>
  <c r="CQI537" i="7"/>
  <c r="CQI538" i="7" s="1"/>
  <c r="CQI539" i="7" s="1"/>
  <c r="CQI540" i="7" s="1"/>
  <c r="CQG537" i="7"/>
  <c r="CQG538" i="7" s="1"/>
  <c r="CQG539" i="7" s="1"/>
  <c r="CQG540" i="7" s="1"/>
  <c r="CQE537" i="7"/>
  <c r="CQE538" i="7" s="1"/>
  <c r="CQE539" i="7" s="1"/>
  <c r="CQE540" i="7" s="1"/>
  <c r="CQC537" i="7"/>
  <c r="CQC538" i="7" s="1"/>
  <c r="CQC539" i="7" s="1"/>
  <c r="CQC540" i="7" s="1"/>
  <c r="CQA537" i="7"/>
  <c r="CQA538" i="7" s="1"/>
  <c r="CQA539" i="7" s="1"/>
  <c r="CQA540" i="7" s="1"/>
  <c r="CPY537" i="7"/>
  <c r="CPY538" i="7" s="1"/>
  <c r="CPY539" i="7" s="1"/>
  <c r="CPY540" i="7" s="1"/>
  <c r="CPW537" i="7"/>
  <c r="CPW538" i="7" s="1"/>
  <c r="CPW539" i="7" s="1"/>
  <c r="CPW540" i="7" s="1"/>
  <c r="CPU537" i="7"/>
  <c r="CPU538" i="7" s="1"/>
  <c r="CPU539" i="7" s="1"/>
  <c r="CPU540" i="7" s="1"/>
  <c r="CPS537" i="7"/>
  <c r="CPS538" i="7" s="1"/>
  <c r="CPS539" i="7" s="1"/>
  <c r="CPS540" i="7" s="1"/>
  <c r="CPQ537" i="7"/>
  <c r="CPQ538" i="7" s="1"/>
  <c r="CPQ539" i="7" s="1"/>
  <c r="CPQ540" i="7" s="1"/>
  <c r="CPO537" i="7"/>
  <c r="CPO538" i="7" s="1"/>
  <c r="CPO539" i="7" s="1"/>
  <c r="CPO540" i="7" s="1"/>
  <c r="CPM537" i="7"/>
  <c r="CPM538" i="7" s="1"/>
  <c r="CPM539" i="7" s="1"/>
  <c r="CPM540" i="7" s="1"/>
  <c r="CPK537" i="7"/>
  <c r="CPK538" i="7" s="1"/>
  <c r="CPK539" i="7" s="1"/>
  <c r="CPK540" i="7" s="1"/>
  <c r="CPI537" i="7"/>
  <c r="CPI538" i="7" s="1"/>
  <c r="CPI539" i="7" s="1"/>
  <c r="CPI540" i="7" s="1"/>
  <c r="CPG537" i="7"/>
  <c r="CPG538" i="7" s="1"/>
  <c r="CPG539" i="7" s="1"/>
  <c r="CPG540" i="7" s="1"/>
  <c r="CPE537" i="7"/>
  <c r="CPE538" i="7" s="1"/>
  <c r="CPE539" i="7" s="1"/>
  <c r="CPE540" i="7" s="1"/>
  <c r="CPC537" i="7"/>
  <c r="CPC538" i="7" s="1"/>
  <c r="CPC539" i="7" s="1"/>
  <c r="CPC540" i="7" s="1"/>
  <c r="CPA537" i="7"/>
  <c r="CPA538" i="7" s="1"/>
  <c r="CPA539" i="7" s="1"/>
  <c r="CPA540" i="7" s="1"/>
  <c r="COY537" i="7"/>
  <c r="COY538" i="7" s="1"/>
  <c r="COY539" i="7" s="1"/>
  <c r="COY540" i="7" s="1"/>
  <c r="COW537" i="7"/>
  <c r="COW538" i="7" s="1"/>
  <c r="COW539" i="7" s="1"/>
  <c r="COW540" i="7" s="1"/>
  <c r="COU537" i="7"/>
  <c r="COU538" i="7" s="1"/>
  <c r="COU539" i="7" s="1"/>
  <c r="COU540" i="7" s="1"/>
  <c r="COS537" i="7"/>
  <c r="COS538" i="7" s="1"/>
  <c r="COS539" i="7" s="1"/>
  <c r="COS540" i="7" s="1"/>
  <c r="COQ537" i="7"/>
  <c r="COQ538" i="7" s="1"/>
  <c r="COQ539" i="7" s="1"/>
  <c r="COQ540" i="7" s="1"/>
  <c r="COO537" i="7"/>
  <c r="COO538" i="7" s="1"/>
  <c r="COO539" i="7" s="1"/>
  <c r="COO540" i="7" s="1"/>
  <c r="COM537" i="7"/>
  <c r="COM538" i="7" s="1"/>
  <c r="COM539" i="7" s="1"/>
  <c r="COM540" i="7" s="1"/>
  <c r="COK537" i="7"/>
  <c r="COK538" i="7" s="1"/>
  <c r="COK539" i="7" s="1"/>
  <c r="COK540" i="7" s="1"/>
  <c r="COI537" i="7"/>
  <c r="COI538" i="7" s="1"/>
  <c r="COI539" i="7" s="1"/>
  <c r="COI540" i="7" s="1"/>
  <c r="COG537" i="7"/>
  <c r="COG538" i="7" s="1"/>
  <c r="COG539" i="7" s="1"/>
  <c r="COG540" i="7" s="1"/>
  <c r="COE537" i="7"/>
  <c r="COE538" i="7" s="1"/>
  <c r="COE539" i="7" s="1"/>
  <c r="COE540" i="7" s="1"/>
  <c r="COC537" i="7"/>
  <c r="COC538" i="7" s="1"/>
  <c r="COC539" i="7" s="1"/>
  <c r="COC540" i="7" s="1"/>
  <c r="COA537" i="7"/>
  <c r="COA538" i="7" s="1"/>
  <c r="COA539" i="7" s="1"/>
  <c r="COA540" i="7" s="1"/>
  <c r="CNY537" i="7"/>
  <c r="CNY538" i="7" s="1"/>
  <c r="CNY539" i="7" s="1"/>
  <c r="CNY540" i="7" s="1"/>
  <c r="CNW537" i="7"/>
  <c r="CNW538" i="7" s="1"/>
  <c r="CNW539" i="7" s="1"/>
  <c r="CNW540" i="7" s="1"/>
  <c r="CNU537" i="7"/>
  <c r="CNU538" i="7" s="1"/>
  <c r="CNU539" i="7" s="1"/>
  <c r="CNU540" i="7" s="1"/>
  <c r="CNS537" i="7"/>
  <c r="CNS538" i="7" s="1"/>
  <c r="CNS539" i="7" s="1"/>
  <c r="CNS540" i="7" s="1"/>
  <c r="CNQ537" i="7"/>
  <c r="CNQ538" i="7" s="1"/>
  <c r="CNQ539" i="7" s="1"/>
  <c r="CNQ540" i="7" s="1"/>
  <c r="CNO537" i="7"/>
  <c r="CNO538" i="7" s="1"/>
  <c r="CNO539" i="7" s="1"/>
  <c r="CNO540" i="7" s="1"/>
  <c r="CNM537" i="7"/>
  <c r="CNM538" i="7" s="1"/>
  <c r="CNM539" i="7" s="1"/>
  <c r="CNM540" i="7" s="1"/>
  <c r="CNK537" i="7"/>
  <c r="CNK538" i="7" s="1"/>
  <c r="CNK539" i="7" s="1"/>
  <c r="CNK540" i="7" s="1"/>
  <c r="CNI537" i="7"/>
  <c r="CNI538" i="7" s="1"/>
  <c r="CNI539" i="7" s="1"/>
  <c r="CNI540" i="7" s="1"/>
  <c r="CNG537" i="7"/>
  <c r="CNG538" i="7" s="1"/>
  <c r="CNG539" i="7" s="1"/>
  <c r="CNG540" i="7" s="1"/>
  <c r="CNE537" i="7"/>
  <c r="CNE538" i="7" s="1"/>
  <c r="CNE539" i="7" s="1"/>
  <c r="CNE540" i="7" s="1"/>
  <c r="CNC537" i="7"/>
  <c r="CNC538" i="7" s="1"/>
  <c r="CNC539" i="7" s="1"/>
  <c r="CNC540" i="7" s="1"/>
  <c r="CNA537" i="7"/>
  <c r="CNA538" i="7" s="1"/>
  <c r="CNA539" i="7" s="1"/>
  <c r="CNA540" i="7" s="1"/>
  <c r="CMY537" i="7"/>
  <c r="CMY538" i="7" s="1"/>
  <c r="CMY539" i="7" s="1"/>
  <c r="CMY540" i="7" s="1"/>
  <c r="CMW537" i="7"/>
  <c r="CMW538" i="7" s="1"/>
  <c r="CMW539" i="7" s="1"/>
  <c r="CMW540" i="7" s="1"/>
  <c r="CMU537" i="7"/>
  <c r="CMU538" i="7" s="1"/>
  <c r="CMU539" i="7" s="1"/>
  <c r="CMU540" i="7" s="1"/>
  <c r="CMS537" i="7"/>
  <c r="CMS538" i="7" s="1"/>
  <c r="CMS539" i="7" s="1"/>
  <c r="CMS540" i="7" s="1"/>
  <c r="CMQ537" i="7"/>
  <c r="CMQ538" i="7" s="1"/>
  <c r="CMQ539" i="7" s="1"/>
  <c r="CMQ540" i="7" s="1"/>
  <c r="CMO537" i="7"/>
  <c r="CMO538" i="7" s="1"/>
  <c r="CMO539" i="7" s="1"/>
  <c r="CMO540" i="7" s="1"/>
  <c r="CMM537" i="7"/>
  <c r="CMM538" i="7" s="1"/>
  <c r="CMM539" i="7" s="1"/>
  <c r="CMM540" i="7" s="1"/>
  <c r="CMK537" i="7"/>
  <c r="CMK538" i="7" s="1"/>
  <c r="CMK539" i="7" s="1"/>
  <c r="CMK540" i="7" s="1"/>
  <c r="CMI537" i="7"/>
  <c r="CMI538" i="7" s="1"/>
  <c r="CMI539" i="7" s="1"/>
  <c r="CMI540" i="7" s="1"/>
  <c r="CMG537" i="7"/>
  <c r="CMG538" i="7" s="1"/>
  <c r="CMG539" i="7" s="1"/>
  <c r="CMG540" i="7" s="1"/>
  <c r="CME537" i="7"/>
  <c r="CME538" i="7" s="1"/>
  <c r="CME539" i="7" s="1"/>
  <c r="CME540" i="7" s="1"/>
  <c r="CMC537" i="7"/>
  <c r="CMC538" i="7" s="1"/>
  <c r="CMC539" i="7" s="1"/>
  <c r="CMC540" i="7" s="1"/>
  <c r="CMA537" i="7"/>
  <c r="CMA538" i="7" s="1"/>
  <c r="CMA539" i="7" s="1"/>
  <c r="CMA540" i="7" s="1"/>
  <c r="CLY537" i="7"/>
  <c r="CLY538" i="7" s="1"/>
  <c r="CLY539" i="7" s="1"/>
  <c r="CLY540" i="7" s="1"/>
  <c r="CLW537" i="7"/>
  <c r="CLW538" i="7" s="1"/>
  <c r="CLW539" i="7" s="1"/>
  <c r="CLW540" i="7" s="1"/>
  <c r="CLU537" i="7"/>
  <c r="CLU538" i="7" s="1"/>
  <c r="CLU539" i="7" s="1"/>
  <c r="CLU540" i="7" s="1"/>
  <c r="CLS537" i="7"/>
  <c r="CLS538" i="7" s="1"/>
  <c r="CLS539" i="7" s="1"/>
  <c r="CLS540" i="7" s="1"/>
  <c r="CLQ537" i="7"/>
  <c r="CLQ538" i="7" s="1"/>
  <c r="CLQ539" i="7" s="1"/>
  <c r="CLQ540" i="7" s="1"/>
  <c r="CLO537" i="7"/>
  <c r="CLO538" i="7" s="1"/>
  <c r="CLO539" i="7" s="1"/>
  <c r="CLO540" i="7" s="1"/>
  <c r="CLM537" i="7"/>
  <c r="CLM538" i="7" s="1"/>
  <c r="CLM539" i="7" s="1"/>
  <c r="CLM540" i="7" s="1"/>
  <c r="CLK537" i="7"/>
  <c r="CLK538" i="7" s="1"/>
  <c r="CLK539" i="7" s="1"/>
  <c r="CLK540" i="7" s="1"/>
  <c r="CLI537" i="7"/>
  <c r="CLI538" i="7" s="1"/>
  <c r="CLI539" i="7" s="1"/>
  <c r="CLI540" i="7" s="1"/>
  <c r="CLG537" i="7"/>
  <c r="CLG538" i="7" s="1"/>
  <c r="CLG539" i="7" s="1"/>
  <c r="CLG540" i="7" s="1"/>
  <c r="CLE537" i="7"/>
  <c r="CLE538" i="7" s="1"/>
  <c r="CLE539" i="7" s="1"/>
  <c r="CLE540" i="7" s="1"/>
  <c r="CLC537" i="7"/>
  <c r="CLC538" i="7" s="1"/>
  <c r="CLC539" i="7" s="1"/>
  <c r="CLC540" i="7" s="1"/>
  <c r="CLA537" i="7"/>
  <c r="CLA538" i="7" s="1"/>
  <c r="CLA539" i="7" s="1"/>
  <c r="CLA540" i="7" s="1"/>
  <c r="CKY537" i="7"/>
  <c r="CKY538" i="7" s="1"/>
  <c r="CKY539" i="7" s="1"/>
  <c r="CKY540" i="7" s="1"/>
  <c r="CKW537" i="7"/>
  <c r="CKW538" i="7" s="1"/>
  <c r="CKW539" i="7" s="1"/>
  <c r="CKW540" i="7" s="1"/>
  <c r="CKU537" i="7"/>
  <c r="CKU538" i="7" s="1"/>
  <c r="CKU539" i="7" s="1"/>
  <c r="CKU540" i="7" s="1"/>
  <c r="CKS537" i="7"/>
  <c r="CKS538" i="7" s="1"/>
  <c r="CKS539" i="7" s="1"/>
  <c r="CKS540" i="7" s="1"/>
  <c r="CKQ537" i="7"/>
  <c r="CKQ538" i="7" s="1"/>
  <c r="CKQ539" i="7" s="1"/>
  <c r="CKQ540" i="7" s="1"/>
  <c r="CKO537" i="7"/>
  <c r="CKO538" i="7" s="1"/>
  <c r="CKO539" i="7" s="1"/>
  <c r="CKO540" i="7" s="1"/>
  <c r="CKM537" i="7"/>
  <c r="CKM538" i="7" s="1"/>
  <c r="CKM539" i="7" s="1"/>
  <c r="CKM540" i="7" s="1"/>
  <c r="CKK537" i="7"/>
  <c r="CKK538" i="7" s="1"/>
  <c r="CKK539" i="7" s="1"/>
  <c r="CKK540" i="7" s="1"/>
  <c r="CKI537" i="7"/>
  <c r="CKI538" i="7" s="1"/>
  <c r="CKI539" i="7" s="1"/>
  <c r="CKI540" i="7" s="1"/>
  <c r="CKG537" i="7"/>
  <c r="CKG538" i="7" s="1"/>
  <c r="CKG539" i="7" s="1"/>
  <c r="CKG540" i="7" s="1"/>
  <c r="CKE537" i="7"/>
  <c r="CKE538" i="7" s="1"/>
  <c r="CKE539" i="7" s="1"/>
  <c r="CKE540" i="7" s="1"/>
  <c r="CKC537" i="7"/>
  <c r="CKC538" i="7" s="1"/>
  <c r="CKC539" i="7" s="1"/>
  <c r="CKC540" i="7" s="1"/>
  <c r="CKA537" i="7"/>
  <c r="CKA538" i="7" s="1"/>
  <c r="CKA539" i="7" s="1"/>
  <c r="CKA540" i="7" s="1"/>
  <c r="CJY537" i="7"/>
  <c r="CJY538" i="7" s="1"/>
  <c r="CJY539" i="7" s="1"/>
  <c r="CJY540" i="7" s="1"/>
  <c r="CJW537" i="7"/>
  <c r="CJW538" i="7" s="1"/>
  <c r="CJW539" i="7" s="1"/>
  <c r="CJW540" i="7" s="1"/>
  <c r="CJU537" i="7"/>
  <c r="CJU538" i="7" s="1"/>
  <c r="CJU539" i="7" s="1"/>
  <c r="CJU540" i="7" s="1"/>
  <c r="CJS537" i="7"/>
  <c r="CJS538" i="7" s="1"/>
  <c r="CJS539" i="7" s="1"/>
  <c r="CJS540" i="7" s="1"/>
  <c r="CJQ537" i="7"/>
  <c r="CJQ538" i="7" s="1"/>
  <c r="CJQ539" i="7" s="1"/>
  <c r="CJQ540" i="7" s="1"/>
  <c r="CJO537" i="7"/>
  <c r="CJO538" i="7" s="1"/>
  <c r="CJO539" i="7" s="1"/>
  <c r="CJO540" i="7" s="1"/>
  <c r="CJM537" i="7"/>
  <c r="CJM538" i="7" s="1"/>
  <c r="CJM539" i="7" s="1"/>
  <c r="CJM540" i="7" s="1"/>
  <c r="CJK537" i="7"/>
  <c r="CJK538" i="7" s="1"/>
  <c r="CJK539" i="7" s="1"/>
  <c r="CJK540" i="7" s="1"/>
  <c r="CJI537" i="7"/>
  <c r="CJI538" i="7" s="1"/>
  <c r="CJI539" i="7" s="1"/>
  <c r="CJI540" i="7" s="1"/>
  <c r="CJG537" i="7"/>
  <c r="CJG538" i="7" s="1"/>
  <c r="CJG539" i="7" s="1"/>
  <c r="CJG540" i="7" s="1"/>
  <c r="CJE537" i="7"/>
  <c r="CJE538" i="7" s="1"/>
  <c r="CJE539" i="7" s="1"/>
  <c r="CJE540" i="7" s="1"/>
  <c r="CJC537" i="7"/>
  <c r="CJC538" i="7" s="1"/>
  <c r="CJC539" i="7" s="1"/>
  <c r="CJC540" i="7" s="1"/>
  <c r="CJA537" i="7"/>
  <c r="CJA538" i="7" s="1"/>
  <c r="CJA539" i="7" s="1"/>
  <c r="CJA540" i="7" s="1"/>
  <c r="CIY537" i="7"/>
  <c r="CIY538" i="7" s="1"/>
  <c r="CIY539" i="7" s="1"/>
  <c r="CIY540" i="7" s="1"/>
  <c r="CIW537" i="7"/>
  <c r="CIW538" i="7" s="1"/>
  <c r="CIW539" i="7" s="1"/>
  <c r="CIW540" i="7" s="1"/>
  <c r="CIU537" i="7"/>
  <c r="CIU538" i="7" s="1"/>
  <c r="CIU539" i="7" s="1"/>
  <c r="CIU540" i="7" s="1"/>
  <c r="CIS537" i="7"/>
  <c r="CIS538" i="7" s="1"/>
  <c r="CIS539" i="7" s="1"/>
  <c r="CIS540" i="7" s="1"/>
  <c r="CIQ537" i="7"/>
  <c r="CIQ538" i="7" s="1"/>
  <c r="CIQ539" i="7" s="1"/>
  <c r="CIQ540" i="7" s="1"/>
  <c r="CIO537" i="7"/>
  <c r="CIO538" i="7" s="1"/>
  <c r="CIO539" i="7" s="1"/>
  <c r="CIO540" i="7" s="1"/>
  <c r="CIM537" i="7"/>
  <c r="CIM538" i="7" s="1"/>
  <c r="CIM539" i="7" s="1"/>
  <c r="CIM540" i="7" s="1"/>
  <c r="CIK537" i="7"/>
  <c r="CIK538" i="7" s="1"/>
  <c r="CIK539" i="7" s="1"/>
  <c r="CIK540" i="7" s="1"/>
  <c r="CII537" i="7"/>
  <c r="CII538" i="7" s="1"/>
  <c r="CII539" i="7" s="1"/>
  <c r="CII540" i="7" s="1"/>
  <c r="CIG537" i="7"/>
  <c r="CIG538" i="7" s="1"/>
  <c r="CIG539" i="7" s="1"/>
  <c r="CIG540" i="7" s="1"/>
  <c r="CIE537" i="7"/>
  <c r="CIE538" i="7" s="1"/>
  <c r="CIE539" i="7" s="1"/>
  <c r="CIE540" i="7" s="1"/>
  <c r="CIC537" i="7"/>
  <c r="CIC538" i="7" s="1"/>
  <c r="CIC539" i="7" s="1"/>
  <c r="CIC540" i="7" s="1"/>
  <c r="CIA537" i="7"/>
  <c r="CIA538" i="7" s="1"/>
  <c r="CIA539" i="7" s="1"/>
  <c r="CIA540" i="7" s="1"/>
  <c r="CHY537" i="7"/>
  <c r="CHY538" i="7" s="1"/>
  <c r="CHY539" i="7" s="1"/>
  <c r="CHY540" i="7" s="1"/>
  <c r="CHW537" i="7"/>
  <c r="CHW538" i="7" s="1"/>
  <c r="CHW539" i="7" s="1"/>
  <c r="CHW540" i="7" s="1"/>
  <c r="CHU537" i="7"/>
  <c r="CHU538" i="7" s="1"/>
  <c r="CHU539" i="7" s="1"/>
  <c r="CHU540" i="7" s="1"/>
  <c r="CHS537" i="7"/>
  <c r="CHS538" i="7" s="1"/>
  <c r="CHS539" i="7" s="1"/>
  <c r="CHS540" i="7" s="1"/>
  <c r="CHQ537" i="7"/>
  <c r="CHQ538" i="7" s="1"/>
  <c r="CHQ539" i="7" s="1"/>
  <c r="CHQ540" i="7" s="1"/>
  <c r="CHO537" i="7"/>
  <c r="CHO538" i="7" s="1"/>
  <c r="CHO539" i="7" s="1"/>
  <c r="CHO540" i="7" s="1"/>
  <c r="CHM537" i="7"/>
  <c r="CHM538" i="7" s="1"/>
  <c r="CHM539" i="7" s="1"/>
  <c r="CHM540" i="7" s="1"/>
  <c r="CHK537" i="7"/>
  <c r="CHK538" i="7" s="1"/>
  <c r="CHK539" i="7" s="1"/>
  <c r="CHK540" i="7" s="1"/>
  <c r="CHI537" i="7"/>
  <c r="CHI538" i="7" s="1"/>
  <c r="CHI539" i="7" s="1"/>
  <c r="CHI540" i="7" s="1"/>
  <c r="CHG537" i="7"/>
  <c r="CHG538" i="7" s="1"/>
  <c r="CHG539" i="7" s="1"/>
  <c r="CHG540" i="7" s="1"/>
  <c r="CHE537" i="7"/>
  <c r="CHE538" i="7" s="1"/>
  <c r="CHE539" i="7" s="1"/>
  <c r="CHE540" i="7" s="1"/>
  <c r="CHC537" i="7"/>
  <c r="CHC538" i="7" s="1"/>
  <c r="CHC539" i="7" s="1"/>
  <c r="CHC540" i="7" s="1"/>
  <c r="CHA537" i="7"/>
  <c r="CHA538" i="7" s="1"/>
  <c r="CHA539" i="7" s="1"/>
  <c r="CHA540" i="7" s="1"/>
  <c r="CGY537" i="7"/>
  <c r="CGY538" i="7" s="1"/>
  <c r="CGY539" i="7" s="1"/>
  <c r="CGY540" i="7" s="1"/>
  <c r="CGW537" i="7"/>
  <c r="CGW538" i="7" s="1"/>
  <c r="CGW539" i="7" s="1"/>
  <c r="CGW540" i="7" s="1"/>
  <c r="CGU537" i="7"/>
  <c r="CGU538" i="7" s="1"/>
  <c r="CGU539" i="7" s="1"/>
  <c r="CGU540" i="7" s="1"/>
  <c r="CGS537" i="7"/>
  <c r="CGS538" i="7" s="1"/>
  <c r="CGS539" i="7" s="1"/>
  <c r="CGS540" i="7" s="1"/>
  <c r="CGQ537" i="7"/>
  <c r="CGQ538" i="7" s="1"/>
  <c r="CGQ539" i="7" s="1"/>
  <c r="CGQ540" i="7" s="1"/>
  <c r="CGO537" i="7"/>
  <c r="CGO538" i="7" s="1"/>
  <c r="CGO539" i="7" s="1"/>
  <c r="CGO540" i="7" s="1"/>
  <c r="CGM537" i="7"/>
  <c r="CGM538" i="7" s="1"/>
  <c r="CGM539" i="7" s="1"/>
  <c r="CGM540" i="7" s="1"/>
  <c r="CGK537" i="7"/>
  <c r="CGK538" i="7" s="1"/>
  <c r="CGK539" i="7" s="1"/>
  <c r="CGK540" i="7" s="1"/>
  <c r="CGI537" i="7"/>
  <c r="CGI538" i="7" s="1"/>
  <c r="CGI539" i="7" s="1"/>
  <c r="CGI540" i="7" s="1"/>
  <c r="CGG537" i="7"/>
  <c r="CGG538" i="7" s="1"/>
  <c r="CGG539" i="7" s="1"/>
  <c r="CGG540" i="7" s="1"/>
  <c r="CGE537" i="7"/>
  <c r="CGE538" i="7" s="1"/>
  <c r="CGE539" i="7" s="1"/>
  <c r="CGE540" i="7" s="1"/>
  <c r="CGC537" i="7"/>
  <c r="CGC538" i="7" s="1"/>
  <c r="CGC539" i="7" s="1"/>
  <c r="CGC540" i="7" s="1"/>
  <c r="CGA537" i="7"/>
  <c r="CGA538" i="7" s="1"/>
  <c r="CGA539" i="7" s="1"/>
  <c r="CGA540" i="7" s="1"/>
  <c r="CFY537" i="7"/>
  <c r="CFY538" i="7" s="1"/>
  <c r="CFY539" i="7" s="1"/>
  <c r="CFY540" i="7" s="1"/>
  <c r="CFW537" i="7"/>
  <c r="CFW538" i="7" s="1"/>
  <c r="CFW539" i="7" s="1"/>
  <c r="CFW540" i="7" s="1"/>
  <c r="CFU537" i="7"/>
  <c r="CFU538" i="7" s="1"/>
  <c r="CFU539" i="7" s="1"/>
  <c r="CFU540" i="7" s="1"/>
  <c r="CFS537" i="7"/>
  <c r="CFS538" i="7" s="1"/>
  <c r="CFS539" i="7" s="1"/>
  <c r="CFS540" i="7" s="1"/>
  <c r="CFQ537" i="7"/>
  <c r="CFQ538" i="7" s="1"/>
  <c r="CFQ539" i="7" s="1"/>
  <c r="CFQ540" i="7" s="1"/>
  <c r="CFO537" i="7"/>
  <c r="CFO538" i="7" s="1"/>
  <c r="CFO539" i="7" s="1"/>
  <c r="CFO540" i="7" s="1"/>
  <c r="CFM537" i="7"/>
  <c r="CFM538" i="7" s="1"/>
  <c r="CFM539" i="7" s="1"/>
  <c r="CFM540" i="7" s="1"/>
  <c r="CFK537" i="7"/>
  <c r="CFK538" i="7" s="1"/>
  <c r="CFK539" i="7" s="1"/>
  <c r="CFK540" i="7" s="1"/>
  <c r="CFI537" i="7"/>
  <c r="CFI538" i="7" s="1"/>
  <c r="CFI539" i="7" s="1"/>
  <c r="CFI540" i="7" s="1"/>
  <c r="CFG537" i="7"/>
  <c r="CFG538" i="7" s="1"/>
  <c r="CFG539" i="7" s="1"/>
  <c r="CFG540" i="7" s="1"/>
  <c r="CFE537" i="7"/>
  <c r="CFE538" i="7" s="1"/>
  <c r="CFE539" i="7" s="1"/>
  <c r="CFE540" i="7" s="1"/>
  <c r="CFC537" i="7"/>
  <c r="CFC538" i="7" s="1"/>
  <c r="CFC539" i="7" s="1"/>
  <c r="CFC540" i="7" s="1"/>
  <c r="CFA537" i="7"/>
  <c r="CFA538" i="7" s="1"/>
  <c r="CFA539" i="7" s="1"/>
  <c r="CFA540" i="7" s="1"/>
  <c r="CEY537" i="7"/>
  <c r="CEY538" i="7" s="1"/>
  <c r="CEY539" i="7" s="1"/>
  <c r="CEY540" i="7" s="1"/>
  <c r="CEW537" i="7"/>
  <c r="CEW538" i="7" s="1"/>
  <c r="CEW539" i="7" s="1"/>
  <c r="CEW540" i="7" s="1"/>
  <c r="CEU537" i="7"/>
  <c r="CEU538" i="7" s="1"/>
  <c r="CEU539" i="7" s="1"/>
  <c r="CEU540" i="7" s="1"/>
  <c r="CES537" i="7"/>
  <c r="CES538" i="7" s="1"/>
  <c r="CES539" i="7" s="1"/>
  <c r="CES540" i="7" s="1"/>
  <c r="CEQ537" i="7"/>
  <c r="CEQ538" i="7" s="1"/>
  <c r="CEQ539" i="7" s="1"/>
  <c r="CEQ540" i="7" s="1"/>
  <c r="CEO537" i="7"/>
  <c r="CEO538" i="7" s="1"/>
  <c r="CEO539" i="7" s="1"/>
  <c r="CEO540" i="7" s="1"/>
  <c r="CEM537" i="7"/>
  <c r="CEM538" i="7" s="1"/>
  <c r="CEM539" i="7" s="1"/>
  <c r="CEM540" i="7" s="1"/>
  <c r="CEK537" i="7"/>
  <c r="CEK538" i="7" s="1"/>
  <c r="CEK539" i="7" s="1"/>
  <c r="CEK540" i="7" s="1"/>
  <c r="CEI537" i="7"/>
  <c r="CEI538" i="7" s="1"/>
  <c r="CEI539" i="7" s="1"/>
  <c r="CEI540" i="7" s="1"/>
  <c r="CEG537" i="7"/>
  <c r="CEG538" i="7" s="1"/>
  <c r="CEG539" i="7" s="1"/>
  <c r="CEG540" i="7" s="1"/>
  <c r="CEE537" i="7"/>
  <c r="CEE538" i="7" s="1"/>
  <c r="CEE539" i="7" s="1"/>
  <c r="CEE540" i="7" s="1"/>
  <c r="CEC537" i="7"/>
  <c r="CEC538" i="7" s="1"/>
  <c r="CEC539" i="7" s="1"/>
  <c r="CEC540" i="7" s="1"/>
  <c r="CEA537" i="7"/>
  <c r="CEA538" i="7" s="1"/>
  <c r="CEA539" i="7" s="1"/>
  <c r="CEA540" i="7" s="1"/>
  <c r="CDY537" i="7"/>
  <c r="CDY538" i="7" s="1"/>
  <c r="CDY539" i="7" s="1"/>
  <c r="CDY540" i="7" s="1"/>
  <c r="CDW537" i="7"/>
  <c r="CDW538" i="7" s="1"/>
  <c r="CDW539" i="7" s="1"/>
  <c r="CDW540" i="7" s="1"/>
  <c r="CDU537" i="7"/>
  <c r="CDU538" i="7" s="1"/>
  <c r="CDU539" i="7" s="1"/>
  <c r="CDU540" i="7" s="1"/>
  <c r="CDS537" i="7"/>
  <c r="CDS538" i="7" s="1"/>
  <c r="CDS539" i="7" s="1"/>
  <c r="CDS540" i="7" s="1"/>
  <c r="CDQ537" i="7"/>
  <c r="CDQ538" i="7" s="1"/>
  <c r="CDQ539" i="7" s="1"/>
  <c r="CDQ540" i="7" s="1"/>
  <c r="CDO537" i="7"/>
  <c r="CDO538" i="7" s="1"/>
  <c r="CDO539" i="7" s="1"/>
  <c r="CDO540" i="7" s="1"/>
  <c r="CDM537" i="7"/>
  <c r="CDM538" i="7" s="1"/>
  <c r="CDM539" i="7" s="1"/>
  <c r="CDM540" i="7" s="1"/>
  <c r="CDK537" i="7"/>
  <c r="CDK538" i="7" s="1"/>
  <c r="CDK539" i="7" s="1"/>
  <c r="CDK540" i="7" s="1"/>
  <c r="CDI537" i="7"/>
  <c r="CDI538" i="7" s="1"/>
  <c r="CDI539" i="7" s="1"/>
  <c r="CDI540" i="7" s="1"/>
  <c r="CDG537" i="7"/>
  <c r="CDG538" i="7" s="1"/>
  <c r="CDG539" i="7" s="1"/>
  <c r="CDG540" i="7" s="1"/>
  <c r="CDE537" i="7"/>
  <c r="CDE538" i="7" s="1"/>
  <c r="CDE539" i="7" s="1"/>
  <c r="CDE540" i="7" s="1"/>
  <c r="CDC537" i="7"/>
  <c r="CDC538" i="7" s="1"/>
  <c r="CDC539" i="7" s="1"/>
  <c r="CDC540" i="7" s="1"/>
  <c r="CDA537" i="7"/>
  <c r="CDA538" i="7" s="1"/>
  <c r="CDA539" i="7" s="1"/>
  <c r="CDA540" i="7" s="1"/>
  <c r="CCY537" i="7"/>
  <c r="CCY538" i="7" s="1"/>
  <c r="CCY539" i="7" s="1"/>
  <c r="CCY540" i="7" s="1"/>
  <c r="CCW537" i="7"/>
  <c r="CCW538" i="7" s="1"/>
  <c r="CCW539" i="7" s="1"/>
  <c r="CCW540" i="7" s="1"/>
  <c r="CCU537" i="7"/>
  <c r="CCU538" i="7" s="1"/>
  <c r="CCU539" i="7" s="1"/>
  <c r="CCU540" i="7" s="1"/>
  <c r="CCS537" i="7"/>
  <c r="CCS538" i="7" s="1"/>
  <c r="CCS539" i="7" s="1"/>
  <c r="CCS540" i="7" s="1"/>
  <c r="CCQ537" i="7"/>
  <c r="CCQ538" i="7" s="1"/>
  <c r="CCQ539" i="7" s="1"/>
  <c r="CCQ540" i="7" s="1"/>
  <c r="CCO537" i="7"/>
  <c r="CCO538" i="7" s="1"/>
  <c r="CCO539" i="7" s="1"/>
  <c r="CCO540" i="7" s="1"/>
  <c r="CCM537" i="7"/>
  <c r="CCM538" i="7" s="1"/>
  <c r="CCM539" i="7" s="1"/>
  <c r="CCM540" i="7" s="1"/>
  <c r="CCK537" i="7"/>
  <c r="CCK538" i="7" s="1"/>
  <c r="CCK539" i="7" s="1"/>
  <c r="CCK540" i="7" s="1"/>
  <c r="CCI537" i="7"/>
  <c r="CCI538" i="7" s="1"/>
  <c r="CCI539" i="7" s="1"/>
  <c r="CCI540" i="7" s="1"/>
  <c r="CCG537" i="7"/>
  <c r="CCG538" i="7" s="1"/>
  <c r="CCG539" i="7" s="1"/>
  <c r="CCG540" i="7" s="1"/>
  <c r="CCE537" i="7"/>
  <c r="CCE538" i="7" s="1"/>
  <c r="CCE539" i="7" s="1"/>
  <c r="CCE540" i="7" s="1"/>
  <c r="CCC537" i="7"/>
  <c r="CCC538" i="7" s="1"/>
  <c r="CCC539" i="7" s="1"/>
  <c r="CCC540" i="7" s="1"/>
  <c r="CCA537" i="7"/>
  <c r="CCA538" i="7" s="1"/>
  <c r="CCA539" i="7" s="1"/>
  <c r="CCA540" i="7" s="1"/>
  <c r="CBY537" i="7"/>
  <c r="CBY538" i="7" s="1"/>
  <c r="CBY539" i="7" s="1"/>
  <c r="CBY540" i="7" s="1"/>
  <c r="CBW537" i="7"/>
  <c r="CBW538" i="7" s="1"/>
  <c r="CBW539" i="7" s="1"/>
  <c r="CBW540" i="7" s="1"/>
  <c r="CBU537" i="7"/>
  <c r="CBU538" i="7" s="1"/>
  <c r="CBU539" i="7" s="1"/>
  <c r="CBU540" i="7" s="1"/>
  <c r="CBS537" i="7"/>
  <c r="CBS538" i="7" s="1"/>
  <c r="CBS539" i="7" s="1"/>
  <c r="CBS540" i="7" s="1"/>
  <c r="CBQ537" i="7"/>
  <c r="CBQ538" i="7" s="1"/>
  <c r="CBQ539" i="7" s="1"/>
  <c r="CBQ540" i="7" s="1"/>
  <c r="CBO537" i="7"/>
  <c r="CBO538" i="7" s="1"/>
  <c r="CBO539" i="7" s="1"/>
  <c r="CBO540" i="7" s="1"/>
  <c r="CBM537" i="7"/>
  <c r="CBM538" i="7" s="1"/>
  <c r="CBM539" i="7" s="1"/>
  <c r="CBM540" i="7" s="1"/>
  <c r="CBK537" i="7"/>
  <c r="CBK538" i="7" s="1"/>
  <c r="CBK539" i="7" s="1"/>
  <c r="CBK540" i="7" s="1"/>
  <c r="CBI537" i="7"/>
  <c r="CBI538" i="7" s="1"/>
  <c r="CBI539" i="7" s="1"/>
  <c r="CBI540" i="7" s="1"/>
  <c r="CBG537" i="7"/>
  <c r="CBG538" i="7" s="1"/>
  <c r="CBG539" i="7" s="1"/>
  <c r="CBG540" i="7" s="1"/>
  <c r="CBE537" i="7"/>
  <c r="CBE538" i="7" s="1"/>
  <c r="CBE539" i="7" s="1"/>
  <c r="CBE540" i="7" s="1"/>
  <c r="CBC537" i="7"/>
  <c r="CBC538" i="7" s="1"/>
  <c r="CBC539" i="7" s="1"/>
  <c r="CBC540" i="7" s="1"/>
  <c r="CBA537" i="7"/>
  <c r="CBA538" i="7" s="1"/>
  <c r="CBA539" i="7" s="1"/>
  <c r="CBA540" i="7" s="1"/>
  <c r="CAY537" i="7"/>
  <c r="CAY538" i="7" s="1"/>
  <c r="CAY539" i="7" s="1"/>
  <c r="CAY540" i="7" s="1"/>
  <c r="CAW537" i="7"/>
  <c r="CAW538" i="7" s="1"/>
  <c r="CAW539" i="7" s="1"/>
  <c r="CAW540" i="7" s="1"/>
  <c r="CAU537" i="7"/>
  <c r="CAU538" i="7" s="1"/>
  <c r="CAU539" i="7" s="1"/>
  <c r="CAU540" i="7" s="1"/>
  <c r="CAS537" i="7"/>
  <c r="CAS538" i="7" s="1"/>
  <c r="CAS539" i="7" s="1"/>
  <c r="CAS540" i="7" s="1"/>
  <c r="CAQ537" i="7"/>
  <c r="CAQ538" i="7" s="1"/>
  <c r="CAQ539" i="7" s="1"/>
  <c r="CAQ540" i="7" s="1"/>
  <c r="CAO537" i="7"/>
  <c r="CAO538" i="7" s="1"/>
  <c r="CAO539" i="7" s="1"/>
  <c r="CAO540" i="7" s="1"/>
  <c r="CAM537" i="7"/>
  <c r="CAM538" i="7" s="1"/>
  <c r="CAM539" i="7" s="1"/>
  <c r="CAM540" i="7" s="1"/>
  <c r="CAK537" i="7"/>
  <c r="CAK538" i="7" s="1"/>
  <c r="CAK539" i="7" s="1"/>
  <c r="CAK540" i="7" s="1"/>
  <c r="CAI537" i="7"/>
  <c r="CAI538" i="7" s="1"/>
  <c r="CAI539" i="7" s="1"/>
  <c r="CAI540" i="7" s="1"/>
  <c r="CAG537" i="7"/>
  <c r="CAG538" i="7" s="1"/>
  <c r="CAG539" i="7" s="1"/>
  <c r="CAG540" i="7" s="1"/>
  <c r="CAE537" i="7"/>
  <c r="CAE538" i="7" s="1"/>
  <c r="CAE539" i="7" s="1"/>
  <c r="CAE540" i="7" s="1"/>
  <c r="CAC537" i="7"/>
  <c r="CAC538" i="7" s="1"/>
  <c r="CAC539" i="7" s="1"/>
  <c r="CAC540" i="7" s="1"/>
  <c r="CAA537" i="7"/>
  <c r="CAA538" i="7" s="1"/>
  <c r="CAA539" i="7" s="1"/>
  <c r="CAA540" i="7" s="1"/>
  <c r="BZY537" i="7"/>
  <c r="BZY538" i="7" s="1"/>
  <c r="BZY539" i="7" s="1"/>
  <c r="BZY540" i="7" s="1"/>
  <c r="BZW537" i="7"/>
  <c r="BZW538" i="7" s="1"/>
  <c r="BZW539" i="7" s="1"/>
  <c r="BZW540" i="7" s="1"/>
  <c r="BZU537" i="7"/>
  <c r="BZU538" i="7" s="1"/>
  <c r="BZU539" i="7" s="1"/>
  <c r="BZU540" i="7" s="1"/>
  <c r="BZS537" i="7"/>
  <c r="BZS538" i="7" s="1"/>
  <c r="BZS539" i="7" s="1"/>
  <c r="BZS540" i="7" s="1"/>
  <c r="BZQ537" i="7"/>
  <c r="BZQ538" i="7" s="1"/>
  <c r="BZQ539" i="7" s="1"/>
  <c r="BZQ540" i="7" s="1"/>
  <c r="BZO537" i="7"/>
  <c r="BZO538" i="7" s="1"/>
  <c r="BZO539" i="7" s="1"/>
  <c r="BZO540" i="7" s="1"/>
  <c r="BZM537" i="7"/>
  <c r="BZM538" i="7" s="1"/>
  <c r="BZM539" i="7" s="1"/>
  <c r="BZM540" i="7" s="1"/>
  <c r="BZK537" i="7"/>
  <c r="BZK538" i="7" s="1"/>
  <c r="BZK539" i="7" s="1"/>
  <c r="BZK540" i="7" s="1"/>
  <c r="BZI537" i="7"/>
  <c r="BZI538" i="7" s="1"/>
  <c r="BZI539" i="7" s="1"/>
  <c r="BZI540" i="7" s="1"/>
  <c r="BZG537" i="7"/>
  <c r="BZG538" i="7" s="1"/>
  <c r="BZG539" i="7" s="1"/>
  <c r="BZG540" i="7" s="1"/>
  <c r="BZE537" i="7"/>
  <c r="BZE538" i="7" s="1"/>
  <c r="BZE539" i="7" s="1"/>
  <c r="BZE540" i="7" s="1"/>
  <c r="BZC537" i="7"/>
  <c r="BZC538" i="7" s="1"/>
  <c r="BZC539" i="7" s="1"/>
  <c r="BZC540" i="7" s="1"/>
  <c r="BZA537" i="7"/>
  <c r="BZA538" i="7" s="1"/>
  <c r="BZA539" i="7" s="1"/>
  <c r="BZA540" i="7" s="1"/>
  <c r="BYY537" i="7"/>
  <c r="BYY538" i="7" s="1"/>
  <c r="BYY539" i="7" s="1"/>
  <c r="BYY540" i="7" s="1"/>
  <c r="BYW537" i="7"/>
  <c r="BYW538" i="7" s="1"/>
  <c r="BYW539" i="7" s="1"/>
  <c r="BYW540" i="7" s="1"/>
  <c r="BYU537" i="7"/>
  <c r="BYU538" i="7" s="1"/>
  <c r="BYU539" i="7" s="1"/>
  <c r="BYU540" i="7" s="1"/>
  <c r="BYS537" i="7"/>
  <c r="BYS538" i="7" s="1"/>
  <c r="BYS539" i="7" s="1"/>
  <c r="BYS540" i="7" s="1"/>
  <c r="BYQ537" i="7"/>
  <c r="BYQ538" i="7" s="1"/>
  <c r="BYQ539" i="7" s="1"/>
  <c r="BYQ540" i="7" s="1"/>
  <c r="BYO537" i="7"/>
  <c r="BYO538" i="7" s="1"/>
  <c r="BYO539" i="7" s="1"/>
  <c r="BYO540" i="7" s="1"/>
  <c r="BYM537" i="7"/>
  <c r="BYM538" i="7" s="1"/>
  <c r="BYM539" i="7" s="1"/>
  <c r="BYM540" i="7" s="1"/>
  <c r="BYK537" i="7"/>
  <c r="BYK538" i="7" s="1"/>
  <c r="BYK539" i="7" s="1"/>
  <c r="BYK540" i="7" s="1"/>
  <c r="BYI537" i="7"/>
  <c r="BYI538" i="7" s="1"/>
  <c r="BYI539" i="7" s="1"/>
  <c r="BYI540" i="7" s="1"/>
  <c r="BYG537" i="7"/>
  <c r="BYG538" i="7" s="1"/>
  <c r="BYG539" i="7" s="1"/>
  <c r="BYG540" i="7" s="1"/>
  <c r="BYE537" i="7"/>
  <c r="BYE538" i="7" s="1"/>
  <c r="BYE539" i="7" s="1"/>
  <c r="BYE540" i="7" s="1"/>
  <c r="BYC537" i="7"/>
  <c r="BYC538" i="7" s="1"/>
  <c r="BYC539" i="7" s="1"/>
  <c r="BYC540" i="7" s="1"/>
  <c r="BYA537" i="7"/>
  <c r="BYA538" i="7" s="1"/>
  <c r="BYA539" i="7" s="1"/>
  <c r="BYA540" i="7" s="1"/>
  <c r="BXY537" i="7"/>
  <c r="BXY538" i="7" s="1"/>
  <c r="BXY539" i="7" s="1"/>
  <c r="BXY540" i="7" s="1"/>
  <c r="BXW537" i="7"/>
  <c r="BXW538" i="7" s="1"/>
  <c r="BXW539" i="7" s="1"/>
  <c r="BXW540" i="7" s="1"/>
  <c r="BXU537" i="7"/>
  <c r="BXU538" i="7" s="1"/>
  <c r="BXU539" i="7" s="1"/>
  <c r="BXU540" i="7" s="1"/>
  <c r="BXS537" i="7"/>
  <c r="BXS538" i="7" s="1"/>
  <c r="BXS539" i="7" s="1"/>
  <c r="BXS540" i="7" s="1"/>
  <c r="BXQ537" i="7"/>
  <c r="BXQ538" i="7" s="1"/>
  <c r="BXQ539" i="7" s="1"/>
  <c r="BXQ540" i="7" s="1"/>
  <c r="BXO537" i="7"/>
  <c r="BXO538" i="7" s="1"/>
  <c r="BXO539" i="7" s="1"/>
  <c r="BXO540" i="7" s="1"/>
  <c r="BXM537" i="7"/>
  <c r="BXM538" i="7" s="1"/>
  <c r="BXM539" i="7" s="1"/>
  <c r="BXM540" i="7" s="1"/>
  <c r="BXK537" i="7"/>
  <c r="BXK538" i="7" s="1"/>
  <c r="BXK539" i="7" s="1"/>
  <c r="BXK540" i="7" s="1"/>
  <c r="BXI537" i="7"/>
  <c r="BXI538" i="7" s="1"/>
  <c r="BXI539" i="7" s="1"/>
  <c r="BXI540" i="7" s="1"/>
  <c r="BXG537" i="7"/>
  <c r="BXG538" i="7" s="1"/>
  <c r="BXG539" i="7" s="1"/>
  <c r="BXG540" i="7" s="1"/>
  <c r="BXE537" i="7"/>
  <c r="BXE538" i="7" s="1"/>
  <c r="BXE539" i="7" s="1"/>
  <c r="BXE540" i="7" s="1"/>
  <c r="BXC537" i="7"/>
  <c r="BXC538" i="7" s="1"/>
  <c r="BXC539" i="7" s="1"/>
  <c r="BXC540" i="7" s="1"/>
  <c r="BXA537" i="7"/>
  <c r="BXA538" i="7" s="1"/>
  <c r="BXA539" i="7" s="1"/>
  <c r="BXA540" i="7" s="1"/>
  <c r="BWY537" i="7"/>
  <c r="BWY538" i="7" s="1"/>
  <c r="BWY539" i="7" s="1"/>
  <c r="BWY540" i="7" s="1"/>
  <c r="BWW537" i="7"/>
  <c r="BWW538" i="7" s="1"/>
  <c r="BWW539" i="7" s="1"/>
  <c r="BWW540" i="7" s="1"/>
  <c r="BWU537" i="7"/>
  <c r="BWU538" i="7" s="1"/>
  <c r="BWU539" i="7" s="1"/>
  <c r="BWU540" i="7" s="1"/>
  <c r="BWS537" i="7"/>
  <c r="BWS538" i="7" s="1"/>
  <c r="BWS539" i="7" s="1"/>
  <c r="BWS540" i="7" s="1"/>
  <c r="BWQ537" i="7"/>
  <c r="BWQ538" i="7" s="1"/>
  <c r="BWQ539" i="7" s="1"/>
  <c r="BWQ540" i="7" s="1"/>
  <c r="BWO537" i="7"/>
  <c r="BWO538" i="7" s="1"/>
  <c r="BWO539" i="7" s="1"/>
  <c r="BWO540" i="7" s="1"/>
  <c r="BWM537" i="7"/>
  <c r="BWM538" i="7" s="1"/>
  <c r="BWM539" i="7" s="1"/>
  <c r="BWM540" i="7" s="1"/>
  <c r="BWK537" i="7"/>
  <c r="BWK538" i="7" s="1"/>
  <c r="BWK539" i="7" s="1"/>
  <c r="BWK540" i="7" s="1"/>
  <c r="BWI537" i="7"/>
  <c r="BWI538" i="7" s="1"/>
  <c r="BWI539" i="7" s="1"/>
  <c r="BWI540" i="7" s="1"/>
  <c r="BWG537" i="7"/>
  <c r="BWG538" i="7" s="1"/>
  <c r="BWG539" i="7" s="1"/>
  <c r="BWG540" i="7" s="1"/>
  <c r="BWE537" i="7"/>
  <c r="BWE538" i="7" s="1"/>
  <c r="BWE539" i="7" s="1"/>
  <c r="BWE540" i="7" s="1"/>
  <c r="BWC537" i="7"/>
  <c r="BWC538" i="7" s="1"/>
  <c r="BWC539" i="7" s="1"/>
  <c r="BWC540" i="7" s="1"/>
  <c r="BWA537" i="7"/>
  <c r="BWA538" i="7" s="1"/>
  <c r="BWA539" i="7" s="1"/>
  <c r="BWA540" i="7" s="1"/>
  <c r="BVY537" i="7"/>
  <c r="BVY538" i="7" s="1"/>
  <c r="BVY539" i="7" s="1"/>
  <c r="BVY540" i="7" s="1"/>
  <c r="BVW537" i="7"/>
  <c r="BVW538" i="7" s="1"/>
  <c r="BVW539" i="7" s="1"/>
  <c r="BVW540" i="7" s="1"/>
  <c r="BVU537" i="7"/>
  <c r="BVU538" i="7" s="1"/>
  <c r="BVU539" i="7" s="1"/>
  <c r="BVU540" i="7" s="1"/>
  <c r="BVS537" i="7"/>
  <c r="BVS538" i="7" s="1"/>
  <c r="BVS539" i="7" s="1"/>
  <c r="BVS540" i="7" s="1"/>
  <c r="BVQ537" i="7"/>
  <c r="BVQ538" i="7" s="1"/>
  <c r="BVQ539" i="7" s="1"/>
  <c r="BVQ540" i="7" s="1"/>
  <c r="BVO537" i="7"/>
  <c r="BVO538" i="7" s="1"/>
  <c r="BVO539" i="7" s="1"/>
  <c r="BVO540" i="7" s="1"/>
  <c r="BVM537" i="7"/>
  <c r="BVM538" i="7" s="1"/>
  <c r="BVM539" i="7" s="1"/>
  <c r="BVM540" i="7" s="1"/>
  <c r="BVK537" i="7"/>
  <c r="BVK538" i="7" s="1"/>
  <c r="BVK539" i="7" s="1"/>
  <c r="BVK540" i="7" s="1"/>
  <c r="BVI537" i="7"/>
  <c r="BVI538" i="7" s="1"/>
  <c r="BVI539" i="7" s="1"/>
  <c r="BVI540" i="7" s="1"/>
  <c r="BVG537" i="7"/>
  <c r="BVG538" i="7" s="1"/>
  <c r="BVG539" i="7" s="1"/>
  <c r="BVG540" i="7" s="1"/>
  <c r="BVE537" i="7"/>
  <c r="BVE538" i="7" s="1"/>
  <c r="BVE539" i="7" s="1"/>
  <c r="BVE540" i="7" s="1"/>
  <c r="BVC537" i="7"/>
  <c r="BVC538" i="7" s="1"/>
  <c r="BVC539" i="7" s="1"/>
  <c r="BVC540" i="7" s="1"/>
  <c r="BVA537" i="7"/>
  <c r="BVA538" i="7" s="1"/>
  <c r="BVA539" i="7" s="1"/>
  <c r="BVA540" i="7" s="1"/>
  <c r="BUY537" i="7"/>
  <c r="BUY538" i="7" s="1"/>
  <c r="BUY539" i="7" s="1"/>
  <c r="BUY540" i="7" s="1"/>
  <c r="BUW537" i="7"/>
  <c r="BUW538" i="7" s="1"/>
  <c r="BUW539" i="7" s="1"/>
  <c r="BUW540" i="7" s="1"/>
  <c r="BUU537" i="7"/>
  <c r="BUU538" i="7" s="1"/>
  <c r="BUU539" i="7" s="1"/>
  <c r="BUU540" i="7" s="1"/>
  <c r="BUS537" i="7"/>
  <c r="BUS538" i="7" s="1"/>
  <c r="BUS539" i="7" s="1"/>
  <c r="BUS540" i="7" s="1"/>
  <c r="BUQ537" i="7"/>
  <c r="BUQ538" i="7" s="1"/>
  <c r="BUQ539" i="7" s="1"/>
  <c r="BUQ540" i="7" s="1"/>
  <c r="BUO537" i="7"/>
  <c r="BUO538" i="7" s="1"/>
  <c r="BUO539" i="7" s="1"/>
  <c r="BUO540" i="7" s="1"/>
  <c r="BUM537" i="7"/>
  <c r="BUM538" i="7" s="1"/>
  <c r="BUM539" i="7" s="1"/>
  <c r="BUM540" i="7" s="1"/>
  <c r="BUK537" i="7"/>
  <c r="BUK538" i="7" s="1"/>
  <c r="BUK539" i="7" s="1"/>
  <c r="BUK540" i="7" s="1"/>
  <c r="BUI537" i="7"/>
  <c r="BUI538" i="7" s="1"/>
  <c r="BUI539" i="7" s="1"/>
  <c r="BUI540" i="7" s="1"/>
  <c r="BUG537" i="7"/>
  <c r="BUG538" i="7" s="1"/>
  <c r="BUG539" i="7" s="1"/>
  <c r="BUG540" i="7" s="1"/>
  <c r="BUE537" i="7"/>
  <c r="BUE538" i="7" s="1"/>
  <c r="BUE539" i="7" s="1"/>
  <c r="BUE540" i="7" s="1"/>
  <c r="BUC537" i="7"/>
  <c r="BUC538" i="7" s="1"/>
  <c r="BUC539" i="7" s="1"/>
  <c r="BUC540" i="7" s="1"/>
  <c r="BUA537" i="7"/>
  <c r="BUA538" i="7" s="1"/>
  <c r="BUA539" i="7" s="1"/>
  <c r="BUA540" i="7" s="1"/>
  <c r="BTY537" i="7"/>
  <c r="BTY538" i="7" s="1"/>
  <c r="BTY539" i="7" s="1"/>
  <c r="BTY540" i="7" s="1"/>
  <c r="BTW537" i="7"/>
  <c r="BTW538" i="7" s="1"/>
  <c r="BTW539" i="7" s="1"/>
  <c r="BTW540" i="7" s="1"/>
  <c r="BTU537" i="7"/>
  <c r="BTU538" i="7" s="1"/>
  <c r="BTU539" i="7" s="1"/>
  <c r="BTU540" i="7" s="1"/>
  <c r="BTS537" i="7"/>
  <c r="BTS538" i="7" s="1"/>
  <c r="BTS539" i="7" s="1"/>
  <c r="BTS540" i="7" s="1"/>
  <c r="BTQ537" i="7"/>
  <c r="BTQ538" i="7" s="1"/>
  <c r="BTQ539" i="7" s="1"/>
  <c r="BTQ540" i="7" s="1"/>
  <c r="BTO537" i="7"/>
  <c r="BTO538" i="7" s="1"/>
  <c r="BTO539" i="7" s="1"/>
  <c r="BTO540" i="7" s="1"/>
  <c r="BTM537" i="7"/>
  <c r="BTM538" i="7" s="1"/>
  <c r="BTM539" i="7" s="1"/>
  <c r="BTM540" i="7" s="1"/>
  <c r="BTK537" i="7"/>
  <c r="BTK538" i="7" s="1"/>
  <c r="BTK539" i="7" s="1"/>
  <c r="BTK540" i="7" s="1"/>
  <c r="BTI537" i="7"/>
  <c r="BTI538" i="7" s="1"/>
  <c r="BTI539" i="7" s="1"/>
  <c r="BTI540" i="7" s="1"/>
  <c r="BTG537" i="7"/>
  <c r="BTG538" i="7" s="1"/>
  <c r="BTG539" i="7" s="1"/>
  <c r="BTG540" i="7" s="1"/>
  <c r="BTE537" i="7"/>
  <c r="BTE538" i="7" s="1"/>
  <c r="BTE539" i="7" s="1"/>
  <c r="BTE540" i="7" s="1"/>
  <c r="BTC537" i="7"/>
  <c r="BTC538" i="7" s="1"/>
  <c r="BTC539" i="7" s="1"/>
  <c r="BTC540" i="7" s="1"/>
  <c r="BTA537" i="7"/>
  <c r="BTA538" i="7" s="1"/>
  <c r="BTA539" i="7" s="1"/>
  <c r="BTA540" i="7" s="1"/>
  <c r="BSY537" i="7"/>
  <c r="BSY538" i="7" s="1"/>
  <c r="BSY539" i="7" s="1"/>
  <c r="BSY540" i="7" s="1"/>
  <c r="BSW537" i="7"/>
  <c r="BSW538" i="7" s="1"/>
  <c r="BSW539" i="7" s="1"/>
  <c r="BSW540" i="7" s="1"/>
  <c r="BSU537" i="7"/>
  <c r="BSU538" i="7" s="1"/>
  <c r="BSU539" i="7" s="1"/>
  <c r="BSU540" i="7" s="1"/>
  <c r="BSS537" i="7"/>
  <c r="BSS538" i="7" s="1"/>
  <c r="BSS539" i="7" s="1"/>
  <c r="BSS540" i="7" s="1"/>
  <c r="BSQ537" i="7"/>
  <c r="BSQ538" i="7" s="1"/>
  <c r="BSQ539" i="7" s="1"/>
  <c r="BSQ540" i="7" s="1"/>
  <c r="BSO537" i="7"/>
  <c r="BSO538" i="7" s="1"/>
  <c r="BSO539" i="7" s="1"/>
  <c r="BSO540" i="7" s="1"/>
  <c r="BSM537" i="7"/>
  <c r="BSM538" i="7" s="1"/>
  <c r="BSM539" i="7" s="1"/>
  <c r="BSM540" i="7" s="1"/>
  <c r="BSK537" i="7"/>
  <c r="BSK538" i="7" s="1"/>
  <c r="BSK539" i="7" s="1"/>
  <c r="BSK540" i="7" s="1"/>
  <c r="BSI537" i="7"/>
  <c r="BSI538" i="7" s="1"/>
  <c r="BSI539" i="7" s="1"/>
  <c r="BSI540" i="7" s="1"/>
  <c r="BSG537" i="7"/>
  <c r="BSG538" i="7" s="1"/>
  <c r="BSG539" i="7" s="1"/>
  <c r="BSG540" i="7" s="1"/>
  <c r="BSE537" i="7"/>
  <c r="BSE538" i="7" s="1"/>
  <c r="BSE539" i="7" s="1"/>
  <c r="BSE540" i="7" s="1"/>
  <c r="BSC537" i="7"/>
  <c r="BSC538" i="7" s="1"/>
  <c r="BSC539" i="7" s="1"/>
  <c r="BSC540" i="7" s="1"/>
  <c r="BSA537" i="7"/>
  <c r="BSA538" i="7" s="1"/>
  <c r="BSA539" i="7" s="1"/>
  <c r="BSA540" i="7" s="1"/>
  <c r="BRY537" i="7"/>
  <c r="BRY538" i="7" s="1"/>
  <c r="BRY539" i="7" s="1"/>
  <c r="BRY540" i="7" s="1"/>
  <c r="BRW537" i="7"/>
  <c r="BRW538" i="7" s="1"/>
  <c r="BRW539" i="7" s="1"/>
  <c r="BRW540" i="7" s="1"/>
  <c r="BRU537" i="7"/>
  <c r="BRU538" i="7" s="1"/>
  <c r="BRU539" i="7" s="1"/>
  <c r="BRU540" i="7" s="1"/>
  <c r="BRS537" i="7"/>
  <c r="BRS538" i="7" s="1"/>
  <c r="BRS539" i="7" s="1"/>
  <c r="BRS540" i="7" s="1"/>
  <c r="BRQ537" i="7"/>
  <c r="BRQ538" i="7" s="1"/>
  <c r="BRQ539" i="7" s="1"/>
  <c r="BRQ540" i="7" s="1"/>
  <c r="BRO537" i="7"/>
  <c r="BRO538" i="7" s="1"/>
  <c r="BRO539" i="7" s="1"/>
  <c r="BRO540" i="7" s="1"/>
  <c r="BRM537" i="7"/>
  <c r="BRM538" i="7" s="1"/>
  <c r="BRM539" i="7" s="1"/>
  <c r="BRM540" i="7" s="1"/>
  <c r="BRK537" i="7"/>
  <c r="BRK538" i="7" s="1"/>
  <c r="BRK539" i="7" s="1"/>
  <c r="BRK540" i="7" s="1"/>
  <c r="BRI537" i="7"/>
  <c r="BRI538" i="7" s="1"/>
  <c r="BRI539" i="7" s="1"/>
  <c r="BRI540" i="7" s="1"/>
  <c r="BRG537" i="7"/>
  <c r="BRG538" i="7" s="1"/>
  <c r="BRG539" i="7" s="1"/>
  <c r="BRG540" i="7" s="1"/>
  <c r="BRE537" i="7"/>
  <c r="BRE538" i="7" s="1"/>
  <c r="BRE539" i="7" s="1"/>
  <c r="BRE540" i="7" s="1"/>
  <c r="BRC537" i="7"/>
  <c r="BRC538" i="7" s="1"/>
  <c r="BRC539" i="7" s="1"/>
  <c r="BRC540" i="7" s="1"/>
  <c r="BRA537" i="7"/>
  <c r="BRA538" i="7" s="1"/>
  <c r="BRA539" i="7" s="1"/>
  <c r="BRA540" i="7" s="1"/>
  <c r="BQY537" i="7"/>
  <c r="BQY538" i="7" s="1"/>
  <c r="BQY539" i="7" s="1"/>
  <c r="BQY540" i="7" s="1"/>
  <c r="BQW537" i="7"/>
  <c r="BQW538" i="7" s="1"/>
  <c r="BQW539" i="7" s="1"/>
  <c r="BQW540" i="7" s="1"/>
  <c r="BQU537" i="7"/>
  <c r="BQU538" i="7" s="1"/>
  <c r="BQU539" i="7" s="1"/>
  <c r="BQU540" i="7" s="1"/>
  <c r="BQS537" i="7"/>
  <c r="BQS538" i="7" s="1"/>
  <c r="BQS539" i="7" s="1"/>
  <c r="BQS540" i="7" s="1"/>
  <c r="BQQ537" i="7"/>
  <c r="BQQ538" i="7" s="1"/>
  <c r="BQQ539" i="7" s="1"/>
  <c r="BQQ540" i="7" s="1"/>
  <c r="BQO537" i="7"/>
  <c r="BQO538" i="7" s="1"/>
  <c r="BQO539" i="7" s="1"/>
  <c r="BQO540" i="7" s="1"/>
  <c r="BQM537" i="7"/>
  <c r="BQM538" i="7" s="1"/>
  <c r="BQM539" i="7" s="1"/>
  <c r="BQM540" i="7" s="1"/>
  <c r="BQK537" i="7"/>
  <c r="BQK538" i="7" s="1"/>
  <c r="BQK539" i="7" s="1"/>
  <c r="BQK540" i="7" s="1"/>
  <c r="BQI537" i="7"/>
  <c r="BQI538" i="7" s="1"/>
  <c r="BQI539" i="7" s="1"/>
  <c r="BQI540" i="7" s="1"/>
  <c r="BQG537" i="7"/>
  <c r="BQG538" i="7" s="1"/>
  <c r="BQG539" i="7" s="1"/>
  <c r="BQG540" i="7" s="1"/>
  <c r="BQE537" i="7"/>
  <c r="BQE538" i="7" s="1"/>
  <c r="BQE539" i="7" s="1"/>
  <c r="BQE540" i="7" s="1"/>
  <c r="BQC537" i="7"/>
  <c r="BQC538" i="7" s="1"/>
  <c r="BQC539" i="7" s="1"/>
  <c r="BQC540" i="7" s="1"/>
  <c r="BQA537" i="7"/>
  <c r="BQA538" i="7" s="1"/>
  <c r="BQA539" i="7" s="1"/>
  <c r="BQA540" i="7" s="1"/>
  <c r="BPY537" i="7"/>
  <c r="BPY538" i="7" s="1"/>
  <c r="BPY539" i="7" s="1"/>
  <c r="BPY540" i="7" s="1"/>
  <c r="BPW537" i="7"/>
  <c r="BPW538" i="7" s="1"/>
  <c r="BPW539" i="7" s="1"/>
  <c r="BPW540" i="7" s="1"/>
  <c r="BPU537" i="7"/>
  <c r="BPU538" i="7" s="1"/>
  <c r="BPU539" i="7" s="1"/>
  <c r="BPU540" i="7" s="1"/>
  <c r="BPS537" i="7"/>
  <c r="BPS538" i="7" s="1"/>
  <c r="BPS539" i="7" s="1"/>
  <c r="BPS540" i="7" s="1"/>
  <c r="BPQ537" i="7"/>
  <c r="BPQ538" i="7" s="1"/>
  <c r="BPQ539" i="7" s="1"/>
  <c r="BPQ540" i="7" s="1"/>
  <c r="BPO537" i="7"/>
  <c r="BPO538" i="7" s="1"/>
  <c r="BPO539" i="7" s="1"/>
  <c r="BPO540" i="7" s="1"/>
  <c r="BPM537" i="7"/>
  <c r="BPM538" i="7" s="1"/>
  <c r="BPM539" i="7" s="1"/>
  <c r="BPM540" i="7" s="1"/>
  <c r="BPK537" i="7"/>
  <c r="BPK538" i="7" s="1"/>
  <c r="BPK539" i="7" s="1"/>
  <c r="BPK540" i="7" s="1"/>
  <c r="BPI537" i="7"/>
  <c r="BPI538" i="7" s="1"/>
  <c r="BPI539" i="7" s="1"/>
  <c r="BPI540" i="7" s="1"/>
  <c r="BPG537" i="7"/>
  <c r="BPG538" i="7" s="1"/>
  <c r="BPG539" i="7" s="1"/>
  <c r="BPG540" i="7" s="1"/>
  <c r="BPE537" i="7"/>
  <c r="BPE538" i="7" s="1"/>
  <c r="BPE539" i="7" s="1"/>
  <c r="BPE540" i="7" s="1"/>
  <c r="BPC537" i="7"/>
  <c r="BPC538" i="7" s="1"/>
  <c r="BPC539" i="7" s="1"/>
  <c r="BPC540" i="7" s="1"/>
  <c r="BPA537" i="7"/>
  <c r="BPA538" i="7" s="1"/>
  <c r="BPA539" i="7" s="1"/>
  <c r="BPA540" i="7" s="1"/>
  <c r="BOY537" i="7"/>
  <c r="BOY538" i="7" s="1"/>
  <c r="BOY539" i="7" s="1"/>
  <c r="BOY540" i="7" s="1"/>
  <c r="BOW537" i="7"/>
  <c r="BOW538" i="7" s="1"/>
  <c r="BOW539" i="7" s="1"/>
  <c r="BOW540" i="7" s="1"/>
  <c r="BOU537" i="7"/>
  <c r="BOU538" i="7" s="1"/>
  <c r="BOU539" i="7" s="1"/>
  <c r="BOU540" i="7" s="1"/>
  <c r="BOS537" i="7"/>
  <c r="BOS538" i="7" s="1"/>
  <c r="BOS539" i="7" s="1"/>
  <c r="BOS540" i="7" s="1"/>
  <c r="BOQ537" i="7"/>
  <c r="BOQ538" i="7" s="1"/>
  <c r="BOQ539" i="7" s="1"/>
  <c r="BOQ540" i="7" s="1"/>
  <c r="BOO537" i="7"/>
  <c r="BOO538" i="7" s="1"/>
  <c r="BOO539" i="7" s="1"/>
  <c r="BOO540" i="7" s="1"/>
  <c r="BOM537" i="7"/>
  <c r="BOM538" i="7" s="1"/>
  <c r="BOM539" i="7" s="1"/>
  <c r="BOM540" i="7" s="1"/>
  <c r="BOK537" i="7"/>
  <c r="BOK538" i="7" s="1"/>
  <c r="BOK539" i="7" s="1"/>
  <c r="BOK540" i="7" s="1"/>
  <c r="BOI537" i="7"/>
  <c r="BOI538" i="7" s="1"/>
  <c r="BOI539" i="7" s="1"/>
  <c r="BOI540" i="7" s="1"/>
  <c r="BOG537" i="7"/>
  <c r="BOG538" i="7" s="1"/>
  <c r="BOG539" i="7" s="1"/>
  <c r="BOG540" i="7" s="1"/>
  <c r="BOE537" i="7"/>
  <c r="BOE538" i="7" s="1"/>
  <c r="BOE539" i="7" s="1"/>
  <c r="BOE540" i="7" s="1"/>
  <c r="BOC537" i="7"/>
  <c r="BOC538" i="7" s="1"/>
  <c r="BOC539" i="7" s="1"/>
  <c r="BOC540" i="7" s="1"/>
  <c r="BOA537" i="7"/>
  <c r="BOA538" i="7" s="1"/>
  <c r="BOA539" i="7" s="1"/>
  <c r="BOA540" i="7" s="1"/>
  <c r="BNY537" i="7"/>
  <c r="BNY538" i="7" s="1"/>
  <c r="BNY539" i="7" s="1"/>
  <c r="BNY540" i="7" s="1"/>
  <c r="BNW537" i="7"/>
  <c r="BNW538" i="7" s="1"/>
  <c r="BNW539" i="7" s="1"/>
  <c r="BNW540" i="7" s="1"/>
  <c r="BNU537" i="7"/>
  <c r="BNU538" i="7" s="1"/>
  <c r="BNU539" i="7" s="1"/>
  <c r="BNU540" i="7" s="1"/>
  <c r="BNS537" i="7"/>
  <c r="BNS538" i="7" s="1"/>
  <c r="BNS539" i="7" s="1"/>
  <c r="BNS540" i="7" s="1"/>
  <c r="BNQ537" i="7"/>
  <c r="BNQ538" i="7" s="1"/>
  <c r="BNQ539" i="7" s="1"/>
  <c r="BNQ540" i="7" s="1"/>
  <c r="BNO537" i="7"/>
  <c r="BNO538" i="7" s="1"/>
  <c r="BNO539" i="7" s="1"/>
  <c r="BNO540" i="7" s="1"/>
  <c r="BNM537" i="7"/>
  <c r="BNM538" i="7" s="1"/>
  <c r="BNM539" i="7" s="1"/>
  <c r="BNM540" i="7" s="1"/>
  <c r="BNK537" i="7"/>
  <c r="BNK538" i="7" s="1"/>
  <c r="BNK539" i="7" s="1"/>
  <c r="BNK540" i="7" s="1"/>
  <c r="BNI537" i="7"/>
  <c r="BNI538" i="7" s="1"/>
  <c r="BNI539" i="7" s="1"/>
  <c r="BNI540" i="7" s="1"/>
  <c r="BNG537" i="7"/>
  <c r="BNG538" i="7" s="1"/>
  <c r="BNG539" i="7" s="1"/>
  <c r="BNG540" i="7" s="1"/>
  <c r="BNE537" i="7"/>
  <c r="BNE538" i="7" s="1"/>
  <c r="BNE539" i="7" s="1"/>
  <c r="BNE540" i="7" s="1"/>
  <c r="BNC537" i="7"/>
  <c r="BNC538" i="7" s="1"/>
  <c r="BNC539" i="7" s="1"/>
  <c r="BNC540" i="7" s="1"/>
  <c r="BNA537" i="7"/>
  <c r="BNA538" i="7" s="1"/>
  <c r="BNA539" i="7" s="1"/>
  <c r="BNA540" i="7" s="1"/>
  <c r="BMY537" i="7"/>
  <c r="BMY538" i="7" s="1"/>
  <c r="BMY539" i="7" s="1"/>
  <c r="BMY540" i="7" s="1"/>
  <c r="D537" i="7"/>
  <c r="C537" i="7" s="1"/>
  <c r="L540" i="5" s="1"/>
  <c r="D536" i="7"/>
  <c r="C536" i="7" s="1"/>
  <c r="L539" i="5" s="1"/>
  <c r="Y534" i="7"/>
  <c r="X534" i="7"/>
  <c r="W534" i="7"/>
  <c r="V534" i="7"/>
  <c r="U534" i="7"/>
  <c r="T534" i="7"/>
  <c r="S534" i="7"/>
  <c r="R534" i="7"/>
  <c r="Q534" i="7"/>
  <c r="P534" i="7"/>
  <c r="O534" i="7"/>
  <c r="N534" i="7"/>
  <c r="M534" i="7"/>
  <c r="K534" i="7"/>
  <c r="J534" i="7"/>
  <c r="I534" i="7"/>
  <c r="H534" i="7"/>
  <c r="G534" i="7"/>
  <c r="F534" i="7"/>
  <c r="E534" i="7"/>
  <c r="D533" i="7"/>
  <c r="C533" i="7" s="1"/>
  <c r="D532" i="7"/>
  <c r="C532" i="7" s="1"/>
  <c r="L535" i="5" s="1"/>
  <c r="Y528" i="7"/>
  <c r="X528" i="7"/>
  <c r="W528" i="7"/>
  <c r="V528" i="7"/>
  <c r="U528" i="7"/>
  <c r="T528" i="7"/>
  <c r="S528" i="7"/>
  <c r="R528" i="7"/>
  <c r="Q528" i="7"/>
  <c r="P528" i="7"/>
  <c r="O528" i="7"/>
  <c r="N528" i="7"/>
  <c r="M528" i="7"/>
  <c r="K528" i="7"/>
  <c r="J528" i="7"/>
  <c r="I528" i="7"/>
  <c r="H528" i="7"/>
  <c r="G528" i="7"/>
  <c r="F528" i="7"/>
  <c r="E528" i="7"/>
  <c r="D527" i="7"/>
  <c r="Y525" i="7"/>
  <c r="X525" i="7"/>
  <c r="W525" i="7"/>
  <c r="V525" i="7"/>
  <c r="U525" i="7"/>
  <c r="T525" i="7"/>
  <c r="S525" i="7"/>
  <c r="R525" i="7"/>
  <c r="Q525" i="7"/>
  <c r="P525" i="7"/>
  <c r="O525" i="7"/>
  <c r="N525" i="7"/>
  <c r="M525" i="7"/>
  <c r="K525" i="7"/>
  <c r="J525" i="7"/>
  <c r="I525" i="7"/>
  <c r="H525" i="7"/>
  <c r="G525" i="7"/>
  <c r="F525" i="7"/>
  <c r="E525" i="7"/>
  <c r="D524" i="7"/>
  <c r="D523" i="7"/>
  <c r="C523" i="7" s="1"/>
  <c r="Y521" i="7"/>
  <c r="X521" i="7"/>
  <c r="W521" i="7"/>
  <c r="V521" i="7"/>
  <c r="U521" i="7"/>
  <c r="T521" i="7"/>
  <c r="S521" i="7"/>
  <c r="R521" i="7"/>
  <c r="Q521" i="7"/>
  <c r="P521" i="7"/>
  <c r="O521" i="7"/>
  <c r="N521" i="7"/>
  <c r="M521" i="7"/>
  <c r="K521" i="7"/>
  <c r="J521" i="7"/>
  <c r="I521" i="7"/>
  <c r="H521" i="7"/>
  <c r="G521" i="7"/>
  <c r="F521" i="7"/>
  <c r="E521" i="7"/>
  <c r="D520" i="7"/>
  <c r="C520" i="7" s="1"/>
  <c r="D519" i="7"/>
  <c r="C519" i="7" s="1"/>
  <c r="D518" i="7"/>
  <c r="Y516" i="7"/>
  <c r="X516" i="7"/>
  <c r="W516" i="7"/>
  <c r="V516" i="7"/>
  <c r="U516" i="7"/>
  <c r="T516" i="7"/>
  <c r="S516" i="7"/>
  <c r="R516" i="7"/>
  <c r="Q516" i="7"/>
  <c r="P516" i="7"/>
  <c r="O516" i="7"/>
  <c r="N516" i="7"/>
  <c r="M516" i="7"/>
  <c r="K516" i="7"/>
  <c r="J516" i="7"/>
  <c r="I516" i="7"/>
  <c r="H516" i="7"/>
  <c r="G516" i="7"/>
  <c r="F516" i="7"/>
  <c r="E516" i="7"/>
  <c r="D515" i="7"/>
  <c r="Y513" i="7"/>
  <c r="X513" i="7"/>
  <c r="W513" i="7"/>
  <c r="V513" i="7"/>
  <c r="U513" i="7"/>
  <c r="T513" i="7"/>
  <c r="S513" i="7"/>
  <c r="R513" i="7"/>
  <c r="Q513" i="7"/>
  <c r="P513" i="7"/>
  <c r="O513" i="7"/>
  <c r="N513" i="7"/>
  <c r="M513" i="7"/>
  <c r="K513" i="7"/>
  <c r="J513" i="7"/>
  <c r="I513" i="7"/>
  <c r="H513" i="7"/>
  <c r="G513" i="7"/>
  <c r="F513" i="7"/>
  <c r="E513" i="7"/>
  <c r="D513" i="7"/>
  <c r="C512" i="7"/>
  <c r="C513" i="7" s="1"/>
  <c r="Y510" i="7"/>
  <c r="X510" i="7"/>
  <c r="W510" i="7"/>
  <c r="V510" i="7"/>
  <c r="U510" i="7"/>
  <c r="T510" i="7"/>
  <c r="S510" i="7"/>
  <c r="R510" i="7"/>
  <c r="Q510" i="7"/>
  <c r="P510" i="7"/>
  <c r="O510" i="7"/>
  <c r="N510" i="7"/>
  <c r="M510" i="7"/>
  <c r="K510" i="7"/>
  <c r="J510" i="7"/>
  <c r="I510" i="7"/>
  <c r="H510" i="7"/>
  <c r="G510" i="7"/>
  <c r="F510" i="7"/>
  <c r="E510" i="7"/>
  <c r="D509" i="7"/>
  <c r="C509" i="7" s="1"/>
  <c r="D508" i="7"/>
  <c r="C508" i="7" s="1"/>
  <c r="L511" i="5" s="1"/>
  <c r="D507" i="7"/>
  <c r="D506" i="7"/>
  <c r="C506" i="7" s="1"/>
  <c r="Y504" i="7"/>
  <c r="X504" i="7"/>
  <c r="W504" i="7"/>
  <c r="V504" i="7"/>
  <c r="U504" i="7"/>
  <c r="T504" i="7"/>
  <c r="S504" i="7"/>
  <c r="R504" i="7"/>
  <c r="Q504" i="7"/>
  <c r="P504" i="7"/>
  <c r="O504" i="7"/>
  <c r="N504" i="7"/>
  <c r="M504" i="7"/>
  <c r="K504" i="7"/>
  <c r="J504" i="7"/>
  <c r="I504" i="7"/>
  <c r="H504" i="7"/>
  <c r="G504" i="7"/>
  <c r="F504" i="7"/>
  <c r="E504" i="7"/>
  <c r="D503" i="7"/>
  <c r="Y501" i="7"/>
  <c r="X501" i="7"/>
  <c r="W501" i="7"/>
  <c r="V501" i="7"/>
  <c r="U501" i="7"/>
  <c r="T501" i="7"/>
  <c r="S501" i="7"/>
  <c r="R501" i="7"/>
  <c r="Q501" i="7"/>
  <c r="P501" i="7"/>
  <c r="O501" i="7"/>
  <c r="N501" i="7"/>
  <c r="M501" i="7"/>
  <c r="K501" i="7"/>
  <c r="J501" i="7"/>
  <c r="I501" i="7"/>
  <c r="H501" i="7"/>
  <c r="G501" i="7"/>
  <c r="F501" i="7"/>
  <c r="E501" i="7"/>
  <c r="D500" i="7"/>
  <c r="C500" i="7" s="1"/>
  <c r="D499" i="7"/>
  <c r="C499" i="7" s="1"/>
  <c r="L502" i="5" s="1"/>
  <c r="D498" i="7"/>
  <c r="C498" i="7" s="1"/>
  <c r="L501" i="5" s="1"/>
  <c r="D497" i="7"/>
  <c r="C497" i="7" s="1"/>
  <c r="L500" i="5" s="1"/>
  <c r="D496" i="7"/>
  <c r="C496" i="7" s="1"/>
  <c r="L499" i="5" s="1"/>
  <c r="D495" i="7"/>
  <c r="D492" i="7"/>
  <c r="D491" i="7"/>
  <c r="D490" i="7"/>
  <c r="D489" i="7"/>
  <c r="D488" i="7"/>
  <c r="C488" i="7" s="1"/>
  <c r="D487" i="7"/>
  <c r="D486" i="7"/>
  <c r="D485" i="7"/>
  <c r="D484" i="7"/>
  <c r="D483" i="7"/>
  <c r="D482" i="7"/>
  <c r="D481" i="7"/>
  <c r="D480" i="7"/>
  <c r="D479" i="7"/>
  <c r="D478" i="7"/>
  <c r="D477" i="7"/>
  <c r="D476" i="7"/>
  <c r="D475" i="7"/>
  <c r="D474" i="7"/>
  <c r="D473" i="7"/>
  <c r="D472" i="7"/>
  <c r="D471" i="7"/>
  <c r="D470" i="7"/>
  <c r="D469" i="7"/>
  <c r="D468" i="7"/>
  <c r="D467" i="7"/>
  <c r="D466" i="7"/>
  <c r="D465" i="7"/>
  <c r="D464" i="7"/>
  <c r="D463" i="7"/>
  <c r="D462" i="7"/>
  <c r="C462" i="7" s="1"/>
  <c r="D461" i="7"/>
  <c r="D460" i="7"/>
  <c r="D459" i="7"/>
  <c r="D458" i="7"/>
  <c r="D457" i="7"/>
  <c r="D456" i="7"/>
  <c r="D455" i="7"/>
  <c r="D454" i="7"/>
  <c r="D453" i="7"/>
  <c r="D452" i="7"/>
  <c r="D451" i="7"/>
  <c r="D450" i="7"/>
  <c r="D449" i="7"/>
  <c r="D448" i="7"/>
  <c r="D447" i="7"/>
  <c r="D446" i="7"/>
  <c r="D445" i="7"/>
  <c r="C445" i="7" s="1"/>
  <c r="D444" i="7"/>
  <c r="D443" i="7"/>
  <c r="D442" i="7"/>
  <c r="D441" i="7"/>
  <c r="D440" i="7"/>
  <c r="D439" i="7"/>
  <c r="D438" i="7"/>
  <c r="D437" i="7"/>
  <c r="D436" i="7"/>
  <c r="D435" i="7"/>
  <c r="D434" i="7"/>
  <c r="D433" i="7"/>
  <c r="D432" i="7"/>
  <c r="D431" i="7"/>
  <c r="D430" i="7"/>
  <c r="D429" i="7"/>
  <c r="D428" i="7"/>
  <c r="D427" i="7"/>
  <c r="D426" i="7"/>
  <c r="D425" i="7"/>
  <c r="D424" i="7"/>
  <c r="C424" i="7" s="1"/>
  <c r="D423" i="7"/>
  <c r="D422" i="7"/>
  <c r="D421" i="7"/>
  <c r="D420" i="7"/>
  <c r="D419" i="7"/>
  <c r="D418" i="7"/>
  <c r="D417" i="7"/>
  <c r="D416" i="7"/>
  <c r="D415" i="7"/>
  <c r="D414" i="7"/>
  <c r="D413" i="7"/>
  <c r="D412" i="7"/>
  <c r="D411" i="7"/>
  <c r="D410" i="7"/>
  <c r="D409" i="7"/>
  <c r="D408" i="7"/>
  <c r="D407" i="7"/>
  <c r="D406" i="7"/>
  <c r="D405" i="7"/>
  <c r="D404" i="7"/>
  <c r="D403" i="7"/>
  <c r="D402" i="7"/>
  <c r="D401" i="7"/>
  <c r="D400" i="7"/>
  <c r="D399" i="7"/>
  <c r="L401" i="5"/>
  <c r="L400" i="5"/>
  <c r="D396" i="7"/>
  <c r="D395" i="7"/>
  <c r="D394" i="7"/>
  <c r="D393" i="7"/>
  <c r="C393" i="7" s="1"/>
  <c r="D392" i="7"/>
  <c r="C392" i="7" s="1"/>
  <c r="D391" i="7"/>
  <c r="C391" i="7" s="1"/>
  <c r="D390" i="7"/>
  <c r="D389" i="7"/>
  <c r="C389" i="7" s="1"/>
  <c r="D388" i="7"/>
  <c r="C388" i="7" s="1"/>
  <c r="D387" i="7"/>
  <c r="C387" i="7" s="1"/>
  <c r="D386" i="7"/>
  <c r="C386" i="7" s="1"/>
  <c r="Y384" i="7"/>
  <c r="X384" i="7"/>
  <c r="W384" i="7"/>
  <c r="V384" i="7"/>
  <c r="U384" i="7"/>
  <c r="T384" i="7"/>
  <c r="S384" i="7"/>
  <c r="R384" i="7"/>
  <c r="Q384" i="7"/>
  <c r="P384" i="7"/>
  <c r="O384" i="7"/>
  <c r="N384" i="7"/>
  <c r="M384" i="7"/>
  <c r="K384" i="7"/>
  <c r="J384" i="7"/>
  <c r="I384" i="7"/>
  <c r="H384" i="7"/>
  <c r="G384" i="7"/>
  <c r="F384" i="7"/>
  <c r="E384" i="7"/>
  <c r="D383" i="7"/>
  <c r="C383" i="7" s="1"/>
  <c r="Y381" i="7"/>
  <c r="X381" i="7"/>
  <c r="W381" i="7"/>
  <c r="V381" i="7"/>
  <c r="U381" i="7"/>
  <c r="T381" i="7"/>
  <c r="S381" i="7"/>
  <c r="R381" i="7"/>
  <c r="Q381" i="7"/>
  <c r="P381" i="7"/>
  <c r="O381" i="7"/>
  <c r="N381" i="7"/>
  <c r="M381" i="7"/>
  <c r="K381" i="7"/>
  <c r="J381" i="7"/>
  <c r="I381" i="7"/>
  <c r="H381" i="7"/>
  <c r="G381" i="7"/>
  <c r="F381" i="7"/>
  <c r="E381" i="7"/>
  <c r="D380" i="7"/>
  <c r="C380" i="7" s="1"/>
  <c r="Y378" i="7"/>
  <c r="X378" i="7"/>
  <c r="W378" i="7"/>
  <c r="V378" i="7"/>
  <c r="U378" i="7"/>
  <c r="T378" i="7"/>
  <c r="S378" i="7"/>
  <c r="R378" i="7"/>
  <c r="Q378" i="7"/>
  <c r="P378" i="7"/>
  <c r="O378" i="7"/>
  <c r="N378" i="7"/>
  <c r="M378" i="7"/>
  <c r="K378" i="7"/>
  <c r="J378" i="7"/>
  <c r="I378" i="7"/>
  <c r="H378" i="7"/>
  <c r="G378" i="7"/>
  <c r="F378" i="7"/>
  <c r="E378" i="7"/>
  <c r="D377" i="7"/>
  <c r="C377" i="7" s="1"/>
  <c r="Y373" i="7"/>
  <c r="X373" i="7"/>
  <c r="W373" i="7"/>
  <c r="V373" i="7"/>
  <c r="U373" i="7"/>
  <c r="T373" i="7"/>
  <c r="S373" i="7"/>
  <c r="R373" i="7"/>
  <c r="Q373" i="7"/>
  <c r="P373" i="7"/>
  <c r="O373" i="7"/>
  <c r="N373" i="7"/>
  <c r="M373" i="7"/>
  <c r="K373" i="7"/>
  <c r="J373" i="7"/>
  <c r="I373" i="7"/>
  <c r="H373" i="7"/>
  <c r="G373" i="7"/>
  <c r="F373" i="7"/>
  <c r="E373" i="7"/>
  <c r="D372" i="7"/>
  <c r="C372" i="7" s="1"/>
  <c r="L375" i="5" s="1"/>
  <c r="D371" i="7"/>
  <c r="C371" i="7" s="1"/>
  <c r="L374" i="5" s="1"/>
  <c r="D370" i="7"/>
  <c r="C370" i="7" s="1"/>
  <c r="L373" i="5" s="1"/>
  <c r="D369" i="7"/>
  <c r="C369" i="7" s="1"/>
  <c r="L372" i="5" s="1"/>
  <c r="D368" i="7"/>
  <c r="C368" i="7" s="1"/>
  <c r="L371" i="5" s="1"/>
  <c r="AB366" i="7"/>
  <c r="AA366" i="7"/>
  <c r="Z366" i="7"/>
  <c r="X365" i="7"/>
  <c r="X366" i="7" s="1"/>
  <c r="D365" i="7"/>
  <c r="D364" i="7"/>
  <c r="L366" i="5"/>
  <c r="L365" i="5"/>
  <c r="L364" i="5"/>
  <c r="L363" i="5"/>
  <c r="D359" i="7"/>
  <c r="L361" i="5"/>
  <c r="D357" i="7"/>
  <c r="D356" i="7"/>
  <c r="C356" i="7" s="1"/>
  <c r="L358" i="5"/>
  <c r="AA353" i="7"/>
  <c r="L355" i="5"/>
  <c r="L354" i="5"/>
  <c r="L353" i="5"/>
  <c r="L352" i="5"/>
  <c r="L351" i="5"/>
  <c r="L350" i="5"/>
  <c r="L349" i="5"/>
  <c r="D345" i="7"/>
  <c r="D342" i="7"/>
  <c r="C342" i="7" s="1"/>
  <c r="F341" i="7"/>
  <c r="F343" i="7" s="1"/>
  <c r="D338" i="7"/>
  <c r="D337" i="7"/>
  <c r="D336" i="7"/>
  <c r="D333" i="7"/>
  <c r="D332" i="7"/>
  <c r="D331" i="7"/>
  <c r="D330" i="7"/>
  <c r="D329" i="7"/>
  <c r="D328" i="7"/>
  <c r="D327" i="7"/>
  <c r="D326" i="7"/>
  <c r="D325" i="7"/>
  <c r="D324" i="7"/>
  <c r="D323" i="7"/>
  <c r="D322" i="7"/>
  <c r="D321" i="7"/>
  <c r="D320" i="7"/>
  <c r="D319" i="7"/>
  <c r="D318" i="7"/>
  <c r="D317" i="7"/>
  <c r="D316" i="7"/>
  <c r="D315" i="7"/>
  <c r="D314" i="7"/>
  <c r="D313" i="7"/>
  <c r="D312" i="7"/>
  <c r="C312" i="7" s="1"/>
  <c r="L312" i="5"/>
  <c r="L311" i="5"/>
  <c r="Y307" i="7"/>
  <c r="C307" i="7" s="1"/>
  <c r="L309" i="5"/>
  <c r="L308" i="5"/>
  <c r="L307" i="5"/>
  <c r="Y303" i="7"/>
  <c r="C303" i="7" s="1"/>
  <c r="L304" i="5"/>
  <c r="Y300" i="7"/>
  <c r="AC298" i="7"/>
  <c r="AC310" i="7" s="1"/>
  <c r="L299" i="5"/>
  <c r="L298" i="5"/>
  <c r="L297" i="5"/>
  <c r="L296" i="5"/>
  <c r="Y291" i="7"/>
  <c r="C291" i="7" s="1"/>
  <c r="Y287" i="7"/>
  <c r="X287" i="7"/>
  <c r="W287" i="7"/>
  <c r="V287" i="7"/>
  <c r="U287" i="7"/>
  <c r="T287" i="7"/>
  <c r="S287" i="7"/>
  <c r="R287" i="7"/>
  <c r="Q287" i="7"/>
  <c r="P287" i="7"/>
  <c r="O287" i="7"/>
  <c r="N287" i="7"/>
  <c r="M287" i="7"/>
  <c r="K287" i="7"/>
  <c r="J287" i="7"/>
  <c r="I287" i="7"/>
  <c r="H287" i="7"/>
  <c r="G287" i="7"/>
  <c r="F287" i="7"/>
  <c r="E287" i="7"/>
  <c r="D286" i="7"/>
  <c r="D285" i="7"/>
  <c r="D284" i="7"/>
  <c r="D283" i="7"/>
  <c r="D282" i="7"/>
  <c r="D281" i="7"/>
  <c r="D280" i="7"/>
  <c r="D279" i="7"/>
  <c r="D278" i="7"/>
  <c r="D277" i="7"/>
  <c r="D276" i="7"/>
  <c r="Y274" i="7"/>
  <c r="X274" i="7"/>
  <c r="W274" i="7"/>
  <c r="V274" i="7"/>
  <c r="U274" i="7"/>
  <c r="T274" i="7"/>
  <c r="S274" i="7"/>
  <c r="R274" i="7"/>
  <c r="Q274" i="7"/>
  <c r="P274" i="7"/>
  <c r="O274" i="7"/>
  <c r="N274" i="7"/>
  <c r="M274" i="7"/>
  <c r="K274" i="7"/>
  <c r="J274" i="7"/>
  <c r="I274" i="7"/>
  <c r="H274" i="7"/>
  <c r="G274" i="7"/>
  <c r="F274" i="7"/>
  <c r="E274" i="7"/>
  <c r="D273" i="7"/>
  <c r="D272" i="7"/>
  <c r="D271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AA255" i="7"/>
  <c r="Y255" i="7"/>
  <c r="X255" i="7"/>
  <c r="W255" i="7"/>
  <c r="V255" i="7"/>
  <c r="U255" i="7"/>
  <c r="T255" i="7"/>
  <c r="S255" i="7"/>
  <c r="R255" i="7"/>
  <c r="Q255" i="7"/>
  <c r="P255" i="7"/>
  <c r="O255" i="7"/>
  <c r="N255" i="7"/>
  <c r="M255" i="7"/>
  <c r="K255" i="7"/>
  <c r="J255" i="7"/>
  <c r="I255" i="7"/>
  <c r="H255" i="7"/>
  <c r="G255" i="7"/>
  <c r="F255" i="7"/>
  <c r="E255" i="7"/>
  <c r="D254" i="7"/>
  <c r="D253" i="7"/>
  <c r="C253" i="7" s="1"/>
  <c r="Y251" i="7"/>
  <c r="X251" i="7"/>
  <c r="W251" i="7"/>
  <c r="V251" i="7"/>
  <c r="U251" i="7"/>
  <c r="T251" i="7"/>
  <c r="S251" i="7"/>
  <c r="R251" i="7"/>
  <c r="Q251" i="7"/>
  <c r="P251" i="7"/>
  <c r="O251" i="7"/>
  <c r="N251" i="7"/>
  <c r="M251" i="7"/>
  <c r="K251" i="7"/>
  <c r="J251" i="7"/>
  <c r="I251" i="7"/>
  <c r="H251" i="7"/>
  <c r="G251" i="7"/>
  <c r="F251" i="7"/>
  <c r="E251" i="7"/>
  <c r="D250" i="7"/>
  <c r="D249" i="7"/>
  <c r="D248" i="7"/>
  <c r="D247" i="7"/>
  <c r="D246" i="7"/>
  <c r="D245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C232" i="7" s="1"/>
  <c r="D231" i="7"/>
  <c r="C231" i="7" s="1"/>
  <c r="Y229" i="7"/>
  <c r="X229" i="7"/>
  <c r="W229" i="7"/>
  <c r="V229" i="7"/>
  <c r="U229" i="7"/>
  <c r="T229" i="7"/>
  <c r="S229" i="7"/>
  <c r="R229" i="7"/>
  <c r="Q229" i="7"/>
  <c r="P229" i="7"/>
  <c r="O229" i="7"/>
  <c r="N229" i="7"/>
  <c r="M229" i="7"/>
  <c r="K229" i="7"/>
  <c r="J229" i="7"/>
  <c r="I229" i="7"/>
  <c r="H229" i="7"/>
  <c r="G229" i="7"/>
  <c r="F229" i="7"/>
  <c r="E229" i="7"/>
  <c r="D228" i="7"/>
  <c r="D227" i="7"/>
  <c r="D226" i="7"/>
  <c r="Y224" i="7"/>
  <c r="X224" i="7"/>
  <c r="W224" i="7"/>
  <c r="V224" i="7"/>
  <c r="U224" i="7"/>
  <c r="T224" i="7"/>
  <c r="S224" i="7"/>
  <c r="R224" i="7"/>
  <c r="Q224" i="7"/>
  <c r="P224" i="7"/>
  <c r="O224" i="7"/>
  <c r="N224" i="7"/>
  <c r="K224" i="7"/>
  <c r="J224" i="7"/>
  <c r="I224" i="7"/>
  <c r="H224" i="7"/>
  <c r="G224" i="7"/>
  <c r="F224" i="7"/>
  <c r="E224" i="7"/>
  <c r="D223" i="7"/>
  <c r="D222" i="7"/>
  <c r="D221" i="7"/>
  <c r="D220" i="7"/>
  <c r="D219" i="7"/>
  <c r="D218" i="7"/>
  <c r="D217" i="7"/>
  <c r="C217" i="7" s="1"/>
  <c r="Y213" i="7"/>
  <c r="X213" i="7"/>
  <c r="W213" i="7"/>
  <c r="V213" i="7"/>
  <c r="U213" i="7"/>
  <c r="T213" i="7"/>
  <c r="S213" i="7"/>
  <c r="R213" i="7"/>
  <c r="Q213" i="7"/>
  <c r="P213" i="7"/>
  <c r="O213" i="7"/>
  <c r="N213" i="7"/>
  <c r="M213" i="7"/>
  <c r="K213" i="7"/>
  <c r="J213" i="7"/>
  <c r="I213" i="7"/>
  <c r="H213" i="7"/>
  <c r="G213" i="7"/>
  <c r="F213" i="7"/>
  <c r="E213" i="7"/>
  <c r="D212" i="7"/>
  <c r="D211" i="7"/>
  <c r="D210" i="7"/>
  <c r="D209" i="7"/>
  <c r="D208" i="7"/>
  <c r="D207" i="7"/>
  <c r="C207" i="7" s="1"/>
  <c r="Y205" i="7"/>
  <c r="X205" i="7"/>
  <c r="W205" i="7"/>
  <c r="V205" i="7"/>
  <c r="U205" i="7"/>
  <c r="T205" i="7"/>
  <c r="S205" i="7"/>
  <c r="R205" i="7"/>
  <c r="Q205" i="7"/>
  <c r="P205" i="7"/>
  <c r="O205" i="7"/>
  <c r="N205" i="7"/>
  <c r="M205" i="7"/>
  <c r="K205" i="7"/>
  <c r="J205" i="7"/>
  <c r="I205" i="7"/>
  <c r="H205" i="7"/>
  <c r="G205" i="7"/>
  <c r="F205" i="7"/>
  <c r="E205" i="7"/>
  <c r="D204" i="7"/>
  <c r="C204" i="7" s="1"/>
  <c r="Y202" i="7"/>
  <c r="X202" i="7"/>
  <c r="W202" i="7"/>
  <c r="V202" i="7"/>
  <c r="U202" i="7"/>
  <c r="T202" i="7"/>
  <c r="S202" i="7"/>
  <c r="R202" i="7"/>
  <c r="Q202" i="7"/>
  <c r="P202" i="7"/>
  <c r="O202" i="7"/>
  <c r="N202" i="7"/>
  <c r="M202" i="7"/>
  <c r="K202" i="7"/>
  <c r="J202" i="7"/>
  <c r="I202" i="7"/>
  <c r="H202" i="7"/>
  <c r="G202" i="7"/>
  <c r="F202" i="7"/>
  <c r="E202" i="7"/>
  <c r="D201" i="7"/>
  <c r="C201" i="7" s="1"/>
  <c r="AA199" i="7"/>
  <c r="Y199" i="7"/>
  <c r="X199" i="7"/>
  <c r="W199" i="7"/>
  <c r="V199" i="7"/>
  <c r="U199" i="7"/>
  <c r="T199" i="7"/>
  <c r="S199" i="7"/>
  <c r="R199" i="7"/>
  <c r="Q199" i="7"/>
  <c r="P199" i="7"/>
  <c r="O199" i="7"/>
  <c r="N199" i="7"/>
  <c r="M199" i="7"/>
  <c r="K199" i="7"/>
  <c r="J199" i="7"/>
  <c r="I199" i="7"/>
  <c r="H199" i="7"/>
  <c r="G199" i="7"/>
  <c r="F199" i="7"/>
  <c r="E199" i="7"/>
  <c r="D198" i="7"/>
  <c r="C198" i="7" s="1"/>
  <c r="D197" i="7"/>
  <c r="C197" i="7" s="1"/>
  <c r="AA195" i="7"/>
  <c r="Y195" i="7"/>
  <c r="W195" i="7"/>
  <c r="V195" i="7"/>
  <c r="U195" i="7"/>
  <c r="T195" i="7"/>
  <c r="S195" i="7"/>
  <c r="R195" i="7"/>
  <c r="Q195" i="7"/>
  <c r="P195" i="7"/>
  <c r="O195" i="7"/>
  <c r="N195" i="7"/>
  <c r="M195" i="7"/>
  <c r="K195" i="7"/>
  <c r="J195" i="7"/>
  <c r="I195" i="7"/>
  <c r="H195" i="7"/>
  <c r="G195" i="7"/>
  <c r="F195" i="7"/>
  <c r="E195" i="7"/>
  <c r="D194" i="7"/>
  <c r="X193" i="7"/>
  <c r="D193" i="7"/>
  <c r="X192" i="7"/>
  <c r="D192" i="7"/>
  <c r="D191" i="7"/>
  <c r="C191" i="7" s="1"/>
  <c r="D190" i="7"/>
  <c r="D189" i="7"/>
  <c r="C189" i="7" s="1"/>
  <c r="D188" i="7"/>
  <c r="C188" i="7" s="1"/>
  <c r="D187" i="7"/>
  <c r="C187" i="7" s="1"/>
  <c r="AA185" i="7"/>
  <c r="Y185" i="7"/>
  <c r="X185" i="7"/>
  <c r="W185" i="7"/>
  <c r="V185" i="7"/>
  <c r="U185" i="7"/>
  <c r="T185" i="7"/>
  <c r="S185" i="7"/>
  <c r="R185" i="7"/>
  <c r="Q185" i="7"/>
  <c r="P185" i="7"/>
  <c r="O185" i="7"/>
  <c r="N185" i="7"/>
  <c r="M185" i="7"/>
  <c r="K185" i="7"/>
  <c r="J185" i="7"/>
  <c r="I185" i="7"/>
  <c r="H185" i="7"/>
  <c r="G185" i="7"/>
  <c r="F185" i="7"/>
  <c r="E185" i="7"/>
  <c r="D184" i="7"/>
  <c r="C184" i="7" s="1"/>
  <c r="D183" i="7"/>
  <c r="C183" i="7" s="1"/>
  <c r="D182" i="7"/>
  <c r="C182" i="7" s="1"/>
  <c r="D181" i="7"/>
  <c r="C181" i="7" s="1"/>
  <c r="D180" i="7"/>
  <c r="C180" i="7" s="1"/>
  <c r="D179" i="7"/>
  <c r="C179" i="7" s="1"/>
  <c r="D178" i="7"/>
  <c r="C178" i="7" s="1"/>
  <c r="D177" i="7"/>
  <c r="C177" i="7" s="1"/>
  <c r="D176" i="7"/>
  <c r="C176" i="7" s="1"/>
  <c r="D175" i="7"/>
  <c r="C175" i="7" s="1"/>
  <c r="D174" i="7"/>
  <c r="C174" i="7" s="1"/>
  <c r="D173" i="7"/>
  <c r="C173" i="7" s="1"/>
  <c r="AA171" i="7"/>
  <c r="Y171" i="7"/>
  <c r="X171" i="7"/>
  <c r="W171" i="7"/>
  <c r="V171" i="7"/>
  <c r="U171" i="7"/>
  <c r="T171" i="7"/>
  <c r="S171" i="7"/>
  <c r="R171" i="7"/>
  <c r="Q171" i="7"/>
  <c r="P171" i="7"/>
  <c r="O171" i="7"/>
  <c r="N171" i="7"/>
  <c r="M171" i="7"/>
  <c r="K171" i="7"/>
  <c r="J171" i="7"/>
  <c r="I171" i="7"/>
  <c r="H171" i="7"/>
  <c r="G171" i="7"/>
  <c r="F171" i="7"/>
  <c r="E171" i="7"/>
  <c r="D170" i="7"/>
  <c r="C170" i="7" s="1"/>
  <c r="AA168" i="7"/>
  <c r="Y168" i="7"/>
  <c r="W168" i="7"/>
  <c r="V168" i="7"/>
  <c r="U168" i="7"/>
  <c r="T168" i="7"/>
  <c r="S168" i="7"/>
  <c r="R168" i="7"/>
  <c r="Q168" i="7"/>
  <c r="P168" i="7"/>
  <c r="O168" i="7"/>
  <c r="N168" i="7"/>
  <c r="M168" i="7"/>
  <c r="K168" i="7"/>
  <c r="J168" i="7"/>
  <c r="I168" i="7"/>
  <c r="H168" i="7"/>
  <c r="G168" i="7"/>
  <c r="F168" i="7"/>
  <c r="E168" i="7"/>
  <c r="X167" i="7"/>
  <c r="X168" i="7" s="1"/>
  <c r="D167" i="7"/>
  <c r="D166" i="7"/>
  <c r="C166" i="7" s="1"/>
  <c r="L169" i="5" s="1"/>
  <c r="AA164" i="7"/>
  <c r="Y164" i="7"/>
  <c r="X164" i="7"/>
  <c r="W164" i="7"/>
  <c r="V164" i="7"/>
  <c r="U164" i="7"/>
  <c r="T164" i="7"/>
  <c r="S164" i="7"/>
  <c r="R164" i="7"/>
  <c r="Q164" i="7"/>
  <c r="P164" i="7"/>
  <c r="O164" i="7"/>
  <c r="N164" i="7"/>
  <c r="M164" i="7"/>
  <c r="K164" i="7"/>
  <c r="J164" i="7"/>
  <c r="I164" i="7"/>
  <c r="H164" i="7"/>
  <c r="G164" i="7"/>
  <c r="F164" i="7"/>
  <c r="E164" i="7"/>
  <c r="D163" i="7"/>
  <c r="D162" i="7"/>
  <c r="D161" i="7"/>
  <c r="D160" i="7"/>
  <c r="D159" i="7"/>
  <c r="D158" i="7"/>
  <c r="C158" i="7" s="1"/>
  <c r="AA156" i="7"/>
  <c r="Y156" i="7"/>
  <c r="X156" i="7"/>
  <c r="W156" i="7"/>
  <c r="V156" i="7"/>
  <c r="U156" i="7"/>
  <c r="T156" i="7"/>
  <c r="S156" i="7"/>
  <c r="R156" i="7"/>
  <c r="Q156" i="7"/>
  <c r="P156" i="7"/>
  <c r="O156" i="7"/>
  <c r="N156" i="7"/>
  <c r="M156" i="7"/>
  <c r="K156" i="7"/>
  <c r="J156" i="7"/>
  <c r="I156" i="7"/>
  <c r="H156" i="7"/>
  <c r="G156" i="7"/>
  <c r="F156" i="7"/>
  <c r="E156" i="7"/>
  <c r="D155" i="7"/>
  <c r="C155" i="7" s="1"/>
  <c r="L158" i="5" s="1"/>
  <c r="D154" i="7"/>
  <c r="C154" i="7" s="1"/>
  <c r="L157" i="5" s="1"/>
  <c r="D153" i="7"/>
  <c r="C153" i="7" s="1"/>
  <c r="L156" i="5" s="1"/>
  <c r="D152" i="7"/>
  <c r="C152" i="7" s="1"/>
  <c r="L155" i="5" s="1"/>
  <c r="Q155" i="5" s="1"/>
  <c r="W155" i="5" s="1"/>
  <c r="AA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K148" i="7"/>
  <c r="J148" i="7"/>
  <c r="I148" i="7"/>
  <c r="H148" i="7"/>
  <c r="G148" i="7"/>
  <c r="F148" i="7"/>
  <c r="E148" i="7"/>
  <c r="D147" i="7"/>
  <c r="AA145" i="7"/>
  <c r="Y145" i="7"/>
  <c r="X145" i="7"/>
  <c r="W145" i="7"/>
  <c r="V145" i="7"/>
  <c r="U145" i="7"/>
  <c r="T145" i="7"/>
  <c r="S145" i="7"/>
  <c r="R145" i="7"/>
  <c r="Q145" i="7"/>
  <c r="P145" i="7"/>
  <c r="O145" i="7"/>
  <c r="N145" i="7"/>
  <c r="M145" i="7"/>
  <c r="K145" i="7"/>
  <c r="J145" i="7"/>
  <c r="I145" i="7"/>
  <c r="H145" i="7"/>
  <c r="G145" i="7"/>
  <c r="F145" i="7"/>
  <c r="E145" i="7"/>
  <c r="D144" i="7"/>
  <c r="D143" i="7"/>
  <c r="C143" i="7" s="1"/>
  <c r="AA141" i="7"/>
  <c r="Y141" i="7"/>
  <c r="X141" i="7"/>
  <c r="W141" i="7"/>
  <c r="V141" i="7"/>
  <c r="U141" i="7"/>
  <c r="T141" i="7"/>
  <c r="S141" i="7"/>
  <c r="R141" i="7"/>
  <c r="Q141" i="7"/>
  <c r="P141" i="7"/>
  <c r="O141" i="7"/>
  <c r="N141" i="7"/>
  <c r="M141" i="7"/>
  <c r="K141" i="7"/>
  <c r="J141" i="7"/>
  <c r="I141" i="7"/>
  <c r="H141" i="7"/>
  <c r="G141" i="7"/>
  <c r="F141" i="7"/>
  <c r="E141" i="7"/>
  <c r="D140" i="7"/>
  <c r="D139" i="7"/>
  <c r="D138" i="7"/>
  <c r="C138" i="7" s="1"/>
  <c r="AA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K136" i="7"/>
  <c r="J136" i="7"/>
  <c r="I136" i="7"/>
  <c r="H136" i="7"/>
  <c r="G136" i="7"/>
  <c r="F136" i="7"/>
  <c r="E136" i="7"/>
  <c r="D135" i="7"/>
  <c r="C135" i="7" s="1"/>
  <c r="D134" i="7"/>
  <c r="C134" i="7" s="1"/>
  <c r="D133" i="7"/>
  <c r="C133" i="7" s="1"/>
  <c r="AA131" i="7"/>
  <c r="Y131" i="7"/>
  <c r="X131" i="7"/>
  <c r="W131" i="7"/>
  <c r="V131" i="7"/>
  <c r="U131" i="7"/>
  <c r="T131" i="7"/>
  <c r="S131" i="7"/>
  <c r="R131" i="7"/>
  <c r="Q131" i="7"/>
  <c r="P131" i="7"/>
  <c r="O131" i="7"/>
  <c r="N131" i="7"/>
  <c r="M131" i="7"/>
  <c r="K131" i="7"/>
  <c r="J131" i="7"/>
  <c r="I131" i="7"/>
  <c r="H131" i="7"/>
  <c r="G131" i="7"/>
  <c r="F131" i="7"/>
  <c r="E131" i="7"/>
  <c r="D130" i="7"/>
  <c r="C130" i="7" s="1"/>
  <c r="AA128" i="7"/>
  <c r="Y128" i="7"/>
  <c r="X128" i="7"/>
  <c r="W128" i="7"/>
  <c r="V128" i="7"/>
  <c r="U128" i="7"/>
  <c r="T128" i="7"/>
  <c r="S128" i="7"/>
  <c r="R128" i="7"/>
  <c r="Q128" i="7"/>
  <c r="P128" i="7"/>
  <c r="O128" i="7"/>
  <c r="N128" i="7"/>
  <c r="M128" i="7"/>
  <c r="K128" i="7"/>
  <c r="J128" i="7"/>
  <c r="I128" i="7"/>
  <c r="H128" i="7"/>
  <c r="G128" i="7"/>
  <c r="F128" i="7"/>
  <c r="E128" i="7"/>
  <c r="D127" i="7"/>
  <c r="C127" i="7" s="1"/>
  <c r="AA125" i="7"/>
  <c r="Y125" i="7"/>
  <c r="X125" i="7"/>
  <c r="W125" i="7"/>
  <c r="V125" i="7"/>
  <c r="U125" i="7"/>
  <c r="T125" i="7"/>
  <c r="S125" i="7"/>
  <c r="R125" i="7"/>
  <c r="Q125" i="7"/>
  <c r="P125" i="7"/>
  <c r="O125" i="7"/>
  <c r="N125" i="7"/>
  <c r="M125" i="7"/>
  <c r="K125" i="7"/>
  <c r="J125" i="7"/>
  <c r="I125" i="7"/>
  <c r="H125" i="7"/>
  <c r="G125" i="7"/>
  <c r="F125" i="7"/>
  <c r="E125" i="7"/>
  <c r="L127" i="5"/>
  <c r="U127" i="5" s="1"/>
  <c r="L126" i="5"/>
  <c r="Q126" i="5" s="1"/>
  <c r="D122" i="7"/>
  <c r="C122" i="7" s="1"/>
  <c r="AA120" i="7"/>
  <c r="Y120" i="7"/>
  <c r="X120" i="7"/>
  <c r="W120" i="7"/>
  <c r="V120" i="7"/>
  <c r="U120" i="7"/>
  <c r="T120" i="7"/>
  <c r="S120" i="7"/>
  <c r="Q120" i="7"/>
  <c r="P120" i="7"/>
  <c r="O120" i="7"/>
  <c r="N120" i="7"/>
  <c r="M120" i="7"/>
  <c r="K120" i="7"/>
  <c r="J120" i="7"/>
  <c r="I120" i="7"/>
  <c r="H120" i="7"/>
  <c r="G120" i="7"/>
  <c r="F120" i="7"/>
  <c r="E120" i="7"/>
  <c r="D119" i="7"/>
  <c r="D118" i="7"/>
  <c r="C118" i="7" s="1"/>
  <c r="D117" i="7"/>
  <c r="C117" i="7" s="1"/>
  <c r="Y115" i="7"/>
  <c r="X115" i="7"/>
  <c r="W115" i="7"/>
  <c r="V115" i="7"/>
  <c r="U115" i="7"/>
  <c r="T115" i="7"/>
  <c r="S115" i="7"/>
  <c r="R115" i="7"/>
  <c r="Q115" i="7"/>
  <c r="P115" i="7"/>
  <c r="O115" i="7"/>
  <c r="N115" i="7"/>
  <c r="M115" i="7"/>
  <c r="K115" i="7"/>
  <c r="J115" i="7"/>
  <c r="I115" i="7"/>
  <c r="H115" i="7"/>
  <c r="G115" i="7"/>
  <c r="F115" i="7"/>
  <c r="E115" i="7"/>
  <c r="D114" i="7"/>
  <c r="C114" i="7" s="1"/>
  <c r="D113" i="7"/>
  <c r="C113" i="7" s="1"/>
  <c r="AA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K111" i="7"/>
  <c r="J111" i="7"/>
  <c r="I111" i="7"/>
  <c r="H111" i="7"/>
  <c r="G111" i="7"/>
  <c r="F111" i="7"/>
  <c r="E111" i="7"/>
  <c r="D110" i="7"/>
  <c r="C110" i="7" s="1"/>
  <c r="AA108" i="7"/>
  <c r="Y108" i="7"/>
  <c r="X108" i="7"/>
  <c r="W108" i="7"/>
  <c r="V108" i="7"/>
  <c r="U108" i="7"/>
  <c r="T108" i="7"/>
  <c r="S108" i="7"/>
  <c r="R108" i="7"/>
  <c r="Q108" i="7"/>
  <c r="P108" i="7"/>
  <c r="O108" i="7"/>
  <c r="N108" i="7"/>
  <c r="M108" i="7"/>
  <c r="K108" i="7"/>
  <c r="J108" i="7"/>
  <c r="I108" i="7"/>
  <c r="H108" i="7"/>
  <c r="G108" i="7"/>
  <c r="F108" i="7"/>
  <c r="E108" i="7"/>
  <c r="D107" i="7"/>
  <c r="C107" i="7" s="1"/>
  <c r="AA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K105" i="7"/>
  <c r="J105" i="7"/>
  <c r="I105" i="7"/>
  <c r="H105" i="7"/>
  <c r="G105" i="7"/>
  <c r="F105" i="7"/>
  <c r="E105" i="7"/>
  <c r="D104" i="7"/>
  <c r="D103" i="7"/>
  <c r="C103" i="7" s="1"/>
  <c r="AA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K101" i="7"/>
  <c r="J101" i="7"/>
  <c r="I101" i="7"/>
  <c r="H101" i="7"/>
  <c r="G101" i="7"/>
  <c r="F101" i="7"/>
  <c r="E101" i="7"/>
  <c r="D100" i="7"/>
  <c r="D99" i="7"/>
  <c r="D98" i="7"/>
  <c r="D97" i="7"/>
  <c r="D96" i="7"/>
  <c r="C96" i="7" s="1"/>
  <c r="AA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K94" i="7"/>
  <c r="J94" i="7"/>
  <c r="I94" i="7"/>
  <c r="H94" i="7"/>
  <c r="G94" i="7"/>
  <c r="F94" i="7"/>
  <c r="E94" i="7"/>
  <c r="D93" i="7"/>
  <c r="C93" i="7" s="1"/>
  <c r="AA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K91" i="7"/>
  <c r="J91" i="7"/>
  <c r="I91" i="7"/>
  <c r="H91" i="7"/>
  <c r="G91" i="7"/>
  <c r="F91" i="7"/>
  <c r="E91" i="7"/>
  <c r="D90" i="7"/>
  <c r="D89" i="7"/>
  <c r="C89" i="7" s="1"/>
  <c r="AA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K85" i="7"/>
  <c r="J85" i="7"/>
  <c r="I85" i="7"/>
  <c r="H85" i="7"/>
  <c r="G85" i="7"/>
  <c r="F85" i="7"/>
  <c r="E85" i="7"/>
  <c r="D84" i="7"/>
  <c r="C84" i="7" s="1"/>
  <c r="L87" i="5" s="1"/>
  <c r="D83" i="7"/>
  <c r="C83" i="7" s="1"/>
  <c r="L85" i="5"/>
  <c r="D81" i="7"/>
  <c r="C81" i="7" s="1"/>
  <c r="D80" i="7"/>
  <c r="C80" i="7" s="1"/>
  <c r="D79" i="7"/>
  <c r="C79" i="7" s="1"/>
  <c r="L82" i="5" s="1"/>
  <c r="D78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K76" i="7"/>
  <c r="J76" i="7"/>
  <c r="I76" i="7"/>
  <c r="H76" i="7"/>
  <c r="G76" i="7"/>
  <c r="F76" i="7"/>
  <c r="E76" i="7"/>
  <c r="D75" i="7"/>
  <c r="D74" i="7"/>
  <c r="D73" i="7"/>
  <c r="D72" i="7"/>
  <c r="D71" i="7"/>
  <c r="D70" i="7"/>
  <c r="D69" i="7"/>
  <c r="D68" i="7"/>
  <c r="D67" i="7"/>
  <c r="D66" i="7"/>
  <c r="AA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K64" i="7"/>
  <c r="J64" i="7"/>
  <c r="I64" i="7"/>
  <c r="H64" i="7"/>
  <c r="G64" i="7"/>
  <c r="F64" i="7"/>
  <c r="E64" i="7"/>
  <c r="D63" i="7"/>
  <c r="D62" i="7"/>
  <c r="C62" i="7" s="1"/>
  <c r="AB60" i="7"/>
  <c r="AA60" i="7"/>
  <c r="X60" i="7"/>
  <c r="W60" i="7"/>
  <c r="V60" i="7"/>
  <c r="U60" i="7"/>
  <c r="T60" i="7"/>
  <c r="S60" i="7"/>
  <c r="R60" i="7"/>
  <c r="Q60" i="7"/>
  <c r="P60" i="7"/>
  <c r="O60" i="7"/>
  <c r="N60" i="7"/>
  <c r="M60" i="7"/>
  <c r="K60" i="7"/>
  <c r="J60" i="7"/>
  <c r="I60" i="7"/>
  <c r="H60" i="7"/>
  <c r="G60" i="7"/>
  <c r="F60" i="7"/>
  <c r="E60" i="7"/>
  <c r="D59" i="7"/>
  <c r="L61" i="5"/>
  <c r="U61" i="5" s="1"/>
  <c r="L60" i="5"/>
  <c r="U60" i="5" s="1"/>
  <c r="L59" i="5"/>
  <c r="U59" i="5" s="1"/>
  <c r="D55" i="7"/>
  <c r="D54" i="7"/>
  <c r="D53" i="7"/>
  <c r="L55" i="5"/>
  <c r="U55" i="5" s="1"/>
  <c r="L54" i="5"/>
  <c r="U54" i="5" s="1"/>
  <c r="L53" i="5"/>
  <c r="U53" i="5" s="1"/>
  <c r="L52" i="5"/>
  <c r="U52" i="5" s="1"/>
  <c r="L51" i="5"/>
  <c r="U51" i="5" s="1"/>
  <c r="L50" i="5"/>
  <c r="U50" i="5" s="1"/>
  <c r="L49" i="5"/>
  <c r="U49" i="5" s="1"/>
  <c r="D45" i="7"/>
  <c r="D44" i="7"/>
  <c r="D43" i="7"/>
  <c r="D42" i="7"/>
  <c r="D41" i="7"/>
  <c r="D40" i="7"/>
  <c r="D39" i="7"/>
  <c r="L41" i="5"/>
  <c r="U41" i="5" s="1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Y20" i="7"/>
  <c r="Y60" i="7" s="1"/>
  <c r="D20" i="7"/>
  <c r="D19" i="7"/>
  <c r="D18" i="7"/>
  <c r="D17" i="7"/>
  <c r="D16" i="7"/>
  <c r="D15" i="7"/>
  <c r="D14" i="7"/>
  <c r="D13" i="7"/>
  <c r="C13" i="7" s="1"/>
  <c r="A13" i="7"/>
  <c r="A14" i="7" s="1"/>
  <c r="D12" i="7"/>
  <c r="W1292" i="5"/>
  <c r="W1291" i="5"/>
  <c r="O1291" i="5"/>
  <c r="N1291" i="5"/>
  <c r="M1291" i="5"/>
  <c r="K1291" i="5"/>
  <c r="J1291" i="5"/>
  <c r="I1291" i="5"/>
  <c r="H1291" i="5"/>
  <c r="W1283" i="5"/>
  <c r="U1283" i="5"/>
  <c r="O1282" i="5"/>
  <c r="N1282" i="5"/>
  <c r="M1282" i="5"/>
  <c r="K1282" i="5"/>
  <c r="J1282" i="5"/>
  <c r="I1282" i="5"/>
  <c r="H1282" i="5"/>
  <c r="W1224" i="5"/>
  <c r="U1224" i="5"/>
  <c r="O1223" i="5"/>
  <c r="N1223" i="5"/>
  <c r="M1223" i="5"/>
  <c r="W1215" i="5"/>
  <c r="U1215" i="5"/>
  <c r="O1214" i="5"/>
  <c r="N1214" i="5"/>
  <c r="M1214" i="5"/>
  <c r="W1212" i="5"/>
  <c r="W1211" i="5"/>
  <c r="U1211" i="5"/>
  <c r="O1210" i="5"/>
  <c r="N1210" i="5"/>
  <c r="M1210" i="5"/>
  <c r="K1210" i="5"/>
  <c r="J1210" i="5"/>
  <c r="I1210" i="5"/>
  <c r="H1210" i="5"/>
  <c r="W1208" i="5"/>
  <c r="U1208" i="5"/>
  <c r="W1207" i="5"/>
  <c r="U1207" i="5"/>
  <c r="O1205" i="5"/>
  <c r="N1205" i="5"/>
  <c r="M1205" i="5"/>
  <c r="K1205" i="5"/>
  <c r="J1205" i="5"/>
  <c r="I1205" i="5"/>
  <c r="H1205" i="5"/>
  <c r="L1204" i="5"/>
  <c r="W1171" i="5"/>
  <c r="L1124" i="5"/>
  <c r="W1121" i="5"/>
  <c r="U1121" i="5"/>
  <c r="W1118" i="5"/>
  <c r="U1118" i="5"/>
  <c r="O1117" i="5"/>
  <c r="N1117" i="5"/>
  <c r="M1117" i="5"/>
  <c r="W1111" i="5"/>
  <c r="O1107" i="5"/>
  <c r="N1107" i="5"/>
  <c r="M1107" i="5"/>
  <c r="K1107" i="5"/>
  <c r="J1107" i="5"/>
  <c r="I1107" i="5"/>
  <c r="H1107" i="5"/>
  <c r="W1103" i="5"/>
  <c r="U1103" i="5"/>
  <c r="W1102" i="5"/>
  <c r="U1102" i="5"/>
  <c r="O1101" i="5"/>
  <c r="N1101" i="5"/>
  <c r="M1101" i="5"/>
  <c r="K1101" i="5"/>
  <c r="J1101" i="5"/>
  <c r="I1101" i="5"/>
  <c r="H1101" i="5"/>
  <c r="W1094" i="5"/>
  <c r="W1056" i="5"/>
  <c r="U1056" i="5"/>
  <c r="O1054" i="5"/>
  <c r="N1054" i="5"/>
  <c r="M1054" i="5"/>
  <c r="K1054" i="5"/>
  <c r="J1054" i="5"/>
  <c r="I1054" i="5"/>
  <c r="H1054" i="5"/>
  <c r="W1036" i="5"/>
  <c r="U1036" i="5"/>
  <c r="O1035" i="5"/>
  <c r="N1035" i="5"/>
  <c r="M1035" i="5"/>
  <c r="K1035" i="5"/>
  <c r="J1035" i="5"/>
  <c r="I1035" i="5"/>
  <c r="H1035" i="5"/>
  <c r="W1030" i="5"/>
  <c r="U1030" i="5"/>
  <c r="O1029" i="5"/>
  <c r="N1029" i="5"/>
  <c r="M1029" i="5"/>
  <c r="K1029" i="5"/>
  <c r="J1029" i="5"/>
  <c r="I1029" i="5"/>
  <c r="H1029" i="5"/>
  <c r="W1027" i="5"/>
  <c r="U1027" i="5"/>
  <c r="W1026" i="5"/>
  <c r="U1026" i="5"/>
  <c r="K1025" i="5"/>
  <c r="J1025" i="5"/>
  <c r="I1025" i="5"/>
  <c r="H1025" i="5"/>
  <c r="Q1024" i="5"/>
  <c r="Q1023" i="5"/>
  <c r="P1023" i="5"/>
  <c r="V1023" i="5" s="1"/>
  <c r="Q1022" i="5"/>
  <c r="W1022" i="5" s="1"/>
  <c r="P1022" i="5"/>
  <c r="V1022" i="5" s="1"/>
  <c r="W1021" i="5"/>
  <c r="U1021" i="5"/>
  <c r="W1015" i="5"/>
  <c r="O1015" i="5"/>
  <c r="N1015" i="5"/>
  <c r="M1015" i="5"/>
  <c r="W1001" i="5"/>
  <c r="U1001" i="5"/>
  <c r="W1000" i="5"/>
  <c r="Q999" i="5"/>
  <c r="W999" i="5" s="1"/>
  <c r="P999" i="5"/>
  <c r="V999" i="5" s="1"/>
  <c r="Q998" i="5"/>
  <c r="P998" i="5"/>
  <c r="V998" i="5" s="1"/>
  <c r="Q997" i="5"/>
  <c r="W997" i="5" s="1"/>
  <c r="P997" i="5"/>
  <c r="V997" i="5" s="1"/>
  <c r="Q996" i="5"/>
  <c r="W996" i="5" s="1"/>
  <c r="P996" i="5"/>
  <c r="V996" i="5" s="1"/>
  <c r="Q995" i="5"/>
  <c r="W995" i="5" s="1"/>
  <c r="P995" i="5"/>
  <c r="V995" i="5" s="1"/>
  <c r="W993" i="5"/>
  <c r="U993" i="5"/>
  <c r="W989" i="5"/>
  <c r="O989" i="5"/>
  <c r="N989" i="5"/>
  <c r="M989" i="5"/>
  <c r="W988" i="5"/>
  <c r="W987" i="5"/>
  <c r="W986" i="5"/>
  <c r="W982" i="5"/>
  <c r="W981" i="5"/>
  <c r="U981" i="5"/>
  <c r="W980" i="5"/>
  <c r="W978" i="5"/>
  <c r="U978" i="5"/>
  <c r="W977" i="5"/>
  <c r="O977" i="5"/>
  <c r="N977" i="5"/>
  <c r="M977" i="5"/>
  <c r="W973" i="5"/>
  <c r="U973" i="5"/>
  <c r="W972" i="5"/>
  <c r="U972" i="5"/>
  <c r="O970" i="5"/>
  <c r="N970" i="5"/>
  <c r="M970" i="5"/>
  <c r="W963" i="5"/>
  <c r="U963" i="5"/>
  <c r="O962" i="5"/>
  <c r="N962" i="5"/>
  <c r="M962" i="5"/>
  <c r="W959" i="5"/>
  <c r="U959" i="5"/>
  <c r="O958" i="5"/>
  <c r="N958" i="5"/>
  <c r="M958" i="5"/>
  <c r="W955" i="5"/>
  <c r="O954" i="5"/>
  <c r="N954" i="5"/>
  <c r="M954" i="5"/>
  <c r="K954" i="5"/>
  <c r="J954" i="5"/>
  <c r="I954" i="5"/>
  <c r="H954" i="5"/>
  <c r="W948" i="5"/>
  <c r="W947" i="5"/>
  <c r="O945" i="5"/>
  <c r="N945" i="5"/>
  <c r="M945" i="5"/>
  <c r="W942" i="5"/>
  <c r="U942" i="5"/>
  <c r="O941" i="5"/>
  <c r="N941" i="5"/>
  <c r="M941" i="5"/>
  <c r="W933" i="5"/>
  <c r="W928" i="5"/>
  <c r="O928" i="5"/>
  <c r="N928" i="5"/>
  <c r="M928" i="5"/>
  <c r="W920" i="5"/>
  <c r="U920" i="5"/>
  <c r="O919" i="5"/>
  <c r="N919" i="5"/>
  <c r="M919" i="5"/>
  <c r="W903" i="5"/>
  <c r="U903" i="5"/>
  <c r="O902" i="5"/>
  <c r="N902" i="5"/>
  <c r="M902" i="5"/>
  <c r="K902" i="5"/>
  <c r="J902" i="5"/>
  <c r="I902" i="5"/>
  <c r="H902" i="5"/>
  <c r="W900" i="5"/>
  <c r="U900" i="5"/>
  <c r="O899" i="5"/>
  <c r="N899" i="5"/>
  <c r="M899" i="5"/>
  <c r="W894" i="5"/>
  <c r="U894" i="5"/>
  <c r="O893" i="5"/>
  <c r="N893" i="5"/>
  <c r="M893" i="5"/>
  <c r="K893" i="5"/>
  <c r="J893" i="5"/>
  <c r="I893" i="5"/>
  <c r="H893" i="5"/>
  <c r="W878" i="5"/>
  <c r="U878" i="5"/>
  <c r="O877" i="5"/>
  <c r="N877" i="5"/>
  <c r="M877" i="5"/>
  <c r="W866" i="5"/>
  <c r="U866" i="5"/>
  <c r="O865" i="5"/>
  <c r="N865" i="5"/>
  <c r="M865" i="5"/>
  <c r="W857" i="5"/>
  <c r="W856" i="5"/>
  <c r="W854" i="5"/>
  <c r="Q853" i="5"/>
  <c r="P853" i="5"/>
  <c r="V853" i="5" s="1"/>
  <c r="W852" i="5"/>
  <c r="U852" i="5"/>
  <c r="W851" i="5"/>
  <c r="O851" i="5"/>
  <c r="N851" i="5"/>
  <c r="M851" i="5"/>
  <c r="K851" i="5"/>
  <c r="J851" i="5"/>
  <c r="I851" i="5"/>
  <c r="H851" i="5"/>
  <c r="W846" i="5"/>
  <c r="U846" i="5"/>
  <c r="W845" i="5"/>
  <c r="O845" i="5"/>
  <c r="N845" i="5"/>
  <c r="M845" i="5"/>
  <c r="W843" i="5"/>
  <c r="U843" i="5"/>
  <c r="O842" i="5"/>
  <c r="N842" i="5"/>
  <c r="M842" i="5"/>
  <c r="K842" i="5"/>
  <c r="J842" i="5"/>
  <c r="I842" i="5"/>
  <c r="H842" i="5"/>
  <c r="W833" i="5"/>
  <c r="O832" i="5"/>
  <c r="N832" i="5"/>
  <c r="M832" i="5"/>
  <c r="K832" i="5"/>
  <c r="J832" i="5"/>
  <c r="I832" i="5"/>
  <c r="H832" i="5"/>
  <c r="K828" i="5"/>
  <c r="J828" i="5"/>
  <c r="I828" i="5"/>
  <c r="H828" i="5"/>
  <c r="W824" i="5"/>
  <c r="U824" i="5"/>
  <c r="K823" i="5"/>
  <c r="J823" i="5"/>
  <c r="I823" i="5"/>
  <c r="H823" i="5"/>
  <c r="W817" i="5"/>
  <c r="W812" i="5"/>
  <c r="Q811" i="5"/>
  <c r="Q816" i="5" s="1"/>
  <c r="P811" i="5"/>
  <c r="V811" i="5" s="1"/>
  <c r="W810" i="5"/>
  <c r="U810" i="5"/>
  <c r="O809" i="5"/>
  <c r="N809" i="5"/>
  <c r="M809" i="5"/>
  <c r="K809" i="5"/>
  <c r="J809" i="5"/>
  <c r="I809" i="5"/>
  <c r="H809" i="5"/>
  <c r="W803" i="5"/>
  <c r="U803" i="5"/>
  <c r="W802" i="5"/>
  <c r="U802" i="5"/>
  <c r="O800" i="5"/>
  <c r="O801" i="5" s="1"/>
  <c r="N800" i="5"/>
  <c r="N801" i="5" s="1"/>
  <c r="M800" i="5"/>
  <c r="M801" i="5" s="1"/>
  <c r="K800" i="5"/>
  <c r="K801" i="5" s="1"/>
  <c r="J800" i="5"/>
  <c r="J801" i="5" s="1"/>
  <c r="I800" i="5"/>
  <c r="I801" i="5" s="1"/>
  <c r="H800" i="5"/>
  <c r="H801" i="5" s="1"/>
  <c r="W755" i="5"/>
  <c r="U755" i="5"/>
  <c r="O753" i="5"/>
  <c r="N753" i="5"/>
  <c r="M753" i="5"/>
  <c r="K753" i="5"/>
  <c r="I753" i="5"/>
  <c r="H753" i="5"/>
  <c r="J752" i="5"/>
  <c r="J751" i="5"/>
  <c r="J750" i="5"/>
  <c r="J749" i="5"/>
  <c r="J748" i="5"/>
  <c r="J747" i="5"/>
  <c r="J746" i="5"/>
  <c r="J745" i="5"/>
  <c r="J744" i="5"/>
  <c r="J743" i="5"/>
  <c r="J742" i="5"/>
  <c r="J741" i="5"/>
  <c r="J740" i="5"/>
  <c r="J739" i="5"/>
  <c r="J738" i="5"/>
  <c r="J737" i="5"/>
  <c r="J736" i="5"/>
  <c r="J735" i="5"/>
  <c r="J734" i="5"/>
  <c r="J733" i="5"/>
  <c r="J732" i="5"/>
  <c r="J731" i="5"/>
  <c r="J730" i="5"/>
  <c r="J729" i="5"/>
  <c r="J728" i="5"/>
  <c r="J727" i="5"/>
  <c r="J726" i="5"/>
  <c r="J725" i="5"/>
  <c r="J724" i="5"/>
  <c r="J723" i="5"/>
  <c r="J722" i="5"/>
  <c r="J721" i="5"/>
  <c r="J720" i="5"/>
  <c r="J719" i="5"/>
  <c r="J718" i="5"/>
  <c r="J717" i="5"/>
  <c r="J716" i="5"/>
  <c r="J715" i="5"/>
  <c r="J714" i="5"/>
  <c r="J713" i="5"/>
  <c r="J712" i="5"/>
  <c r="J711" i="5"/>
  <c r="J710" i="5"/>
  <c r="J709" i="5"/>
  <c r="W708" i="5"/>
  <c r="U708" i="5"/>
  <c r="W707" i="5"/>
  <c r="K707" i="5"/>
  <c r="J707" i="5"/>
  <c r="I707" i="5"/>
  <c r="H707" i="5"/>
  <c r="W706" i="5"/>
  <c r="W705" i="5"/>
  <c r="W704" i="5"/>
  <c r="W703" i="5"/>
  <c r="O703" i="5"/>
  <c r="O707" i="5" s="1"/>
  <c r="N703" i="5"/>
  <c r="N707" i="5" s="1"/>
  <c r="M703" i="5"/>
  <c r="M707" i="5" s="1"/>
  <c r="W702" i="5"/>
  <c r="W700" i="5"/>
  <c r="U700" i="5"/>
  <c r="O699" i="5"/>
  <c r="N699" i="5"/>
  <c r="M699" i="5"/>
  <c r="K699" i="5"/>
  <c r="J699" i="5"/>
  <c r="I699" i="5"/>
  <c r="H699" i="5"/>
  <c r="W697" i="5"/>
  <c r="U697" i="5"/>
  <c r="O696" i="5"/>
  <c r="N696" i="5"/>
  <c r="M696" i="5"/>
  <c r="K696" i="5"/>
  <c r="J696" i="5"/>
  <c r="I696" i="5"/>
  <c r="H696" i="5"/>
  <c r="W694" i="5"/>
  <c r="U694" i="5"/>
  <c r="O693" i="5"/>
  <c r="N693" i="5"/>
  <c r="M693" i="5"/>
  <c r="K693" i="5"/>
  <c r="J693" i="5"/>
  <c r="I693" i="5"/>
  <c r="H693" i="5"/>
  <c r="W685" i="5"/>
  <c r="U685" i="5"/>
  <c r="O684" i="5"/>
  <c r="N684" i="5"/>
  <c r="M684" i="5"/>
  <c r="K684" i="5"/>
  <c r="J684" i="5"/>
  <c r="I684" i="5"/>
  <c r="H684" i="5"/>
  <c r="W669" i="5"/>
  <c r="U669" i="5"/>
  <c r="O668" i="5"/>
  <c r="N668" i="5"/>
  <c r="M668" i="5"/>
  <c r="K668" i="5"/>
  <c r="J668" i="5"/>
  <c r="I668" i="5"/>
  <c r="H668" i="5"/>
  <c r="W612" i="5"/>
  <c r="U612" i="5"/>
  <c r="W611" i="5"/>
  <c r="U611" i="5"/>
  <c r="O609" i="5"/>
  <c r="N609" i="5"/>
  <c r="M609" i="5"/>
  <c r="K609" i="5"/>
  <c r="J609" i="5"/>
  <c r="I609" i="5"/>
  <c r="H609" i="5"/>
  <c r="L608" i="5"/>
  <c r="L607" i="5"/>
  <c r="L606" i="5"/>
  <c r="L605" i="5"/>
  <c r="W604" i="5"/>
  <c r="U604" i="5"/>
  <c r="O603" i="5"/>
  <c r="N603" i="5"/>
  <c r="M603" i="5"/>
  <c r="K603" i="5"/>
  <c r="J603" i="5"/>
  <c r="I603" i="5"/>
  <c r="H603" i="5"/>
  <c r="W600" i="5"/>
  <c r="U600" i="5"/>
  <c r="O599" i="5"/>
  <c r="N599" i="5"/>
  <c r="M599" i="5"/>
  <c r="K599" i="5"/>
  <c r="J599" i="5"/>
  <c r="I599" i="5"/>
  <c r="H599" i="5"/>
  <c r="W564" i="5"/>
  <c r="U564" i="5"/>
  <c r="O563" i="5"/>
  <c r="N563" i="5"/>
  <c r="M563" i="5"/>
  <c r="K563" i="5"/>
  <c r="J563" i="5"/>
  <c r="I563" i="5"/>
  <c r="H563" i="5"/>
  <c r="W558" i="5"/>
  <c r="U558" i="5"/>
  <c r="W557" i="5"/>
  <c r="U557" i="5"/>
  <c r="O555" i="5"/>
  <c r="N555" i="5"/>
  <c r="M555" i="5"/>
  <c r="K555" i="5"/>
  <c r="J555" i="5"/>
  <c r="I555" i="5"/>
  <c r="H555" i="5"/>
  <c r="L554" i="5"/>
  <c r="L553" i="5"/>
  <c r="L552" i="5"/>
  <c r="L551" i="5"/>
  <c r="W548" i="5"/>
  <c r="U548" i="5"/>
  <c r="O547" i="5"/>
  <c r="N547" i="5"/>
  <c r="M547" i="5"/>
  <c r="K547" i="5"/>
  <c r="J547" i="5"/>
  <c r="I547" i="5"/>
  <c r="H547" i="5"/>
  <c r="L546" i="5"/>
  <c r="W545" i="5"/>
  <c r="U545" i="5"/>
  <c r="O544" i="5"/>
  <c r="N544" i="5"/>
  <c r="M544" i="5"/>
  <c r="K544" i="5"/>
  <c r="J544" i="5"/>
  <c r="I544" i="5"/>
  <c r="H544" i="5"/>
  <c r="W538" i="5"/>
  <c r="U538" i="5"/>
  <c r="O537" i="5"/>
  <c r="N537" i="5"/>
  <c r="M537" i="5"/>
  <c r="K537" i="5"/>
  <c r="J537" i="5"/>
  <c r="I537" i="5"/>
  <c r="H537" i="5"/>
  <c r="L536" i="5"/>
  <c r="W534" i="5"/>
  <c r="U534" i="5"/>
  <c r="W533" i="5"/>
  <c r="U533" i="5"/>
  <c r="O531" i="5"/>
  <c r="N531" i="5"/>
  <c r="M531" i="5"/>
  <c r="K531" i="5"/>
  <c r="J531" i="5"/>
  <c r="I531" i="5"/>
  <c r="H531" i="5"/>
  <c r="L530" i="5"/>
  <c r="W529" i="5"/>
  <c r="U529" i="5"/>
  <c r="O528" i="5"/>
  <c r="N528" i="5"/>
  <c r="M528" i="5"/>
  <c r="K528" i="5"/>
  <c r="J528" i="5"/>
  <c r="I528" i="5"/>
  <c r="H528" i="5"/>
  <c r="L527" i="5"/>
  <c r="L526" i="5"/>
  <c r="W525" i="5"/>
  <c r="U525" i="5"/>
  <c r="O524" i="5"/>
  <c r="N524" i="5"/>
  <c r="M524" i="5"/>
  <c r="K524" i="5"/>
  <c r="J524" i="5"/>
  <c r="I524" i="5"/>
  <c r="H524" i="5"/>
  <c r="L523" i="5"/>
  <c r="L522" i="5"/>
  <c r="L521" i="5"/>
  <c r="W520" i="5"/>
  <c r="U520" i="5"/>
  <c r="O519" i="5"/>
  <c r="N519" i="5"/>
  <c r="M519" i="5"/>
  <c r="K519" i="5"/>
  <c r="J519" i="5"/>
  <c r="I519" i="5"/>
  <c r="H519" i="5"/>
  <c r="L518" i="5"/>
  <c r="W517" i="5"/>
  <c r="U517" i="5"/>
  <c r="O516" i="5"/>
  <c r="N516" i="5"/>
  <c r="M516" i="5"/>
  <c r="K516" i="5"/>
  <c r="J516" i="5"/>
  <c r="I516" i="5"/>
  <c r="H516" i="5"/>
  <c r="L515" i="5"/>
  <c r="W514" i="5"/>
  <c r="U514" i="5"/>
  <c r="O513" i="5"/>
  <c r="N513" i="5"/>
  <c r="K513" i="5"/>
  <c r="J513" i="5"/>
  <c r="I513" i="5"/>
  <c r="H513" i="5"/>
  <c r="L512" i="5"/>
  <c r="L509" i="5"/>
  <c r="W508" i="5"/>
  <c r="U508" i="5"/>
  <c r="O507" i="5"/>
  <c r="N507" i="5"/>
  <c r="M507" i="5"/>
  <c r="K507" i="5"/>
  <c r="J507" i="5"/>
  <c r="I507" i="5"/>
  <c r="H507" i="5"/>
  <c r="L506" i="5"/>
  <c r="W505" i="5"/>
  <c r="U505" i="5"/>
  <c r="O504" i="5"/>
  <c r="N504" i="5"/>
  <c r="M504" i="5"/>
  <c r="K504" i="5"/>
  <c r="J504" i="5"/>
  <c r="I504" i="5"/>
  <c r="H504" i="5"/>
  <c r="W497" i="5"/>
  <c r="U497" i="5"/>
  <c r="O496" i="5"/>
  <c r="N496" i="5"/>
  <c r="M496" i="5"/>
  <c r="K496" i="5"/>
  <c r="J496" i="5"/>
  <c r="I496" i="5"/>
  <c r="H496" i="5"/>
  <c r="L396" i="5"/>
  <c r="L395" i="5"/>
  <c r="L394" i="5"/>
  <c r="L392" i="5"/>
  <c r="L391" i="5"/>
  <c r="L390" i="5"/>
  <c r="L389" i="5"/>
  <c r="W388" i="5"/>
  <c r="U388" i="5"/>
  <c r="O387" i="5"/>
  <c r="N387" i="5"/>
  <c r="M387" i="5"/>
  <c r="K387" i="5"/>
  <c r="J387" i="5"/>
  <c r="I387" i="5"/>
  <c r="H387" i="5"/>
  <c r="L386" i="5"/>
  <c r="W385" i="5"/>
  <c r="U385" i="5"/>
  <c r="O384" i="5"/>
  <c r="N384" i="5"/>
  <c r="M384" i="5"/>
  <c r="K384" i="5"/>
  <c r="J384" i="5"/>
  <c r="I384" i="5"/>
  <c r="H384" i="5"/>
  <c r="L383" i="5"/>
  <c r="W382" i="5"/>
  <c r="U382" i="5"/>
  <c r="K381" i="5"/>
  <c r="J381" i="5"/>
  <c r="I381" i="5"/>
  <c r="H381" i="5"/>
  <c r="L380" i="5"/>
  <c r="W379" i="5"/>
  <c r="U379" i="5"/>
  <c r="W378" i="5"/>
  <c r="U378" i="5"/>
  <c r="O376" i="5"/>
  <c r="N376" i="5"/>
  <c r="M376" i="5"/>
  <c r="K376" i="5"/>
  <c r="J376" i="5"/>
  <c r="I376" i="5"/>
  <c r="H376" i="5"/>
  <c r="W370" i="5"/>
  <c r="U370" i="5"/>
  <c r="O369" i="5"/>
  <c r="N369" i="5"/>
  <c r="M369" i="5"/>
  <c r="K369" i="5"/>
  <c r="J369" i="5"/>
  <c r="I369" i="5"/>
  <c r="H369" i="5"/>
  <c r="W357" i="5"/>
  <c r="U357" i="5"/>
  <c r="O356" i="5"/>
  <c r="N356" i="5"/>
  <c r="M356" i="5"/>
  <c r="K356" i="5"/>
  <c r="J356" i="5"/>
  <c r="I356" i="5"/>
  <c r="H356" i="5"/>
  <c r="W347" i="5"/>
  <c r="U347" i="5"/>
  <c r="O346" i="5"/>
  <c r="N346" i="5"/>
  <c r="M346" i="5"/>
  <c r="K346" i="5"/>
  <c r="J346" i="5"/>
  <c r="I346" i="5"/>
  <c r="H346" i="5"/>
  <c r="L345" i="5"/>
  <c r="L344" i="5"/>
  <c r="W343" i="5"/>
  <c r="U343" i="5"/>
  <c r="O342" i="5"/>
  <c r="N342" i="5"/>
  <c r="M342" i="5"/>
  <c r="K342" i="5"/>
  <c r="J342" i="5"/>
  <c r="I342" i="5"/>
  <c r="H342" i="5"/>
  <c r="W338" i="5"/>
  <c r="U338" i="5"/>
  <c r="K337" i="5"/>
  <c r="J337" i="5"/>
  <c r="I337" i="5"/>
  <c r="H337" i="5"/>
  <c r="O319" i="5"/>
  <c r="O337" i="5" s="1"/>
  <c r="N319" i="5"/>
  <c r="N337" i="5" s="1"/>
  <c r="M319" i="5"/>
  <c r="W314" i="5"/>
  <c r="U314" i="5"/>
  <c r="O310" i="5"/>
  <c r="O312" i="5" s="1"/>
  <c r="N310" i="5"/>
  <c r="N312" i="5" s="1"/>
  <c r="M310" i="5"/>
  <c r="M312" i="5" s="1"/>
  <c r="B305" i="5"/>
  <c r="B304" i="5"/>
  <c r="B303" i="5"/>
  <c r="B302" i="5"/>
  <c r="O301" i="5"/>
  <c r="N301" i="5"/>
  <c r="N302" i="5" s="1"/>
  <c r="N303" i="5" s="1"/>
  <c r="N305" i="5" s="1"/>
  <c r="N306" i="5" s="1"/>
  <c r="M301" i="5"/>
  <c r="B301" i="5"/>
  <c r="B299" i="5"/>
  <c r="B298" i="5"/>
  <c r="B297" i="5"/>
  <c r="B296" i="5"/>
  <c r="B295" i="5"/>
  <c r="B294" i="5"/>
  <c r="W293" i="5"/>
  <c r="U293" i="5"/>
  <c r="W292" i="5"/>
  <c r="U292" i="5"/>
  <c r="O290" i="5"/>
  <c r="N290" i="5"/>
  <c r="M290" i="5"/>
  <c r="K290" i="5"/>
  <c r="J290" i="5"/>
  <c r="I290" i="5"/>
  <c r="H290" i="5"/>
  <c r="W278" i="5"/>
  <c r="V278" i="5"/>
  <c r="O277" i="5"/>
  <c r="N277" i="5"/>
  <c r="M277" i="5"/>
  <c r="K277" i="5"/>
  <c r="J277" i="5"/>
  <c r="I277" i="5"/>
  <c r="H277" i="5"/>
  <c r="W259" i="5"/>
  <c r="V259" i="5"/>
  <c r="U259" i="5"/>
  <c r="M258" i="5"/>
  <c r="K258" i="5"/>
  <c r="J258" i="5"/>
  <c r="I258" i="5"/>
  <c r="H258" i="5"/>
  <c r="O256" i="5"/>
  <c r="W255" i="5"/>
  <c r="V255" i="5"/>
  <c r="U255" i="5"/>
  <c r="M254" i="5"/>
  <c r="K254" i="5"/>
  <c r="J254" i="5"/>
  <c r="I254" i="5"/>
  <c r="H254" i="5"/>
  <c r="O234" i="5"/>
  <c r="O235" i="5" s="1"/>
  <c r="O236" i="5" s="1"/>
  <c r="O237" i="5" s="1"/>
  <c r="O238" i="5" s="1"/>
  <c r="O239" i="5" s="1"/>
  <c r="O240" i="5" s="1"/>
  <c r="O241" i="5" s="1"/>
  <c r="O242" i="5" s="1"/>
  <c r="O243" i="5" s="1"/>
  <c r="O244" i="5" s="1"/>
  <c r="O245" i="5" s="1"/>
  <c r="O246" i="5" s="1"/>
  <c r="O247" i="5" s="1"/>
  <c r="O248" i="5" s="1"/>
  <c r="O249" i="5" s="1"/>
  <c r="O250" i="5" s="1"/>
  <c r="O251" i="5" s="1"/>
  <c r="O252" i="5" s="1"/>
  <c r="O253" i="5" s="1"/>
  <c r="W233" i="5"/>
  <c r="V233" i="5"/>
  <c r="U233" i="5"/>
  <c r="O232" i="5"/>
  <c r="N232" i="5"/>
  <c r="M232" i="5"/>
  <c r="K232" i="5"/>
  <c r="J232" i="5"/>
  <c r="I232" i="5"/>
  <c r="H232" i="5"/>
  <c r="W228" i="5"/>
  <c r="V228" i="5"/>
  <c r="U228" i="5"/>
  <c r="M227" i="5"/>
  <c r="K227" i="5"/>
  <c r="J227" i="5"/>
  <c r="I227" i="5"/>
  <c r="H227" i="5"/>
  <c r="O222" i="5"/>
  <c r="W219" i="5"/>
  <c r="V219" i="5"/>
  <c r="U219" i="5"/>
  <c r="W218" i="5"/>
  <c r="V218" i="5"/>
  <c r="U218" i="5"/>
  <c r="O216" i="5"/>
  <c r="N216" i="5"/>
  <c r="M216" i="5"/>
  <c r="K216" i="5"/>
  <c r="J216" i="5"/>
  <c r="I216" i="5"/>
  <c r="H216" i="5"/>
  <c r="W209" i="5"/>
  <c r="V209" i="5"/>
  <c r="U209" i="5"/>
  <c r="O208" i="5"/>
  <c r="N208" i="5"/>
  <c r="M208" i="5"/>
  <c r="K208" i="5"/>
  <c r="J208" i="5"/>
  <c r="I208" i="5"/>
  <c r="H208" i="5"/>
  <c r="W206" i="5"/>
  <c r="V206" i="5"/>
  <c r="U206" i="5"/>
  <c r="O205" i="5"/>
  <c r="N205" i="5"/>
  <c r="M205" i="5"/>
  <c r="K205" i="5"/>
  <c r="J205" i="5"/>
  <c r="I205" i="5"/>
  <c r="H205" i="5"/>
  <c r="W203" i="5"/>
  <c r="V203" i="5"/>
  <c r="U203" i="5"/>
  <c r="O202" i="5"/>
  <c r="N202" i="5"/>
  <c r="M202" i="5"/>
  <c r="K202" i="5"/>
  <c r="J202" i="5"/>
  <c r="I202" i="5"/>
  <c r="H202" i="5"/>
  <c r="L201" i="5"/>
  <c r="L200" i="5"/>
  <c r="W199" i="5"/>
  <c r="V199" i="5"/>
  <c r="U199" i="5"/>
  <c r="O198" i="5"/>
  <c r="N198" i="5"/>
  <c r="M198" i="5"/>
  <c r="K198" i="5"/>
  <c r="J198" i="5"/>
  <c r="I198" i="5"/>
  <c r="H198" i="5"/>
  <c r="W189" i="5"/>
  <c r="V189" i="5"/>
  <c r="U189" i="5"/>
  <c r="O188" i="5"/>
  <c r="N188" i="5"/>
  <c r="M188" i="5"/>
  <c r="K188" i="5"/>
  <c r="J188" i="5"/>
  <c r="I188" i="5"/>
  <c r="H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W175" i="5"/>
  <c r="V175" i="5"/>
  <c r="U175" i="5"/>
  <c r="O174" i="5"/>
  <c r="N174" i="5"/>
  <c r="M174" i="5"/>
  <c r="K174" i="5"/>
  <c r="J174" i="5"/>
  <c r="I174" i="5"/>
  <c r="H174" i="5"/>
  <c r="W172" i="5"/>
  <c r="V172" i="5"/>
  <c r="U172" i="5"/>
  <c r="O171" i="5"/>
  <c r="N171" i="5"/>
  <c r="M171" i="5"/>
  <c r="K171" i="5"/>
  <c r="J171" i="5"/>
  <c r="I171" i="5"/>
  <c r="H171" i="5"/>
  <c r="W168" i="5"/>
  <c r="V168" i="5"/>
  <c r="U168" i="5"/>
  <c r="O167" i="5"/>
  <c r="N167" i="5"/>
  <c r="M167" i="5"/>
  <c r="K167" i="5"/>
  <c r="J167" i="5"/>
  <c r="I167" i="5"/>
  <c r="H167" i="5"/>
  <c r="W160" i="5"/>
  <c r="V160" i="5"/>
  <c r="U160" i="5"/>
  <c r="O159" i="5"/>
  <c r="N159" i="5"/>
  <c r="M159" i="5"/>
  <c r="K159" i="5"/>
  <c r="J159" i="5"/>
  <c r="I159" i="5"/>
  <c r="H159" i="5"/>
  <c r="Q156" i="5"/>
  <c r="W154" i="5"/>
  <c r="V154" i="5"/>
  <c r="U154" i="5"/>
  <c r="W153" i="5"/>
  <c r="V153" i="5"/>
  <c r="U153" i="5"/>
  <c r="O151" i="5"/>
  <c r="N151" i="5"/>
  <c r="M151" i="5"/>
  <c r="K151" i="5"/>
  <c r="J151" i="5"/>
  <c r="I151" i="5"/>
  <c r="H151" i="5"/>
  <c r="L150" i="5"/>
  <c r="L151" i="5" s="1"/>
  <c r="W149" i="5"/>
  <c r="V149" i="5"/>
  <c r="U149" i="5"/>
  <c r="W148" i="5"/>
  <c r="O148" i="5"/>
  <c r="N148" i="5"/>
  <c r="M148" i="5"/>
  <c r="K148" i="5"/>
  <c r="J148" i="5"/>
  <c r="I148" i="5"/>
  <c r="H148" i="5"/>
  <c r="W147" i="5"/>
  <c r="W146" i="5"/>
  <c r="W145" i="5"/>
  <c r="V145" i="5"/>
  <c r="U145" i="5"/>
  <c r="O144" i="5"/>
  <c r="N144" i="5"/>
  <c r="M144" i="5"/>
  <c r="K144" i="5"/>
  <c r="J144" i="5"/>
  <c r="I144" i="5"/>
  <c r="H144" i="5"/>
  <c r="W140" i="5"/>
  <c r="V140" i="5"/>
  <c r="U140" i="5"/>
  <c r="K139" i="5"/>
  <c r="J139" i="5"/>
  <c r="I139" i="5"/>
  <c r="H139" i="5"/>
  <c r="L138" i="5"/>
  <c r="Q138" i="5" s="1"/>
  <c r="L137" i="5"/>
  <c r="Q137" i="5" s="1"/>
  <c r="L136" i="5"/>
  <c r="W135" i="5"/>
  <c r="V135" i="5"/>
  <c r="U135" i="5"/>
  <c r="O134" i="5"/>
  <c r="O138" i="5" s="1"/>
  <c r="O139" i="5" s="1"/>
  <c r="N134" i="5"/>
  <c r="N138" i="5" s="1"/>
  <c r="N139" i="5" s="1"/>
  <c r="M134" i="5"/>
  <c r="M138" i="5" s="1"/>
  <c r="M139" i="5" s="1"/>
  <c r="K134" i="5"/>
  <c r="J134" i="5"/>
  <c r="I134" i="5"/>
  <c r="H134" i="5"/>
  <c r="L133" i="5"/>
  <c r="Q133" i="5" s="1"/>
  <c r="W132" i="5"/>
  <c r="V132" i="5"/>
  <c r="U132" i="5"/>
  <c r="O131" i="5"/>
  <c r="N131" i="5"/>
  <c r="M131" i="5"/>
  <c r="K131" i="5"/>
  <c r="J131" i="5"/>
  <c r="I131" i="5"/>
  <c r="H131" i="5"/>
  <c r="L130" i="5"/>
  <c r="Q130" i="5" s="1"/>
  <c r="W129" i="5"/>
  <c r="V129" i="5"/>
  <c r="U129" i="5"/>
  <c r="O128" i="5"/>
  <c r="N128" i="5"/>
  <c r="M128" i="5"/>
  <c r="K128" i="5"/>
  <c r="J128" i="5"/>
  <c r="I128" i="5"/>
  <c r="H128" i="5"/>
  <c r="W124" i="5"/>
  <c r="V124" i="5"/>
  <c r="U124" i="5"/>
  <c r="O123" i="5"/>
  <c r="N123" i="5"/>
  <c r="M123" i="5"/>
  <c r="K123" i="5"/>
  <c r="J123" i="5"/>
  <c r="I123" i="5"/>
  <c r="H123" i="5"/>
  <c r="W121" i="5"/>
  <c r="L120" i="5"/>
  <c r="W119" i="5"/>
  <c r="V119" i="5"/>
  <c r="U119" i="5"/>
  <c r="O118" i="5"/>
  <c r="N118" i="5"/>
  <c r="M118" i="5"/>
  <c r="K118" i="5"/>
  <c r="J118" i="5"/>
  <c r="I118" i="5"/>
  <c r="H118" i="5"/>
  <c r="L117" i="5"/>
  <c r="L116" i="5"/>
  <c r="W115" i="5"/>
  <c r="V115" i="5"/>
  <c r="U115" i="5"/>
  <c r="O114" i="5"/>
  <c r="N114" i="5"/>
  <c r="M114" i="5"/>
  <c r="K114" i="5"/>
  <c r="J114" i="5"/>
  <c r="I114" i="5"/>
  <c r="H114" i="5"/>
  <c r="L113" i="5"/>
  <c r="L114" i="5" s="1"/>
  <c r="W112" i="5"/>
  <c r="V112" i="5"/>
  <c r="U112" i="5"/>
  <c r="O111" i="5"/>
  <c r="N111" i="5"/>
  <c r="M111" i="5"/>
  <c r="K111" i="5"/>
  <c r="J111" i="5"/>
  <c r="I111" i="5"/>
  <c r="H111" i="5"/>
  <c r="L110" i="5"/>
  <c r="W109" i="5"/>
  <c r="V109" i="5"/>
  <c r="U109" i="5"/>
  <c r="N108" i="5"/>
  <c r="M108" i="5"/>
  <c r="K108" i="5"/>
  <c r="J108" i="5"/>
  <c r="I108" i="5"/>
  <c r="H108" i="5"/>
  <c r="W105" i="5"/>
  <c r="V105" i="5"/>
  <c r="U105" i="5"/>
  <c r="O104" i="5"/>
  <c r="O106" i="5" s="1"/>
  <c r="O107" i="5" s="1"/>
  <c r="N104" i="5"/>
  <c r="M104" i="5"/>
  <c r="K104" i="5"/>
  <c r="J104" i="5"/>
  <c r="I104" i="5"/>
  <c r="H104" i="5"/>
  <c r="W98" i="5"/>
  <c r="V98" i="5"/>
  <c r="U98" i="5"/>
  <c r="O97" i="5"/>
  <c r="N97" i="5"/>
  <c r="M97" i="5"/>
  <c r="K97" i="5"/>
  <c r="J97" i="5"/>
  <c r="I97" i="5"/>
  <c r="H97" i="5"/>
  <c r="W95" i="5"/>
  <c r="V95" i="5"/>
  <c r="U95" i="5"/>
  <c r="O94" i="5"/>
  <c r="N94" i="5"/>
  <c r="M94" i="5"/>
  <c r="K94" i="5"/>
  <c r="J94" i="5"/>
  <c r="I94" i="5"/>
  <c r="H94" i="5"/>
  <c r="W91" i="5"/>
  <c r="V91" i="5"/>
  <c r="U91" i="5"/>
  <c r="W90" i="5"/>
  <c r="V90" i="5"/>
  <c r="O88" i="5"/>
  <c r="N88" i="5"/>
  <c r="M88" i="5"/>
  <c r="K88" i="5"/>
  <c r="J88" i="5"/>
  <c r="I88" i="5"/>
  <c r="H88" i="5"/>
  <c r="W80" i="5"/>
  <c r="V80" i="5"/>
  <c r="U80" i="5"/>
  <c r="O79" i="5"/>
  <c r="N79" i="5"/>
  <c r="M79" i="5"/>
  <c r="K79" i="5"/>
  <c r="J79" i="5"/>
  <c r="I79" i="5"/>
  <c r="H79" i="5"/>
  <c r="W68" i="5"/>
  <c r="V68" i="5"/>
  <c r="U68" i="5"/>
  <c r="O67" i="5"/>
  <c r="N67" i="5"/>
  <c r="M67" i="5"/>
  <c r="K67" i="5"/>
  <c r="J67" i="5"/>
  <c r="I67" i="5"/>
  <c r="H67" i="5"/>
  <c r="W64" i="5"/>
  <c r="V64" i="5"/>
  <c r="O63" i="5"/>
  <c r="N63" i="5"/>
  <c r="M63" i="5"/>
  <c r="K63" i="5"/>
  <c r="J63" i="5"/>
  <c r="I63" i="5"/>
  <c r="H63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M1025" i="5" l="1"/>
  <c r="D826" i="7"/>
  <c r="L753" i="5"/>
  <c r="O529" i="7"/>
  <c r="H529" i="7"/>
  <c r="M529" i="7"/>
  <c r="Q529" i="7"/>
  <c r="U529" i="7"/>
  <c r="Y529" i="7"/>
  <c r="E529" i="7"/>
  <c r="I529" i="7"/>
  <c r="N529" i="7"/>
  <c r="R529" i="7"/>
  <c r="V529" i="7"/>
  <c r="F529" i="7"/>
  <c r="J529" i="7"/>
  <c r="S529" i="7"/>
  <c r="W529" i="7"/>
  <c r="G529" i="7"/>
  <c r="K529" i="7"/>
  <c r="P529" i="7"/>
  <c r="T529" i="7"/>
  <c r="X529" i="7"/>
  <c r="K532" i="5"/>
  <c r="I532" i="5"/>
  <c r="H532" i="5"/>
  <c r="J532" i="5"/>
  <c r="N1025" i="5"/>
  <c r="M855" i="5"/>
  <c r="O855" i="5"/>
  <c r="O1025" i="5"/>
  <c r="N855" i="5"/>
  <c r="F665" i="7"/>
  <c r="Y969" i="7"/>
  <c r="C147" i="7"/>
  <c r="C148" i="7" s="1"/>
  <c r="Z148" i="7" s="1"/>
  <c r="C364" i="7"/>
  <c r="L367" i="5" s="1"/>
  <c r="C507" i="7"/>
  <c r="L510" i="5" s="1"/>
  <c r="Q510" i="5" s="1"/>
  <c r="W510" i="5" s="1"/>
  <c r="M510" i="5"/>
  <c r="C33" i="7"/>
  <c r="L36" i="5" s="1"/>
  <c r="C53" i="7"/>
  <c r="L56" i="5" s="1"/>
  <c r="U56" i="5" s="1"/>
  <c r="C98" i="7"/>
  <c r="C192" i="7"/>
  <c r="L195" i="5" s="1"/>
  <c r="C228" i="7"/>
  <c r="L231" i="5" s="1"/>
  <c r="D339" i="7"/>
  <c r="C336" i="7"/>
  <c r="C357" i="7"/>
  <c r="L360" i="5" s="1"/>
  <c r="P360" i="5" s="1"/>
  <c r="V360" i="5" s="1"/>
  <c r="C365" i="7"/>
  <c r="L368" i="5" s="1"/>
  <c r="U511" i="5"/>
  <c r="M511" i="5"/>
  <c r="C63" i="7"/>
  <c r="L66" i="5" s="1"/>
  <c r="C104" i="7"/>
  <c r="L107" i="5" s="1"/>
  <c r="C139" i="7"/>
  <c r="L142" i="5" s="1"/>
  <c r="C144" i="7"/>
  <c r="L147" i="5" s="1"/>
  <c r="U147" i="5" s="1"/>
  <c r="C32" i="7"/>
  <c r="L35" i="5" s="1"/>
  <c r="C97" i="7"/>
  <c r="L100" i="5" s="1"/>
  <c r="Q100" i="5" s="1"/>
  <c r="C119" i="7"/>
  <c r="C120" i="7" s="1"/>
  <c r="Z120" i="7" s="1"/>
  <c r="C227" i="7"/>
  <c r="L230" i="5" s="1"/>
  <c r="P230" i="5" s="1"/>
  <c r="V230" i="5" s="1"/>
  <c r="C30" i="7"/>
  <c r="L33" i="5" s="1"/>
  <c r="C54" i="7"/>
  <c r="L57" i="5" s="1"/>
  <c r="P57" i="5" s="1"/>
  <c r="V57" i="5" s="1"/>
  <c r="C99" i="7"/>
  <c r="L102" i="5" s="1"/>
  <c r="C337" i="7"/>
  <c r="L340" i="5" s="1"/>
  <c r="P340" i="5" s="1"/>
  <c r="V340" i="5" s="1"/>
  <c r="D353" i="7"/>
  <c r="C345" i="7"/>
  <c r="C480" i="7"/>
  <c r="L483" i="5" s="1"/>
  <c r="Q483" i="5" s="1"/>
  <c r="W483" i="5" s="1"/>
  <c r="C20" i="7"/>
  <c r="L23" i="5" s="1"/>
  <c r="U23" i="5" s="1"/>
  <c r="C31" i="7"/>
  <c r="L34" i="5" s="1"/>
  <c r="Q34" i="5" s="1"/>
  <c r="C55" i="7"/>
  <c r="L58" i="5" s="1"/>
  <c r="C59" i="7"/>
  <c r="L62" i="5" s="1"/>
  <c r="P62" i="5" s="1"/>
  <c r="V62" i="5" s="1"/>
  <c r="C90" i="7"/>
  <c r="L93" i="5" s="1"/>
  <c r="Q93" i="5" s="1"/>
  <c r="W93" i="5" s="1"/>
  <c r="C100" i="7"/>
  <c r="L103" i="5" s="1"/>
  <c r="C140" i="7"/>
  <c r="L143" i="5" s="1"/>
  <c r="Q143" i="5" s="1"/>
  <c r="C167" i="7"/>
  <c r="C193" i="7"/>
  <c r="L196" i="5" s="1"/>
  <c r="Q196" i="5" s="1"/>
  <c r="W196" i="5" s="1"/>
  <c r="C226" i="7"/>
  <c r="L229" i="5" s="1"/>
  <c r="P229" i="5" s="1"/>
  <c r="C254" i="7"/>
  <c r="L257" i="5" s="1"/>
  <c r="C300" i="7"/>
  <c r="L303" i="5" s="1"/>
  <c r="P303" i="5" s="1"/>
  <c r="V303" i="5" s="1"/>
  <c r="C338" i="7"/>
  <c r="L341" i="5" s="1"/>
  <c r="U341" i="5" s="1"/>
  <c r="C359" i="7"/>
  <c r="L362" i="5" s="1"/>
  <c r="Q362" i="5" s="1"/>
  <c r="C14" i="7"/>
  <c r="L17" i="5" s="1"/>
  <c r="U17" i="5" s="1"/>
  <c r="C18" i="7"/>
  <c r="L21" i="5" s="1"/>
  <c r="U21" i="5" s="1"/>
  <c r="C21" i="7"/>
  <c r="L24" i="5" s="1"/>
  <c r="U24" i="5" s="1"/>
  <c r="C25" i="7"/>
  <c r="L28" i="5" s="1"/>
  <c r="C29" i="7"/>
  <c r="L32" i="5" s="1"/>
  <c r="P32" i="5" s="1"/>
  <c r="V32" i="5" s="1"/>
  <c r="C37" i="7"/>
  <c r="L40" i="5" s="1"/>
  <c r="U40" i="5" s="1"/>
  <c r="C41" i="7"/>
  <c r="L44" i="5" s="1"/>
  <c r="U44" i="5" s="1"/>
  <c r="C45" i="7"/>
  <c r="L48" i="5" s="1"/>
  <c r="U48" i="5" s="1"/>
  <c r="C67" i="7"/>
  <c r="L70" i="5" s="1"/>
  <c r="U70" i="5" s="1"/>
  <c r="C71" i="7"/>
  <c r="L74" i="5" s="1"/>
  <c r="P74" i="5" s="1"/>
  <c r="C75" i="7"/>
  <c r="L78" i="5" s="1"/>
  <c r="P78" i="5" s="1"/>
  <c r="C160" i="7"/>
  <c r="L163" i="5" s="1"/>
  <c r="C194" i="7"/>
  <c r="L197" i="5" s="1"/>
  <c r="C209" i="7"/>
  <c r="L212" i="5" s="1"/>
  <c r="U212" i="5" s="1"/>
  <c r="C221" i="7"/>
  <c r="L224" i="5" s="1"/>
  <c r="P224" i="5" s="1"/>
  <c r="V224" i="5" s="1"/>
  <c r="C234" i="7"/>
  <c r="L237" i="5" s="1"/>
  <c r="Q237" i="5" s="1"/>
  <c r="W237" i="5" s="1"/>
  <c r="C238" i="7"/>
  <c r="L241" i="5" s="1"/>
  <c r="Q241" i="5" s="1"/>
  <c r="C242" i="7"/>
  <c r="L245" i="5" s="1"/>
  <c r="Q245" i="5" s="1"/>
  <c r="W245" i="5" s="1"/>
  <c r="C246" i="7"/>
  <c r="L249" i="5" s="1"/>
  <c r="U249" i="5" s="1"/>
  <c r="C250" i="7"/>
  <c r="L253" i="5" s="1"/>
  <c r="Q253" i="5" s="1"/>
  <c r="W253" i="5" s="1"/>
  <c r="C257" i="7"/>
  <c r="L260" i="5" s="1"/>
  <c r="Q260" i="5" s="1"/>
  <c r="W260" i="5" s="1"/>
  <c r="C261" i="7"/>
  <c r="L264" i="5" s="1"/>
  <c r="Q264" i="5" s="1"/>
  <c r="W264" i="5" s="1"/>
  <c r="C265" i="7"/>
  <c r="L268" i="5" s="1"/>
  <c r="Q268" i="5" s="1"/>
  <c r="W268" i="5" s="1"/>
  <c r="C269" i="7"/>
  <c r="L272" i="5" s="1"/>
  <c r="P272" i="5" s="1"/>
  <c r="C273" i="7"/>
  <c r="L276" i="5" s="1"/>
  <c r="C279" i="7"/>
  <c r="L282" i="5" s="1"/>
  <c r="Q282" i="5" s="1"/>
  <c r="W282" i="5" s="1"/>
  <c r="C283" i="7"/>
  <c r="L286" i="5" s="1"/>
  <c r="Q286" i="5" s="1"/>
  <c r="W286" i="5" s="1"/>
  <c r="C313" i="7"/>
  <c r="L316" i="5" s="1"/>
  <c r="C317" i="7"/>
  <c r="C321" i="7"/>
  <c r="C329" i="7"/>
  <c r="C333" i="7"/>
  <c r="L336" i="5" s="1"/>
  <c r="U336" i="5" s="1"/>
  <c r="C395" i="7"/>
  <c r="L398" i="5" s="1"/>
  <c r="Q398" i="5" s="1"/>
  <c r="W398" i="5" s="1"/>
  <c r="C399" i="7"/>
  <c r="L402" i="5" s="1"/>
  <c r="Q402" i="5" s="1"/>
  <c r="C403" i="7"/>
  <c r="C407" i="7"/>
  <c r="L410" i="5" s="1"/>
  <c r="P410" i="5" s="1"/>
  <c r="V410" i="5" s="1"/>
  <c r="C414" i="7"/>
  <c r="L417" i="5" s="1"/>
  <c r="Q417" i="5" s="1"/>
  <c r="W417" i="5" s="1"/>
  <c r="C418" i="7"/>
  <c r="C422" i="7"/>
  <c r="L425" i="5" s="1"/>
  <c r="Q425" i="5" s="1"/>
  <c r="W425" i="5" s="1"/>
  <c r="C426" i="7"/>
  <c r="L429" i="5" s="1"/>
  <c r="Q429" i="5" s="1"/>
  <c r="C430" i="7"/>
  <c r="C434" i="7"/>
  <c r="L437" i="5" s="1"/>
  <c r="Q437" i="5" s="1"/>
  <c r="C438" i="7"/>
  <c r="L441" i="5" s="1"/>
  <c r="P441" i="5" s="1"/>
  <c r="V441" i="5" s="1"/>
  <c r="C442" i="7"/>
  <c r="L445" i="5" s="1"/>
  <c r="P445" i="5" s="1"/>
  <c r="V445" i="5" s="1"/>
  <c r="C446" i="7"/>
  <c r="C450" i="7"/>
  <c r="C454" i="7"/>
  <c r="L457" i="5" s="1"/>
  <c r="Q457" i="5" s="1"/>
  <c r="W457" i="5" s="1"/>
  <c r="C458" i="7"/>
  <c r="L461" i="5" s="1"/>
  <c r="Q461" i="5" s="1"/>
  <c r="C466" i="7"/>
  <c r="C470" i="7"/>
  <c r="L473" i="5" s="1"/>
  <c r="P473" i="5" s="1"/>
  <c r="V473" i="5" s="1"/>
  <c r="C474" i="7"/>
  <c r="L477" i="5" s="1"/>
  <c r="Q477" i="5" s="1"/>
  <c r="C478" i="7"/>
  <c r="L481" i="5" s="1"/>
  <c r="Q481" i="5" s="1"/>
  <c r="W481" i="5" s="1"/>
  <c r="C482" i="7"/>
  <c r="C486" i="7"/>
  <c r="L489" i="5" s="1"/>
  <c r="Q489" i="5" s="1"/>
  <c r="W489" i="5" s="1"/>
  <c r="C489" i="7"/>
  <c r="L492" i="5" s="1"/>
  <c r="Q492" i="5" s="1"/>
  <c r="C12" i="7"/>
  <c r="L15" i="5" s="1"/>
  <c r="U15" i="5" s="1"/>
  <c r="C15" i="7"/>
  <c r="L18" i="5" s="1"/>
  <c r="P18" i="5" s="1"/>
  <c r="V18" i="5" s="1"/>
  <c r="C19" i="7"/>
  <c r="L22" i="5" s="1"/>
  <c r="Q22" i="5" s="1"/>
  <c r="C22" i="7"/>
  <c r="L25" i="5" s="1"/>
  <c r="U25" i="5" s="1"/>
  <c r="C26" i="7"/>
  <c r="L29" i="5" s="1"/>
  <c r="U29" i="5" s="1"/>
  <c r="C34" i="7"/>
  <c r="L37" i="5" s="1"/>
  <c r="U37" i="5" s="1"/>
  <c r="C42" i="7"/>
  <c r="L45" i="5" s="1"/>
  <c r="U45" i="5" s="1"/>
  <c r="C68" i="7"/>
  <c r="L71" i="5" s="1"/>
  <c r="U71" i="5" s="1"/>
  <c r="C72" i="7"/>
  <c r="L75" i="5" s="1"/>
  <c r="U75" i="5" s="1"/>
  <c r="C161" i="7"/>
  <c r="L164" i="5" s="1"/>
  <c r="U164" i="5" s="1"/>
  <c r="C210" i="7"/>
  <c r="L213" i="5" s="1"/>
  <c r="C218" i="7"/>
  <c r="L221" i="5" s="1"/>
  <c r="P221" i="5" s="1"/>
  <c r="C222" i="7"/>
  <c r="L225" i="5" s="1"/>
  <c r="P225" i="5" s="1"/>
  <c r="V225" i="5" s="1"/>
  <c r="C235" i="7"/>
  <c r="L238" i="5" s="1"/>
  <c r="U238" i="5" s="1"/>
  <c r="C239" i="7"/>
  <c r="L242" i="5" s="1"/>
  <c r="U242" i="5" s="1"/>
  <c r="C243" i="7"/>
  <c r="L246" i="5" s="1"/>
  <c r="P246" i="5" s="1"/>
  <c r="V246" i="5" s="1"/>
  <c r="C247" i="7"/>
  <c r="L250" i="5" s="1"/>
  <c r="P250" i="5" s="1"/>
  <c r="V250" i="5" s="1"/>
  <c r="C258" i="7"/>
  <c r="L261" i="5" s="1"/>
  <c r="C262" i="7"/>
  <c r="L265" i="5" s="1"/>
  <c r="C266" i="7"/>
  <c r="L269" i="5" s="1"/>
  <c r="P269" i="5" s="1"/>
  <c r="V269" i="5" s="1"/>
  <c r="C270" i="7"/>
  <c r="L273" i="5" s="1"/>
  <c r="P273" i="5" s="1"/>
  <c r="C276" i="7"/>
  <c r="C280" i="7"/>
  <c r="L283" i="5" s="1"/>
  <c r="P283" i="5" s="1"/>
  <c r="V283" i="5" s="1"/>
  <c r="C284" i="7"/>
  <c r="L287" i="5" s="1"/>
  <c r="U287" i="5" s="1"/>
  <c r="C314" i="7"/>
  <c r="L317" i="5" s="1"/>
  <c r="Q317" i="5" s="1"/>
  <c r="C318" i="7"/>
  <c r="C322" i="7"/>
  <c r="C323" i="7"/>
  <c r="C326" i="7"/>
  <c r="C330" i="7"/>
  <c r="C396" i="7"/>
  <c r="L399" i="5" s="1"/>
  <c r="P399" i="5" s="1"/>
  <c r="V399" i="5" s="1"/>
  <c r="C400" i="7"/>
  <c r="L403" i="5" s="1"/>
  <c r="Q403" i="5" s="1"/>
  <c r="C404" i="7"/>
  <c r="L407" i="5" s="1"/>
  <c r="P407" i="5" s="1"/>
  <c r="V407" i="5" s="1"/>
  <c r="C408" i="7"/>
  <c r="L411" i="5" s="1"/>
  <c r="C411" i="7"/>
  <c r="L414" i="5" s="1"/>
  <c r="C415" i="7"/>
  <c r="L418" i="5" s="1"/>
  <c r="P418" i="5" s="1"/>
  <c r="V418" i="5" s="1"/>
  <c r="C419" i="7"/>
  <c r="L422" i="5" s="1"/>
  <c r="Q422" i="5" s="1"/>
  <c r="C423" i="7"/>
  <c r="C427" i="7"/>
  <c r="L430" i="5" s="1"/>
  <c r="C431" i="7"/>
  <c r="L434" i="5" s="1"/>
  <c r="P434" i="5" s="1"/>
  <c r="V434" i="5" s="1"/>
  <c r="C435" i="7"/>
  <c r="L438" i="5" s="1"/>
  <c r="C439" i="7"/>
  <c r="L442" i="5" s="1"/>
  <c r="P442" i="5" s="1"/>
  <c r="V442" i="5" s="1"/>
  <c r="C443" i="7"/>
  <c r="L446" i="5" s="1"/>
  <c r="Q446" i="5" s="1"/>
  <c r="C447" i="7"/>
  <c r="C451" i="7"/>
  <c r="L454" i="5" s="1"/>
  <c r="P454" i="5" s="1"/>
  <c r="V454" i="5" s="1"/>
  <c r="C455" i="7"/>
  <c r="C459" i="7"/>
  <c r="C463" i="7"/>
  <c r="L466" i="5" s="1"/>
  <c r="Q466" i="5" s="1"/>
  <c r="C467" i="7"/>
  <c r="L470" i="5" s="1"/>
  <c r="Q470" i="5" s="1"/>
  <c r="W470" i="5" s="1"/>
  <c r="C471" i="7"/>
  <c r="C475" i="7"/>
  <c r="C479" i="7"/>
  <c r="L482" i="5" s="1"/>
  <c r="Q482" i="5" s="1"/>
  <c r="W482" i="5" s="1"/>
  <c r="C483" i="7"/>
  <c r="L486" i="5" s="1"/>
  <c r="Q486" i="5" s="1"/>
  <c r="C487" i="7"/>
  <c r="L490" i="5" s="1"/>
  <c r="Q490" i="5" s="1"/>
  <c r="W490" i="5" s="1"/>
  <c r="C490" i="7"/>
  <c r="L493" i="5" s="1"/>
  <c r="Q493" i="5" s="1"/>
  <c r="W493" i="5" s="1"/>
  <c r="C16" i="7"/>
  <c r="L19" i="5" s="1"/>
  <c r="U19" i="5" s="1"/>
  <c r="C23" i="7"/>
  <c r="L26" i="5" s="1"/>
  <c r="U26" i="5" s="1"/>
  <c r="C27" i="7"/>
  <c r="L30" i="5" s="1"/>
  <c r="U30" i="5" s="1"/>
  <c r="C35" i="7"/>
  <c r="L38" i="5" s="1"/>
  <c r="U38" i="5" s="1"/>
  <c r="C39" i="7"/>
  <c r="L42" i="5" s="1"/>
  <c r="U42" i="5" s="1"/>
  <c r="C43" i="7"/>
  <c r="L46" i="5" s="1"/>
  <c r="P46" i="5" s="1"/>
  <c r="V46" i="5" s="1"/>
  <c r="C69" i="7"/>
  <c r="L72" i="5" s="1"/>
  <c r="P72" i="5" s="1"/>
  <c r="V72" i="5" s="1"/>
  <c r="C73" i="7"/>
  <c r="L76" i="5" s="1"/>
  <c r="U76" i="5" s="1"/>
  <c r="C162" i="7"/>
  <c r="L165" i="5" s="1"/>
  <c r="U165" i="5" s="1"/>
  <c r="C190" i="7"/>
  <c r="L193" i="5" s="1"/>
  <c r="P193" i="5" s="1"/>
  <c r="V193" i="5" s="1"/>
  <c r="C211" i="7"/>
  <c r="L214" i="5" s="1"/>
  <c r="C219" i="7"/>
  <c r="L222" i="5" s="1"/>
  <c r="U222" i="5" s="1"/>
  <c r="C223" i="7"/>
  <c r="L226" i="5" s="1"/>
  <c r="U226" i="5" s="1"/>
  <c r="C236" i="7"/>
  <c r="L239" i="5" s="1"/>
  <c r="Q239" i="5" s="1"/>
  <c r="W239" i="5" s="1"/>
  <c r="C240" i="7"/>
  <c r="L243" i="5" s="1"/>
  <c r="U243" i="5" s="1"/>
  <c r="C244" i="7"/>
  <c r="L247" i="5" s="1"/>
  <c r="C248" i="7"/>
  <c r="L251" i="5" s="1"/>
  <c r="Q251" i="5" s="1"/>
  <c r="W251" i="5" s="1"/>
  <c r="C259" i="7"/>
  <c r="L262" i="5" s="1"/>
  <c r="C263" i="7"/>
  <c r="L266" i="5" s="1"/>
  <c r="Q266" i="5" s="1"/>
  <c r="W266" i="5" s="1"/>
  <c r="C267" i="7"/>
  <c r="L270" i="5" s="1"/>
  <c r="Q270" i="5" s="1"/>
  <c r="W270" i="5" s="1"/>
  <c r="C271" i="7"/>
  <c r="L274" i="5" s="1"/>
  <c r="P274" i="5" s="1"/>
  <c r="V274" i="5" s="1"/>
  <c r="C277" i="7"/>
  <c r="L280" i="5" s="1"/>
  <c r="P280" i="5" s="1"/>
  <c r="V280" i="5" s="1"/>
  <c r="C281" i="7"/>
  <c r="L284" i="5" s="1"/>
  <c r="Q284" i="5" s="1"/>
  <c r="W284" i="5" s="1"/>
  <c r="C285" i="7"/>
  <c r="L288" i="5" s="1"/>
  <c r="P288" i="5" s="1"/>
  <c r="V288" i="5" s="1"/>
  <c r="C315" i="7"/>
  <c r="L318" i="5" s="1"/>
  <c r="U318" i="5" s="1"/>
  <c r="C319" i="7"/>
  <c r="C324" i="7"/>
  <c r="C327" i="7"/>
  <c r="C331" i="7"/>
  <c r="C401" i="7"/>
  <c r="C405" i="7"/>
  <c r="L408" i="5" s="1"/>
  <c r="C409" i="7"/>
  <c r="L412" i="5" s="1"/>
  <c r="Q412" i="5" s="1"/>
  <c r="C412" i="7"/>
  <c r="L415" i="5" s="1"/>
  <c r="U415" i="5" s="1"/>
  <c r="C416" i="7"/>
  <c r="L419" i="5" s="1"/>
  <c r="P419" i="5" s="1"/>
  <c r="V419" i="5" s="1"/>
  <c r="C420" i="7"/>
  <c r="L423" i="5" s="1"/>
  <c r="Q423" i="5" s="1"/>
  <c r="W423" i="5" s="1"/>
  <c r="C428" i="7"/>
  <c r="C432" i="7"/>
  <c r="L435" i="5" s="1"/>
  <c r="P435" i="5" s="1"/>
  <c r="V435" i="5" s="1"/>
  <c r="C436" i="7"/>
  <c r="C440" i="7"/>
  <c r="C444" i="7"/>
  <c r="C448" i="7"/>
  <c r="L451" i="5" s="1"/>
  <c r="P451" i="5" s="1"/>
  <c r="V451" i="5" s="1"/>
  <c r="C452" i="7"/>
  <c r="C456" i="7"/>
  <c r="C460" i="7"/>
  <c r="L463" i="5" s="1"/>
  <c r="P463" i="5" s="1"/>
  <c r="V463" i="5" s="1"/>
  <c r="C464" i="7"/>
  <c r="L467" i="5" s="1"/>
  <c r="P467" i="5" s="1"/>
  <c r="V467" i="5" s="1"/>
  <c r="C468" i="7"/>
  <c r="L471" i="5" s="1"/>
  <c r="Q471" i="5" s="1"/>
  <c r="C472" i="7"/>
  <c r="L475" i="5" s="1"/>
  <c r="P475" i="5" s="1"/>
  <c r="V475" i="5" s="1"/>
  <c r="C476" i="7"/>
  <c r="L479" i="5" s="1"/>
  <c r="Q479" i="5" s="1"/>
  <c r="W479" i="5" s="1"/>
  <c r="C484" i="7"/>
  <c r="L487" i="5" s="1"/>
  <c r="C491" i="7"/>
  <c r="C17" i="7"/>
  <c r="L20" i="5" s="1"/>
  <c r="P20" i="5" s="1"/>
  <c r="V20" i="5" s="1"/>
  <c r="C24" i="7"/>
  <c r="L27" i="5" s="1"/>
  <c r="C28" i="7"/>
  <c r="L31" i="5" s="1"/>
  <c r="U31" i="5" s="1"/>
  <c r="C36" i="7"/>
  <c r="L39" i="5" s="1"/>
  <c r="C40" i="7"/>
  <c r="L43" i="5" s="1"/>
  <c r="C44" i="7"/>
  <c r="L47" i="5" s="1"/>
  <c r="Q47" i="5" s="1"/>
  <c r="C66" i="7"/>
  <c r="L69" i="5" s="1"/>
  <c r="P69" i="5" s="1"/>
  <c r="C70" i="7"/>
  <c r="L73" i="5" s="1"/>
  <c r="C74" i="7"/>
  <c r="L77" i="5" s="1"/>
  <c r="P77" i="5" s="1"/>
  <c r="V77" i="5" s="1"/>
  <c r="C159" i="7"/>
  <c r="L162" i="5" s="1"/>
  <c r="C163" i="7"/>
  <c r="L166" i="5" s="1"/>
  <c r="C208" i="7"/>
  <c r="L211" i="5" s="1"/>
  <c r="Q211" i="5" s="1"/>
  <c r="C212" i="7"/>
  <c r="L215" i="5" s="1"/>
  <c r="C220" i="7"/>
  <c r="L223" i="5" s="1"/>
  <c r="P223" i="5" s="1"/>
  <c r="V223" i="5" s="1"/>
  <c r="C233" i="7"/>
  <c r="L236" i="5" s="1"/>
  <c r="C237" i="7"/>
  <c r="L240" i="5" s="1"/>
  <c r="C241" i="7"/>
  <c r="L244" i="5" s="1"/>
  <c r="C245" i="7"/>
  <c r="L248" i="5" s="1"/>
  <c r="C249" i="7"/>
  <c r="L252" i="5" s="1"/>
  <c r="C260" i="7"/>
  <c r="L263" i="5" s="1"/>
  <c r="P263" i="5" s="1"/>
  <c r="V263" i="5" s="1"/>
  <c r="C264" i="7"/>
  <c r="L267" i="5" s="1"/>
  <c r="C268" i="7"/>
  <c r="L271" i="5" s="1"/>
  <c r="P271" i="5" s="1"/>
  <c r="V271" i="5" s="1"/>
  <c r="C272" i="7"/>
  <c r="L275" i="5" s="1"/>
  <c r="U275" i="5" s="1"/>
  <c r="C278" i="7"/>
  <c r="L281" i="5" s="1"/>
  <c r="P281" i="5" s="1"/>
  <c r="V281" i="5" s="1"/>
  <c r="C282" i="7"/>
  <c r="L285" i="5" s="1"/>
  <c r="P285" i="5" s="1"/>
  <c r="V285" i="5" s="1"/>
  <c r="C286" i="7"/>
  <c r="L289" i="5" s="1"/>
  <c r="P289" i="5" s="1"/>
  <c r="V289" i="5" s="1"/>
  <c r="C316" i="7"/>
  <c r="C320" i="7"/>
  <c r="C325" i="7"/>
  <c r="C328" i="7"/>
  <c r="C332" i="7"/>
  <c r="L335" i="5" s="1"/>
  <c r="C390" i="7"/>
  <c r="L393" i="5" s="1"/>
  <c r="U393" i="5" s="1"/>
  <c r="C394" i="7"/>
  <c r="L397" i="5" s="1"/>
  <c r="C402" i="7"/>
  <c r="L405" i="5" s="1"/>
  <c r="U405" i="5" s="1"/>
  <c r="C406" i="7"/>
  <c r="L409" i="5" s="1"/>
  <c r="C410" i="7"/>
  <c r="L413" i="5" s="1"/>
  <c r="U413" i="5" s="1"/>
  <c r="C413" i="7"/>
  <c r="L416" i="5" s="1"/>
  <c r="U416" i="5" s="1"/>
  <c r="C417" i="7"/>
  <c r="L420" i="5" s="1"/>
  <c r="P420" i="5" s="1"/>
  <c r="V420" i="5" s="1"/>
  <c r="C421" i="7"/>
  <c r="L424" i="5" s="1"/>
  <c r="U424" i="5" s="1"/>
  <c r="C425" i="7"/>
  <c r="L428" i="5" s="1"/>
  <c r="P428" i="5" s="1"/>
  <c r="V428" i="5" s="1"/>
  <c r="C429" i="7"/>
  <c r="L432" i="5" s="1"/>
  <c r="C433" i="7"/>
  <c r="L436" i="5" s="1"/>
  <c r="U436" i="5" s="1"/>
  <c r="C437" i="7"/>
  <c r="L440" i="5" s="1"/>
  <c r="C441" i="7"/>
  <c r="L444" i="5" s="1"/>
  <c r="P444" i="5" s="1"/>
  <c r="V444" i="5" s="1"/>
  <c r="C449" i="7"/>
  <c r="L452" i="5" s="1"/>
  <c r="C453" i="7"/>
  <c r="L456" i="5" s="1"/>
  <c r="U456" i="5" s="1"/>
  <c r="C457" i="7"/>
  <c r="L460" i="5" s="1"/>
  <c r="C461" i="7"/>
  <c r="L464" i="5" s="1"/>
  <c r="P464" i="5" s="1"/>
  <c r="V464" i="5" s="1"/>
  <c r="C465" i="7"/>
  <c r="L468" i="5" s="1"/>
  <c r="C469" i="7"/>
  <c r="L472" i="5" s="1"/>
  <c r="U472" i="5" s="1"/>
  <c r="C473" i="7"/>
  <c r="L476" i="5" s="1"/>
  <c r="C477" i="7"/>
  <c r="L480" i="5" s="1"/>
  <c r="P480" i="5" s="1"/>
  <c r="V480" i="5" s="1"/>
  <c r="C481" i="7"/>
  <c r="L484" i="5" s="1"/>
  <c r="C485" i="7"/>
  <c r="L488" i="5" s="1"/>
  <c r="Q488" i="5" s="1"/>
  <c r="W488" i="5" s="1"/>
  <c r="C492" i="7"/>
  <c r="L495" i="5" s="1"/>
  <c r="P495" i="5" s="1"/>
  <c r="V495" i="5" s="1"/>
  <c r="L1248" i="5"/>
  <c r="U1248" i="5" s="1"/>
  <c r="L1256" i="5"/>
  <c r="L1264" i="5"/>
  <c r="U1264" i="5" s="1"/>
  <c r="L1272" i="5"/>
  <c r="U1272" i="5" s="1"/>
  <c r="L1280" i="5"/>
  <c r="U1280" i="5" s="1"/>
  <c r="D987" i="7"/>
  <c r="L1233" i="5"/>
  <c r="L1241" i="5"/>
  <c r="U1241" i="5" s="1"/>
  <c r="L1249" i="5"/>
  <c r="U1249" i="5" s="1"/>
  <c r="L1253" i="5"/>
  <c r="U1253" i="5" s="1"/>
  <c r="L1257" i="5"/>
  <c r="U1257" i="5" s="1"/>
  <c r="L1261" i="5"/>
  <c r="U1261" i="5" s="1"/>
  <c r="L1265" i="5"/>
  <c r="U1265" i="5" s="1"/>
  <c r="L1269" i="5"/>
  <c r="U1269" i="5" s="1"/>
  <c r="L1273" i="5"/>
  <c r="U1273" i="5" s="1"/>
  <c r="L1277" i="5"/>
  <c r="U1277" i="5" s="1"/>
  <c r="L1281" i="5"/>
  <c r="U1281" i="5" s="1"/>
  <c r="Y840" i="7"/>
  <c r="AB840" i="7" s="1"/>
  <c r="L1246" i="5"/>
  <c r="L1250" i="5"/>
  <c r="L1254" i="5"/>
  <c r="L1258" i="5"/>
  <c r="L1262" i="5"/>
  <c r="L1266" i="5"/>
  <c r="L1270" i="5"/>
  <c r="L1274" i="5"/>
  <c r="L1278" i="5"/>
  <c r="L1252" i="5"/>
  <c r="L1260" i="5"/>
  <c r="L1268" i="5"/>
  <c r="L1276" i="5"/>
  <c r="D830" i="7"/>
  <c r="L1227" i="5"/>
  <c r="P1227" i="5" s="1"/>
  <c r="L1247" i="5"/>
  <c r="U1247" i="5" s="1"/>
  <c r="L1251" i="5"/>
  <c r="U1251" i="5" s="1"/>
  <c r="L1255" i="5"/>
  <c r="U1255" i="5" s="1"/>
  <c r="L1259" i="5"/>
  <c r="U1259" i="5" s="1"/>
  <c r="L1263" i="5"/>
  <c r="U1263" i="5" s="1"/>
  <c r="L1267" i="5"/>
  <c r="U1267" i="5" s="1"/>
  <c r="L1271" i="5"/>
  <c r="U1271" i="5" s="1"/>
  <c r="L1275" i="5"/>
  <c r="U1275" i="5" s="1"/>
  <c r="L1279" i="5"/>
  <c r="U1279" i="5" s="1"/>
  <c r="G553" i="7"/>
  <c r="E1204" i="7"/>
  <c r="N1204" i="7"/>
  <c r="V1204" i="7"/>
  <c r="K553" i="7"/>
  <c r="I1204" i="7"/>
  <c r="R1204" i="7"/>
  <c r="F553" i="7"/>
  <c r="J553" i="7"/>
  <c r="P553" i="7"/>
  <c r="T553" i="7"/>
  <c r="X553" i="7"/>
  <c r="D681" i="7"/>
  <c r="F751" i="7"/>
  <c r="J751" i="7"/>
  <c r="O751" i="7"/>
  <c r="S751" i="7"/>
  <c r="W751" i="7"/>
  <c r="H944" i="7"/>
  <c r="M944" i="7"/>
  <c r="Q944" i="7"/>
  <c r="U944" i="7"/>
  <c r="Y944" i="7"/>
  <c r="D943" i="7"/>
  <c r="X969" i="7"/>
  <c r="H1023" i="7"/>
  <c r="M1023" i="7"/>
  <c r="Q1023" i="7"/>
  <c r="U1023" i="7"/>
  <c r="Y1023" i="7"/>
  <c r="C1102" i="7"/>
  <c r="D1105" i="7"/>
  <c r="H1204" i="7"/>
  <c r="M1204" i="7"/>
  <c r="Q1204" i="7"/>
  <c r="U1204" i="7"/>
  <c r="Y1204" i="7"/>
  <c r="U553" i="7"/>
  <c r="K751" i="7"/>
  <c r="T751" i="7"/>
  <c r="E944" i="7"/>
  <c r="N944" i="7"/>
  <c r="V944" i="7"/>
  <c r="C932" i="7"/>
  <c r="D939" i="7"/>
  <c r="C1000" i="7"/>
  <c r="D1013" i="7"/>
  <c r="E1023" i="7"/>
  <c r="N1023" i="7"/>
  <c r="N553" i="7"/>
  <c r="H553" i="7"/>
  <c r="M553" i="7"/>
  <c r="R553" i="7"/>
  <c r="V553" i="7"/>
  <c r="H751" i="7"/>
  <c r="M751" i="7"/>
  <c r="Q751" i="7"/>
  <c r="U751" i="7"/>
  <c r="Y751" i="7"/>
  <c r="C816" i="7"/>
  <c r="D821" i="7"/>
  <c r="X840" i="7"/>
  <c r="X853" i="7" s="1"/>
  <c r="C845" i="7"/>
  <c r="D849" i="7"/>
  <c r="C852" i="7"/>
  <c r="U854" i="5" s="1"/>
  <c r="F944" i="7"/>
  <c r="J944" i="7"/>
  <c r="O944" i="7"/>
  <c r="S944" i="7"/>
  <c r="W944" i="7"/>
  <c r="C947" i="7"/>
  <c r="C952" i="7" s="1"/>
  <c r="D952" i="7"/>
  <c r="L974" i="5"/>
  <c r="L977" i="5" s="1"/>
  <c r="C975" i="7"/>
  <c r="Z975" i="7" s="1"/>
  <c r="F1023" i="7"/>
  <c r="J1023" i="7"/>
  <c r="O1023" i="7"/>
  <c r="S1023" i="7"/>
  <c r="W1023" i="7"/>
  <c r="C1029" i="7"/>
  <c r="D1033" i="7"/>
  <c r="C1035" i="7"/>
  <c r="D1052" i="7"/>
  <c r="F1204" i="7"/>
  <c r="J1204" i="7"/>
  <c r="O1204" i="7"/>
  <c r="S1204" i="7"/>
  <c r="W1204" i="7"/>
  <c r="Q553" i="7"/>
  <c r="Y553" i="7"/>
  <c r="G751" i="7"/>
  <c r="P751" i="7"/>
  <c r="X751" i="7"/>
  <c r="I944" i="7"/>
  <c r="R944" i="7"/>
  <c r="I1023" i="7"/>
  <c r="R1023" i="7"/>
  <c r="V1023" i="7"/>
  <c r="C1120" i="7"/>
  <c r="D1203" i="7"/>
  <c r="Y310" i="7"/>
  <c r="Y374" i="7" s="1"/>
  <c r="D366" i="7"/>
  <c r="E553" i="7"/>
  <c r="I553" i="7"/>
  <c r="O553" i="7"/>
  <c r="S553" i="7"/>
  <c r="W553" i="7"/>
  <c r="E751" i="7"/>
  <c r="I751" i="7"/>
  <c r="N751" i="7"/>
  <c r="R751" i="7"/>
  <c r="V751" i="7"/>
  <c r="G944" i="7"/>
  <c r="K944" i="7"/>
  <c r="P944" i="7"/>
  <c r="T944" i="7"/>
  <c r="X944" i="7"/>
  <c r="C954" i="7"/>
  <c r="D956" i="7"/>
  <c r="D968" i="7"/>
  <c r="D998" i="7"/>
  <c r="U1022" i="5"/>
  <c r="G1023" i="7"/>
  <c r="K1023" i="7"/>
  <c r="P1023" i="7"/>
  <c r="T1023" i="7"/>
  <c r="X1023" i="7"/>
  <c r="D1099" i="7"/>
  <c r="G1204" i="7"/>
  <c r="K1204" i="7"/>
  <c r="P1204" i="7"/>
  <c r="T1204" i="7"/>
  <c r="X1204" i="7"/>
  <c r="L565" i="5"/>
  <c r="U565" i="5" s="1"/>
  <c r="C596" i="7"/>
  <c r="D334" i="7"/>
  <c r="D493" i="7"/>
  <c r="L448" i="5"/>
  <c r="C698" i="7"/>
  <c r="D704" i="7"/>
  <c r="L805" i="5"/>
  <c r="U805" i="5" s="1"/>
  <c r="D840" i="7"/>
  <c r="C683" i="7"/>
  <c r="D690" i="7"/>
  <c r="C750" i="7"/>
  <c r="L756" i="5"/>
  <c r="Q756" i="5" s="1"/>
  <c r="L904" i="5"/>
  <c r="C917" i="7"/>
  <c r="N946" i="5"/>
  <c r="O946" i="5"/>
  <c r="M946" i="5"/>
  <c r="P987" i="5"/>
  <c r="V987" i="5" s="1"/>
  <c r="Q1099" i="5"/>
  <c r="Q1114" i="5"/>
  <c r="W1114" i="5" s="1"/>
  <c r="Q1194" i="5"/>
  <c r="W1194" i="5" s="1"/>
  <c r="Q297" i="5"/>
  <c r="W297" i="5" s="1"/>
  <c r="U308" i="5"/>
  <c r="U312" i="5"/>
  <c r="U358" i="5"/>
  <c r="U572" i="5"/>
  <c r="U576" i="5"/>
  <c r="U584" i="5"/>
  <c r="U592" i="5"/>
  <c r="Q635" i="5"/>
  <c r="W635" i="5" s="1"/>
  <c r="Q639" i="5"/>
  <c r="W639" i="5" s="1"/>
  <c r="Q647" i="5"/>
  <c r="W647" i="5" s="1"/>
  <c r="P663" i="5"/>
  <c r="V663" i="5" s="1"/>
  <c r="P715" i="5"/>
  <c r="V715" i="5" s="1"/>
  <c r="Q762" i="5"/>
  <c r="W762" i="5" s="1"/>
  <c r="U777" i="5"/>
  <c r="Q785" i="5"/>
  <c r="W785" i="5" s="1"/>
  <c r="Q793" i="5"/>
  <c r="W793" i="5" s="1"/>
  <c r="P820" i="5"/>
  <c r="V820" i="5" s="1"/>
  <c r="Q885" i="5"/>
  <c r="W885" i="5" s="1"/>
  <c r="U896" i="5"/>
  <c r="P940" i="5"/>
  <c r="V940" i="5" s="1"/>
  <c r="Q1006" i="5"/>
  <c r="W1006" i="5" s="1"/>
  <c r="Q1010" i="5"/>
  <c r="W1010" i="5" s="1"/>
  <c r="Q1113" i="5"/>
  <c r="W1113" i="5" s="1"/>
  <c r="P1129" i="5"/>
  <c r="V1129" i="5" s="1"/>
  <c r="U1141" i="5"/>
  <c r="Q1145" i="5"/>
  <c r="W1145" i="5" s="1"/>
  <c r="U1157" i="5"/>
  <c r="Q1173" i="5"/>
  <c r="W1173" i="5" s="1"/>
  <c r="Q1177" i="5"/>
  <c r="W1177" i="5" s="1"/>
  <c r="Q1185" i="5"/>
  <c r="W1185" i="5" s="1"/>
  <c r="Q1201" i="5"/>
  <c r="W1201" i="5" s="1"/>
  <c r="Q1218" i="5"/>
  <c r="W1218" i="5" s="1"/>
  <c r="Q637" i="5"/>
  <c r="W637" i="5" s="1"/>
  <c r="Q1143" i="5"/>
  <c r="W1143" i="5" s="1"/>
  <c r="U87" i="5"/>
  <c r="Q349" i="5"/>
  <c r="W349" i="5" s="1"/>
  <c r="P550" i="5"/>
  <c r="V550" i="5" s="1"/>
  <c r="U568" i="5"/>
  <c r="U580" i="5"/>
  <c r="U588" i="5"/>
  <c r="U596" i="5"/>
  <c r="P615" i="5"/>
  <c r="V615" i="5" s="1"/>
  <c r="P623" i="5"/>
  <c r="V623" i="5" s="1"/>
  <c r="P659" i="5"/>
  <c r="V659" i="5" s="1"/>
  <c r="U706" i="5"/>
  <c r="Q743" i="5"/>
  <c r="W743" i="5" s="1"/>
  <c r="P770" i="5"/>
  <c r="V770" i="5" s="1"/>
  <c r="P781" i="5"/>
  <c r="V781" i="5" s="1"/>
  <c r="U848" i="5"/>
  <c r="Q890" i="5"/>
  <c r="W890" i="5" s="1"/>
  <c r="U916" i="5"/>
  <c r="Q922" i="5"/>
  <c r="W922" i="5" s="1"/>
  <c r="P936" i="5"/>
  <c r="V936" i="5" s="1"/>
  <c r="L967" i="5"/>
  <c r="U967" i="5" s="1"/>
  <c r="U595" i="5"/>
  <c r="Q725" i="5"/>
  <c r="W725" i="5" s="1"/>
  <c r="Q892" i="5"/>
  <c r="W892" i="5" s="1"/>
  <c r="U986" i="5"/>
  <c r="P661" i="5"/>
  <c r="V661" i="5" s="1"/>
  <c r="U849" i="5"/>
  <c r="U1130" i="5"/>
  <c r="U298" i="5"/>
  <c r="U304" i="5"/>
  <c r="U350" i="5"/>
  <c r="U363" i="5"/>
  <c r="Q499" i="5"/>
  <c r="W499" i="5" s="1"/>
  <c r="U569" i="5"/>
  <c r="U573" i="5"/>
  <c r="U577" i="5"/>
  <c r="U581" i="5"/>
  <c r="U585" i="5"/>
  <c r="U589" i="5"/>
  <c r="U593" i="5"/>
  <c r="U597" i="5"/>
  <c r="P628" i="5"/>
  <c r="V628" i="5" s="1"/>
  <c r="Q648" i="5"/>
  <c r="W648" i="5" s="1"/>
  <c r="Q652" i="5"/>
  <c r="W652" i="5" s="1"/>
  <c r="P660" i="5"/>
  <c r="V660" i="5" s="1"/>
  <c r="U674" i="5"/>
  <c r="U678" i="5"/>
  <c r="P712" i="5"/>
  <c r="V712" i="5" s="1"/>
  <c r="P716" i="5"/>
  <c r="V716" i="5" s="1"/>
  <c r="P723" i="5"/>
  <c r="V723" i="5" s="1"/>
  <c r="P727" i="5"/>
  <c r="V727" i="5" s="1"/>
  <c r="P731" i="5"/>
  <c r="V731" i="5" s="1"/>
  <c r="P733" i="5"/>
  <c r="V733" i="5" s="1"/>
  <c r="P744" i="5"/>
  <c r="V744" i="5" s="1"/>
  <c r="P752" i="5"/>
  <c r="V752" i="5" s="1"/>
  <c r="Q759" i="5"/>
  <c r="W759" i="5" s="1"/>
  <c r="U771" i="5"/>
  <c r="U782" i="5"/>
  <c r="Q786" i="5"/>
  <c r="W786" i="5" s="1"/>
  <c r="P790" i="5"/>
  <c r="V790" i="5" s="1"/>
  <c r="Q794" i="5"/>
  <c r="W794" i="5" s="1"/>
  <c r="Q798" i="5"/>
  <c r="W798" i="5" s="1"/>
  <c r="Q882" i="5"/>
  <c r="W882" i="5" s="1"/>
  <c r="Q887" i="5"/>
  <c r="W887" i="5" s="1"/>
  <c r="Q891" i="5"/>
  <c r="W891" i="5" s="1"/>
  <c r="P937" i="5"/>
  <c r="V937" i="5" s="1"/>
  <c r="P957" i="5"/>
  <c r="V957" i="5" s="1"/>
  <c r="L968" i="5"/>
  <c r="U968" i="5" s="1"/>
  <c r="U1003" i="5"/>
  <c r="U1146" i="5"/>
  <c r="U1154" i="5"/>
  <c r="Q1162" i="5"/>
  <c r="W1162" i="5" s="1"/>
  <c r="U85" i="5"/>
  <c r="Q355" i="5"/>
  <c r="W355" i="5" s="1"/>
  <c r="U566" i="5"/>
  <c r="U570" i="5"/>
  <c r="U574" i="5"/>
  <c r="U578" i="5"/>
  <c r="U582" i="5"/>
  <c r="U586" i="5"/>
  <c r="U590" i="5"/>
  <c r="U594" i="5"/>
  <c r="U598" i="5"/>
  <c r="Q625" i="5"/>
  <c r="W625" i="5" s="1"/>
  <c r="Q649" i="5"/>
  <c r="W649" i="5" s="1"/>
  <c r="Q653" i="5"/>
  <c r="W653" i="5" s="1"/>
  <c r="Q657" i="5"/>
  <c r="W657" i="5" s="1"/>
  <c r="P665" i="5"/>
  <c r="V665" i="5" s="1"/>
  <c r="U675" i="5"/>
  <c r="P690" i="5"/>
  <c r="V690" i="5" s="1"/>
  <c r="Q698" i="5"/>
  <c r="W698" i="5" s="1"/>
  <c r="U724" i="5"/>
  <c r="U741" i="5"/>
  <c r="U749" i="5"/>
  <c r="Q760" i="5"/>
  <c r="W760" i="5" s="1"/>
  <c r="U768" i="5"/>
  <c r="P783" i="5"/>
  <c r="V783" i="5" s="1"/>
  <c r="Q787" i="5"/>
  <c r="W787" i="5" s="1"/>
  <c r="Q791" i="5"/>
  <c r="W791" i="5" s="1"/>
  <c r="U799" i="5"/>
  <c r="P822" i="5"/>
  <c r="V822" i="5" s="1"/>
  <c r="P839" i="5"/>
  <c r="V839" i="5" s="1"/>
  <c r="U850" i="5"/>
  <c r="U879" i="5"/>
  <c r="Q888" i="5"/>
  <c r="W888" i="5" s="1"/>
  <c r="U906" i="5"/>
  <c r="U914" i="5"/>
  <c r="P938" i="5"/>
  <c r="V938" i="5" s="1"/>
  <c r="Q952" i="5"/>
  <c r="W952" i="5" s="1"/>
  <c r="L969" i="5"/>
  <c r="Q969" i="5" s="1"/>
  <c r="Q1012" i="5"/>
  <c r="W1012" i="5" s="1"/>
  <c r="U1093" i="5"/>
  <c r="Q1100" i="5"/>
  <c r="W1100" i="5" s="1"/>
  <c r="Q1115" i="5"/>
  <c r="W1115" i="5" s="1"/>
  <c r="Q1127" i="5"/>
  <c r="W1127" i="5" s="1"/>
  <c r="Q1135" i="5"/>
  <c r="W1135" i="5" s="1"/>
  <c r="Q1151" i="5"/>
  <c r="W1151" i="5" s="1"/>
  <c r="Q1159" i="5"/>
  <c r="W1159" i="5" s="1"/>
  <c r="Q1167" i="5"/>
  <c r="W1167" i="5" s="1"/>
  <c r="U1191" i="5"/>
  <c r="Q1203" i="5"/>
  <c r="W1203" i="5" s="1"/>
  <c r="P299" i="5"/>
  <c r="V299" i="5" s="1"/>
  <c r="U351" i="5"/>
  <c r="Q500" i="5"/>
  <c r="W500" i="5" s="1"/>
  <c r="P859" i="5"/>
  <c r="V859" i="5" s="1"/>
  <c r="P925" i="5"/>
  <c r="V925" i="5" s="1"/>
  <c r="U1138" i="5"/>
  <c r="U296" i="5"/>
  <c r="U307" i="5"/>
  <c r="U352" i="5"/>
  <c r="U361" i="5"/>
  <c r="U365" i="5"/>
  <c r="U401" i="5"/>
  <c r="U567" i="5"/>
  <c r="U571" i="5"/>
  <c r="U579" i="5"/>
  <c r="U583" i="5"/>
  <c r="U591" i="5"/>
  <c r="Q630" i="5"/>
  <c r="W630" i="5" s="1"/>
  <c r="Q646" i="5"/>
  <c r="W646" i="5" s="1"/>
  <c r="Q650" i="5"/>
  <c r="W650" i="5" s="1"/>
  <c r="Q654" i="5"/>
  <c r="W654" i="5" s="1"/>
  <c r="U672" i="5"/>
  <c r="U676" i="5"/>
  <c r="U680" i="5"/>
  <c r="P687" i="5"/>
  <c r="V687" i="5" s="1"/>
  <c r="Q735" i="5"/>
  <c r="W735" i="5" s="1"/>
  <c r="P765" i="5"/>
  <c r="V765" i="5" s="1"/>
  <c r="Q773" i="5"/>
  <c r="W773" i="5" s="1"/>
  <c r="U788" i="5"/>
  <c r="P796" i="5"/>
  <c r="V796" i="5" s="1"/>
  <c r="P819" i="5"/>
  <c r="V819" i="5" s="1"/>
  <c r="Q861" i="5"/>
  <c r="W861" i="5" s="1"/>
  <c r="Q884" i="5"/>
  <c r="W884" i="5" s="1"/>
  <c r="Q889" i="5"/>
  <c r="W889" i="5" s="1"/>
  <c r="U907" i="5"/>
  <c r="U915" i="5"/>
  <c r="Q921" i="5"/>
  <c r="W921" i="5" s="1"/>
  <c r="L966" i="5"/>
  <c r="U966" i="5" s="1"/>
  <c r="Q1005" i="5"/>
  <c r="W1005" i="5" s="1"/>
  <c r="Q1009" i="5"/>
  <c r="W1009" i="5" s="1"/>
  <c r="Q1013" i="5"/>
  <c r="W1013" i="5" s="1"/>
  <c r="Q1033" i="5"/>
  <c r="W1033" i="5" s="1"/>
  <c r="L1112" i="5"/>
  <c r="U1112" i="5" s="1"/>
  <c r="U1136" i="5"/>
  <c r="U1140" i="5"/>
  <c r="U1148" i="5"/>
  <c r="U1156" i="5"/>
  <c r="Q1168" i="5"/>
  <c r="W1168" i="5" s="1"/>
  <c r="U1172" i="5"/>
  <c r="U1184" i="5"/>
  <c r="U1192" i="5"/>
  <c r="U1200" i="5"/>
  <c r="Q644" i="5"/>
  <c r="W644" i="5" s="1"/>
  <c r="U354" i="5"/>
  <c r="P389" i="5"/>
  <c r="V389" i="5" s="1"/>
  <c r="Q522" i="5"/>
  <c r="W522" i="5" s="1"/>
  <c r="P390" i="5"/>
  <c r="V390" i="5" s="1"/>
  <c r="Q395" i="5"/>
  <c r="W395" i="5" s="1"/>
  <c r="Q506" i="5"/>
  <c r="W506" i="5" s="1"/>
  <c r="Q512" i="5"/>
  <c r="W512" i="5" s="1"/>
  <c r="Q518" i="5"/>
  <c r="Q519" i="5" s="1"/>
  <c r="W519" i="5" s="1"/>
  <c r="Q523" i="5"/>
  <c r="W523" i="5" s="1"/>
  <c r="P539" i="5"/>
  <c r="V539" i="5" s="1"/>
  <c r="Q543" i="5"/>
  <c r="W543" i="5" s="1"/>
  <c r="Q606" i="5"/>
  <c r="W606" i="5" s="1"/>
  <c r="Q383" i="5"/>
  <c r="W383" i="5" s="1"/>
  <c r="P394" i="5"/>
  <c r="Q554" i="5"/>
  <c r="W554" i="5" s="1"/>
  <c r="Q344" i="5"/>
  <c r="W344" i="5" s="1"/>
  <c r="Q374" i="5"/>
  <c r="W374" i="5" s="1"/>
  <c r="U386" i="5"/>
  <c r="Q391" i="5"/>
  <c r="W391" i="5" s="1"/>
  <c r="Q530" i="5"/>
  <c r="W530" i="5" s="1"/>
  <c r="Q535" i="5"/>
  <c r="W535" i="5" s="1"/>
  <c r="P540" i="5"/>
  <c r="V540" i="5" s="1"/>
  <c r="P552" i="5"/>
  <c r="V552" i="5" s="1"/>
  <c r="Q607" i="5"/>
  <c r="W607" i="5" s="1"/>
  <c r="Q511" i="5"/>
  <c r="W511" i="5" s="1"/>
  <c r="P527" i="5"/>
  <c r="V527" i="5" s="1"/>
  <c r="Q605" i="5"/>
  <c r="W605" i="5" s="1"/>
  <c r="Q345" i="5"/>
  <c r="W345" i="5" s="1"/>
  <c r="Q371" i="5"/>
  <c r="W371" i="5" s="1"/>
  <c r="Q375" i="5"/>
  <c r="W375" i="5" s="1"/>
  <c r="Q392" i="5"/>
  <c r="W392" i="5" s="1"/>
  <c r="Q515" i="5"/>
  <c r="Q516" i="5" s="1"/>
  <c r="Q521" i="5"/>
  <c r="W521" i="5" s="1"/>
  <c r="Q541" i="5"/>
  <c r="W541" i="5" s="1"/>
  <c r="Q546" i="5"/>
  <c r="Q547" i="5" s="1"/>
  <c r="Q553" i="5"/>
  <c r="W553" i="5" s="1"/>
  <c r="Q608" i="5"/>
  <c r="W608" i="5" s="1"/>
  <c r="N1206" i="5"/>
  <c r="O1206" i="5"/>
  <c r="M1206" i="5"/>
  <c r="L295" i="5"/>
  <c r="Q295" i="5" s="1"/>
  <c r="W295" i="5" s="1"/>
  <c r="L1225" i="5"/>
  <c r="L306" i="5"/>
  <c r="M610" i="5"/>
  <c r="C692" i="7"/>
  <c r="C693" i="7" s="1"/>
  <c r="Z693" i="7" s="1"/>
  <c r="L1028" i="5"/>
  <c r="U549" i="5"/>
  <c r="P350" i="5"/>
  <c r="V350" i="5" s="1"/>
  <c r="U642" i="5"/>
  <c r="P309" i="5"/>
  <c r="V309" i="5" s="1"/>
  <c r="U309" i="5"/>
  <c r="Q311" i="5"/>
  <c r="U311" i="5"/>
  <c r="N307" i="5"/>
  <c r="L86" i="5"/>
  <c r="C171" i="7"/>
  <c r="L173" i="5"/>
  <c r="L174" i="5" s="1"/>
  <c r="U853" i="5"/>
  <c r="L83" i="5"/>
  <c r="Q83" i="5" s="1"/>
  <c r="L191" i="5"/>
  <c r="P688" i="5"/>
  <c r="V688" i="5" s="1"/>
  <c r="Q688" i="5"/>
  <c r="Z829" i="7"/>
  <c r="L194" i="5"/>
  <c r="L831" i="5"/>
  <c r="L84" i="5"/>
  <c r="U84" i="5" s="1"/>
  <c r="L192" i="5"/>
  <c r="L689" i="5"/>
  <c r="Q85" i="5"/>
  <c r="P85" i="5"/>
  <c r="V85" i="5" s="1"/>
  <c r="U1145" i="5"/>
  <c r="M556" i="5"/>
  <c r="H291" i="5"/>
  <c r="M291" i="5"/>
  <c r="P625" i="5"/>
  <c r="V625" i="5" s="1"/>
  <c r="U657" i="5"/>
  <c r="Q1129" i="5"/>
  <c r="P354" i="5"/>
  <c r="V354" i="5" s="1"/>
  <c r="Q1003" i="5"/>
  <c r="P1145" i="5"/>
  <c r="V1145" i="5" s="1"/>
  <c r="O89" i="5"/>
  <c r="H855" i="5"/>
  <c r="J89" i="5"/>
  <c r="A33" i="5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5" i="5" s="1"/>
  <c r="A66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81" i="5" s="1"/>
  <c r="A82" i="5" s="1"/>
  <c r="A83" i="5" s="1"/>
  <c r="A84" i="5" s="1"/>
  <c r="P554" i="5"/>
  <c r="V554" i="5" s="1"/>
  <c r="U921" i="5"/>
  <c r="K217" i="5"/>
  <c r="N313" i="5"/>
  <c r="N377" i="5" s="1"/>
  <c r="N380" i="5" s="1"/>
  <c r="N381" i="5" s="1"/>
  <c r="N532" i="5" s="1"/>
  <c r="H610" i="5"/>
  <c r="I610" i="5"/>
  <c r="N610" i="5"/>
  <c r="J1055" i="5"/>
  <c r="O1055" i="5"/>
  <c r="I152" i="5"/>
  <c r="N152" i="5"/>
  <c r="Q354" i="5"/>
  <c r="W354" i="5" s="1"/>
  <c r="U395" i="5"/>
  <c r="L531" i="5"/>
  <c r="H556" i="5"/>
  <c r="U625" i="5"/>
  <c r="P657" i="5"/>
  <c r="V657" i="5" s="1"/>
  <c r="H754" i="5"/>
  <c r="M754" i="5"/>
  <c r="U791" i="5"/>
  <c r="Q953" i="5"/>
  <c r="M971" i="5"/>
  <c r="I1055" i="5"/>
  <c r="N1055" i="5"/>
  <c r="N1292" i="5"/>
  <c r="M1292" i="5"/>
  <c r="N217" i="5"/>
  <c r="K610" i="5"/>
  <c r="H1055" i="5"/>
  <c r="M1055" i="5"/>
  <c r="H89" i="5"/>
  <c r="M89" i="5"/>
  <c r="K152" i="5"/>
  <c r="I217" i="5"/>
  <c r="O223" i="5"/>
  <c r="O224" i="5" s="1"/>
  <c r="J291" i="5"/>
  <c r="N234" i="5"/>
  <c r="N235" i="5" s="1"/>
  <c r="Q350" i="5"/>
  <c r="I377" i="5"/>
  <c r="J556" i="5"/>
  <c r="O556" i="5"/>
  <c r="O971" i="5"/>
  <c r="K1055" i="5"/>
  <c r="U1129" i="5"/>
  <c r="O1292" i="5"/>
  <c r="U392" i="5"/>
  <c r="U554" i="5"/>
  <c r="J152" i="5"/>
  <c r="O217" i="5"/>
  <c r="Q536" i="5"/>
  <c r="U536" i="5"/>
  <c r="K754" i="5"/>
  <c r="Q763" i="5"/>
  <c r="W763" i="5" s="1"/>
  <c r="P763" i="5"/>
  <c r="V763" i="5" s="1"/>
  <c r="Q778" i="5"/>
  <c r="P778" i="5"/>
  <c r="V778" i="5" s="1"/>
  <c r="U778" i="5"/>
  <c r="I89" i="5"/>
  <c r="N89" i="5"/>
  <c r="J217" i="5"/>
  <c r="K291" i="5"/>
  <c r="M302" i="5"/>
  <c r="M303" i="5" s="1"/>
  <c r="M305" i="5" s="1"/>
  <c r="M306" i="5" s="1"/>
  <c r="K377" i="5"/>
  <c r="K556" i="5"/>
  <c r="J610" i="5"/>
  <c r="O610" i="5"/>
  <c r="O754" i="5"/>
  <c r="U1006" i="5"/>
  <c r="H152" i="5"/>
  <c r="M152" i="5"/>
  <c r="H217" i="5"/>
  <c r="M217" i="5"/>
  <c r="N222" i="5"/>
  <c r="N223" i="5" s="1"/>
  <c r="O257" i="5"/>
  <c r="O258" i="5" s="1"/>
  <c r="N754" i="5"/>
  <c r="Q642" i="5"/>
  <c r="P642" i="5"/>
  <c r="V642" i="5" s="1"/>
  <c r="Q1222" i="5"/>
  <c r="W1222" i="5" s="1"/>
  <c r="U1222" i="5"/>
  <c r="K89" i="5"/>
  <c r="O108" i="5"/>
  <c r="O152" i="5" s="1"/>
  <c r="O254" i="5"/>
  <c r="I291" i="5"/>
  <c r="O302" i="5"/>
  <c r="O303" i="5" s="1"/>
  <c r="O305" i="5" s="1"/>
  <c r="O306" i="5" s="1"/>
  <c r="I556" i="5"/>
  <c r="N556" i="5"/>
  <c r="J377" i="5"/>
  <c r="I754" i="5"/>
  <c r="W811" i="5"/>
  <c r="H377" i="5"/>
  <c r="J753" i="5"/>
  <c r="J754" i="5" s="1"/>
  <c r="K855" i="5"/>
  <c r="Q862" i="5"/>
  <c r="P862" i="5"/>
  <c r="V862" i="5" s="1"/>
  <c r="W998" i="5"/>
  <c r="J855" i="5"/>
  <c r="N971" i="5"/>
  <c r="W1024" i="5"/>
  <c r="W1023" i="5"/>
  <c r="W853" i="5"/>
  <c r="U553" i="5"/>
  <c r="L427" i="5"/>
  <c r="Q309" i="5"/>
  <c r="Y807" i="7"/>
  <c r="P352" i="5"/>
  <c r="V352" i="5" s="1"/>
  <c r="P799" i="5"/>
  <c r="V799" i="5" s="1"/>
  <c r="Q1192" i="5"/>
  <c r="Q127" i="5"/>
  <c r="P298" i="5"/>
  <c r="V298" i="5" s="1"/>
  <c r="C809" i="7"/>
  <c r="U602" i="5"/>
  <c r="P602" i="5"/>
  <c r="V602" i="5" s="1"/>
  <c r="L1128" i="5"/>
  <c r="L1144" i="5"/>
  <c r="P634" i="5"/>
  <c r="V634" i="5" s="1"/>
  <c r="Q634" i="5"/>
  <c r="D94" i="7"/>
  <c r="C94" i="7"/>
  <c r="Z94" i="7" s="1"/>
  <c r="L491" i="5"/>
  <c r="U1124" i="5"/>
  <c r="P1124" i="5"/>
  <c r="V1124" i="5" s="1"/>
  <c r="U1132" i="5"/>
  <c r="P1132" i="5"/>
  <c r="V1132" i="5" s="1"/>
  <c r="U1202" i="5"/>
  <c r="Q1202" i="5"/>
  <c r="Q87" i="5"/>
  <c r="U895" i="5"/>
  <c r="U1218" i="5"/>
  <c r="L503" i="5"/>
  <c r="C543" i="7"/>
  <c r="C544" i="7" s="1"/>
  <c r="Z544" i="7" s="1"/>
  <c r="D544" i="7"/>
  <c r="P632" i="5"/>
  <c r="V632" i="5" s="1"/>
  <c r="Q632" i="5"/>
  <c r="C978" i="7"/>
  <c r="L979" i="5"/>
  <c r="U1009" i="5"/>
  <c r="U526" i="5"/>
  <c r="U587" i="5"/>
  <c r="W607" i="7"/>
  <c r="U542" i="5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2" i="7" s="1"/>
  <c r="A63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C838" i="7"/>
  <c r="L840" i="5" s="1"/>
  <c r="U1180" i="5"/>
  <c r="Q1180" i="5"/>
  <c r="U1183" i="5"/>
  <c r="Q1183" i="5"/>
  <c r="Q880" i="5"/>
  <c r="P880" i="5"/>
  <c r="V880" i="5" s="1"/>
  <c r="U1198" i="5"/>
  <c r="Q1198" i="5"/>
  <c r="U157" i="5"/>
  <c r="P787" i="5"/>
  <c r="V787" i="5" s="1"/>
  <c r="Q859" i="5"/>
  <c r="U897" i="5"/>
  <c r="U912" i="5"/>
  <c r="P1156" i="5"/>
  <c r="V1156" i="5" s="1"/>
  <c r="U1167" i="5"/>
  <c r="Q1172" i="5"/>
  <c r="U1005" i="5"/>
  <c r="U1012" i="5"/>
  <c r="L1116" i="5"/>
  <c r="C842" i="7"/>
  <c r="C843" i="7" s="1"/>
  <c r="Q927" i="5"/>
  <c r="P927" i="5"/>
  <c r="V927" i="5" s="1"/>
  <c r="P351" i="5"/>
  <c r="V351" i="5" s="1"/>
  <c r="U682" i="5"/>
  <c r="P760" i="5"/>
  <c r="V760" i="5" s="1"/>
  <c r="P777" i="5"/>
  <c r="V777" i="5" s="1"/>
  <c r="P786" i="5"/>
  <c r="V786" i="5" s="1"/>
  <c r="U787" i="5"/>
  <c r="U859" i="5"/>
  <c r="Q863" i="5"/>
  <c r="P863" i="5"/>
  <c r="V863" i="5" s="1"/>
  <c r="U926" i="5"/>
  <c r="Q1184" i="5"/>
  <c r="D171" i="7"/>
  <c r="C515" i="7"/>
  <c r="C516" i="7" s="1"/>
  <c r="Z516" i="7" s="1"/>
  <c r="D516" i="7"/>
  <c r="U158" i="5"/>
  <c r="Q298" i="5"/>
  <c r="Q351" i="5"/>
  <c r="U396" i="5"/>
  <c r="U551" i="5"/>
  <c r="Q687" i="5"/>
  <c r="U760" i="5"/>
  <c r="P794" i="5"/>
  <c r="V794" i="5" s="1"/>
  <c r="U863" i="5"/>
  <c r="U908" i="5"/>
  <c r="L1133" i="5"/>
  <c r="P1140" i="5"/>
  <c r="V1140" i="5" s="1"/>
  <c r="L305" i="5"/>
  <c r="U864" i="5"/>
  <c r="U1114" i="5"/>
  <c r="F607" i="7"/>
  <c r="O607" i="7"/>
  <c r="C833" i="7"/>
  <c r="L835" i="5" s="1"/>
  <c r="C835" i="7"/>
  <c r="L837" i="5" s="1"/>
  <c r="V1289" i="7"/>
  <c r="P655" i="5"/>
  <c r="V655" i="5" s="1"/>
  <c r="Q655" i="5"/>
  <c r="Q767" i="5"/>
  <c r="P767" i="5"/>
  <c r="V767" i="5" s="1"/>
  <c r="U767" i="5"/>
  <c r="Q790" i="5"/>
  <c r="W790" i="5" s="1"/>
  <c r="U790" i="5"/>
  <c r="U883" i="5"/>
  <c r="P883" i="5"/>
  <c r="V883" i="5" s="1"/>
  <c r="Q951" i="5"/>
  <c r="Q1008" i="5"/>
  <c r="W1008" i="5" s="1"/>
  <c r="U1008" i="5"/>
  <c r="Q1141" i="5"/>
  <c r="P1141" i="5"/>
  <c r="V1141" i="5" s="1"/>
  <c r="U1152" i="5"/>
  <c r="P1152" i="5"/>
  <c r="V1152" i="5" s="1"/>
  <c r="U1174" i="5"/>
  <c r="Q1174" i="5"/>
  <c r="U1176" i="5"/>
  <c r="Q1176" i="5"/>
  <c r="U1204" i="5"/>
  <c r="Q1204" i="5"/>
  <c r="P664" i="5"/>
  <c r="V664" i="5" s="1"/>
  <c r="Q775" i="5"/>
  <c r="P775" i="5"/>
  <c r="V775" i="5" s="1"/>
  <c r="Q923" i="5"/>
  <c r="W923" i="5" s="1"/>
  <c r="P923" i="5"/>
  <c r="V923" i="5" s="1"/>
  <c r="P1038" i="5"/>
  <c r="V1038" i="5" s="1"/>
  <c r="U1182" i="5"/>
  <c r="Q1182" i="5"/>
  <c r="U774" i="5"/>
  <c r="P774" i="5"/>
  <c r="V774" i="5" s="1"/>
  <c r="U775" i="5"/>
  <c r="Q848" i="5"/>
  <c r="P879" i="5"/>
  <c r="V879" i="5" s="1"/>
  <c r="Q1149" i="5"/>
  <c r="U1149" i="5"/>
  <c r="P1149" i="5"/>
  <c r="V1149" i="5" s="1"/>
  <c r="Q1153" i="5"/>
  <c r="U1153" i="5"/>
  <c r="P1164" i="5"/>
  <c r="V1164" i="5" s="1"/>
  <c r="U1164" i="5"/>
  <c r="U1175" i="5"/>
  <c r="Q1175" i="5"/>
  <c r="U1179" i="5"/>
  <c r="Q1179" i="5"/>
  <c r="Q1191" i="5"/>
  <c r="U1194" i="5"/>
  <c r="Q1196" i="5"/>
  <c r="U1196" i="5"/>
  <c r="J214" i="7"/>
  <c r="Q925" i="5"/>
  <c r="U925" i="5"/>
  <c r="P355" i="5"/>
  <c r="V355" i="5" s="1"/>
  <c r="Q690" i="5"/>
  <c r="Q722" i="5"/>
  <c r="P722" i="5"/>
  <c r="V722" i="5" s="1"/>
  <c r="Q742" i="5"/>
  <c r="U742" i="5"/>
  <c r="U355" i="5"/>
  <c r="L465" i="5"/>
  <c r="Q628" i="5"/>
  <c r="P651" i="5"/>
  <c r="V651" i="5" s="1"/>
  <c r="Q651" i="5"/>
  <c r="U721" i="5"/>
  <c r="Q721" i="5"/>
  <c r="U722" i="5"/>
  <c r="P759" i="5"/>
  <c r="V759" i="5" s="1"/>
  <c r="P791" i="5"/>
  <c r="V791" i="5" s="1"/>
  <c r="P884" i="5"/>
  <c r="V884" i="5" s="1"/>
  <c r="Q924" i="5"/>
  <c r="P924" i="5"/>
  <c r="V924" i="5" s="1"/>
  <c r="U987" i="5"/>
  <c r="P988" i="5"/>
  <c r="V988" i="5" s="1"/>
  <c r="U988" i="5"/>
  <c r="Q1034" i="5"/>
  <c r="U1034" i="5"/>
  <c r="Q1137" i="5"/>
  <c r="U1137" i="5"/>
  <c r="P1137" i="5"/>
  <c r="V1137" i="5" s="1"/>
  <c r="P1153" i="5"/>
  <c r="V1153" i="5" s="1"/>
  <c r="U1190" i="5"/>
  <c r="Q1190" i="5"/>
  <c r="D131" i="7"/>
  <c r="C131" i="7"/>
  <c r="Z131" i="7" s="1"/>
  <c r="D148" i="7"/>
  <c r="Y149" i="7"/>
  <c r="U776" i="5"/>
  <c r="C992" i="7"/>
  <c r="C998" i="7" s="1"/>
  <c r="U1010" i="5"/>
  <c r="U1203" i="5"/>
  <c r="Q1125" i="5"/>
  <c r="P1125" i="5"/>
  <c r="V1125" i="5" s="1"/>
  <c r="Q1193" i="5"/>
  <c r="U1193" i="5"/>
  <c r="D168" i="7"/>
  <c r="W214" i="7"/>
  <c r="X195" i="7"/>
  <c r="X214" i="7" s="1"/>
  <c r="U759" i="5"/>
  <c r="U880" i="5"/>
  <c r="U884" i="5"/>
  <c r="U924" i="5"/>
  <c r="P638" i="5"/>
  <c r="V638" i="5" s="1"/>
  <c r="Q638" i="5"/>
  <c r="Q718" i="5"/>
  <c r="U718" i="5"/>
  <c r="Q746" i="5"/>
  <c r="W746" i="5" s="1"/>
  <c r="U746" i="5"/>
  <c r="Q771" i="5"/>
  <c r="P771" i="5"/>
  <c r="V771" i="5" s="1"/>
  <c r="U1099" i="5"/>
  <c r="U1115" i="5"/>
  <c r="U1125" i="5"/>
  <c r="P1136" i="5"/>
  <c r="V1136" i="5" s="1"/>
  <c r="P1148" i="5"/>
  <c r="V1148" i="5" s="1"/>
  <c r="Q1157" i="5"/>
  <c r="P1157" i="5"/>
  <c r="V1157" i="5" s="1"/>
  <c r="P1167" i="5"/>
  <c r="V1167" i="5" s="1"/>
  <c r="U1178" i="5"/>
  <c r="Q1178" i="5"/>
  <c r="U1185" i="5"/>
  <c r="Q1187" i="5"/>
  <c r="U1187" i="5"/>
  <c r="Q1200" i="5"/>
  <c r="E86" i="7"/>
  <c r="I86" i="7"/>
  <c r="R86" i="7"/>
  <c r="V86" i="7"/>
  <c r="R288" i="7"/>
  <c r="I288" i="7"/>
  <c r="D510" i="7"/>
  <c r="U1013" i="5"/>
  <c r="K374" i="7"/>
  <c r="X374" i="7"/>
  <c r="C819" i="7"/>
  <c r="L821" i="5" s="1"/>
  <c r="E288" i="7"/>
  <c r="V288" i="7"/>
  <c r="H374" i="7"/>
  <c r="D852" i="7"/>
  <c r="J607" i="7"/>
  <c r="S607" i="7"/>
  <c r="C834" i="7"/>
  <c r="L836" i="5" s="1"/>
  <c r="C836" i="7"/>
  <c r="L838" i="5" s="1"/>
  <c r="C1107" i="7"/>
  <c r="C1108" i="7" s="1"/>
  <c r="C1207" i="7"/>
  <c r="C1220" i="7"/>
  <c r="Z1220" i="7" s="1"/>
  <c r="I1289" i="7"/>
  <c r="H1289" i="7"/>
  <c r="M1289" i="7"/>
  <c r="Q1289" i="7"/>
  <c r="U1289" i="7"/>
  <c r="Y1289" i="7"/>
  <c r="U82" i="5"/>
  <c r="Q82" i="5"/>
  <c r="P629" i="5"/>
  <c r="V629" i="5" s="1"/>
  <c r="Q629" i="5"/>
  <c r="P711" i="5"/>
  <c r="V711" i="5" s="1"/>
  <c r="Q711" i="5"/>
  <c r="U751" i="5"/>
  <c r="P751" i="5"/>
  <c r="V751" i="5" s="1"/>
  <c r="U758" i="5"/>
  <c r="P758" i="5"/>
  <c r="V758" i="5" s="1"/>
  <c r="Q761" i="5"/>
  <c r="W761" i="5" s="1"/>
  <c r="P761" i="5"/>
  <c r="V761" i="5" s="1"/>
  <c r="U769" i="5"/>
  <c r="P769" i="5"/>
  <c r="V769" i="5" s="1"/>
  <c r="U826" i="5"/>
  <c r="P826" i="5"/>
  <c r="V826" i="5" s="1"/>
  <c r="Q826" i="5"/>
  <c r="U1004" i="5"/>
  <c r="Q1004" i="5"/>
  <c r="Q1007" i="5"/>
  <c r="U1007" i="5"/>
  <c r="P1123" i="5"/>
  <c r="V1123" i="5" s="1"/>
  <c r="U1123" i="5"/>
  <c r="Q1123" i="5"/>
  <c r="P1139" i="5"/>
  <c r="V1139" i="5" s="1"/>
  <c r="U1139" i="5"/>
  <c r="Q1139" i="5"/>
  <c r="P1155" i="5"/>
  <c r="V1155" i="5" s="1"/>
  <c r="U1155" i="5"/>
  <c r="Q1155" i="5"/>
  <c r="Q1188" i="5"/>
  <c r="U1188" i="5"/>
  <c r="Q1197" i="5"/>
  <c r="U1197" i="5"/>
  <c r="Q1220" i="5"/>
  <c r="W1220" i="5" s="1"/>
  <c r="U1220" i="5"/>
  <c r="P631" i="5"/>
  <c r="V631" i="5" s="1"/>
  <c r="Q631" i="5"/>
  <c r="P640" i="5"/>
  <c r="V640" i="5" s="1"/>
  <c r="Q640" i="5"/>
  <c r="P644" i="5"/>
  <c r="V644" i="5" s="1"/>
  <c r="U644" i="5"/>
  <c r="L699" i="5"/>
  <c r="U698" i="5"/>
  <c r="P698" i="5"/>
  <c r="V698" i="5" s="1"/>
  <c r="Q710" i="5"/>
  <c r="U710" i="5"/>
  <c r="U714" i="5"/>
  <c r="Q714" i="5"/>
  <c r="U750" i="5"/>
  <c r="Q750" i="5"/>
  <c r="Q751" i="5"/>
  <c r="Q758" i="5"/>
  <c r="U761" i="5"/>
  <c r="P768" i="5"/>
  <c r="V768" i="5" s="1"/>
  <c r="Q769" i="5"/>
  <c r="P773" i="5"/>
  <c r="V773" i="5" s="1"/>
  <c r="U773" i="5"/>
  <c r="P785" i="5"/>
  <c r="V785" i="5" s="1"/>
  <c r="U785" i="5"/>
  <c r="P793" i="5"/>
  <c r="V793" i="5" s="1"/>
  <c r="U793" i="5"/>
  <c r="Q860" i="5"/>
  <c r="W860" i="5" s="1"/>
  <c r="P860" i="5"/>
  <c r="V860" i="5" s="1"/>
  <c r="U860" i="5"/>
  <c r="Q944" i="5"/>
  <c r="U944" i="5"/>
  <c r="P1126" i="5"/>
  <c r="V1126" i="5" s="1"/>
  <c r="U1126" i="5"/>
  <c r="P1142" i="5"/>
  <c r="V1142" i="5" s="1"/>
  <c r="U1142" i="5"/>
  <c r="P1158" i="5"/>
  <c r="V1158" i="5" s="1"/>
  <c r="U1158" i="5"/>
  <c r="P633" i="5"/>
  <c r="V633" i="5" s="1"/>
  <c r="Q633" i="5"/>
  <c r="P636" i="5"/>
  <c r="V636" i="5" s="1"/>
  <c r="Q636" i="5"/>
  <c r="Q643" i="5"/>
  <c r="W643" i="5" s="1"/>
  <c r="P643" i="5"/>
  <c r="V643" i="5" s="1"/>
  <c r="P666" i="5"/>
  <c r="V666" i="5" s="1"/>
  <c r="P691" i="5"/>
  <c r="V691" i="5" s="1"/>
  <c r="Q691" i="5"/>
  <c r="P772" i="5"/>
  <c r="V772" i="5" s="1"/>
  <c r="P779" i="5"/>
  <c r="V779" i="5" s="1"/>
  <c r="U789" i="5"/>
  <c r="P789" i="5"/>
  <c r="V789" i="5" s="1"/>
  <c r="Q792" i="5"/>
  <c r="W792" i="5" s="1"/>
  <c r="P792" i="5"/>
  <c r="V792" i="5" s="1"/>
  <c r="P881" i="5"/>
  <c r="V881" i="5" s="1"/>
  <c r="U881" i="5"/>
  <c r="Q950" i="5"/>
  <c r="P1131" i="5"/>
  <c r="V1131" i="5" s="1"/>
  <c r="U1131" i="5"/>
  <c r="Q1131" i="5"/>
  <c r="P1147" i="5"/>
  <c r="V1147" i="5" s="1"/>
  <c r="U1147" i="5"/>
  <c r="Q1147" i="5"/>
  <c r="Q1169" i="5"/>
  <c r="P1169" i="5"/>
  <c r="V1169" i="5" s="1"/>
  <c r="U1169" i="5"/>
  <c r="Q502" i="5"/>
  <c r="U502" i="5"/>
  <c r="Q501" i="5"/>
  <c r="U501" i="5"/>
  <c r="P627" i="5"/>
  <c r="V627" i="5" s="1"/>
  <c r="Q627" i="5"/>
  <c r="U643" i="5"/>
  <c r="U729" i="5"/>
  <c r="Q729" i="5"/>
  <c r="P762" i="5"/>
  <c r="V762" i="5" s="1"/>
  <c r="U762" i="5"/>
  <c r="U772" i="5"/>
  <c r="P776" i="5"/>
  <c r="V776" i="5" s="1"/>
  <c r="U779" i="5"/>
  <c r="Q788" i="5"/>
  <c r="P788" i="5"/>
  <c r="V788" i="5" s="1"/>
  <c r="Q789" i="5"/>
  <c r="U792" i="5"/>
  <c r="Q1011" i="5"/>
  <c r="U1011" i="5"/>
  <c r="P1134" i="5"/>
  <c r="V1134" i="5" s="1"/>
  <c r="U1134" i="5"/>
  <c r="P1150" i="5"/>
  <c r="V1150" i="5" s="1"/>
  <c r="U1150" i="5"/>
  <c r="Q1186" i="5"/>
  <c r="U1186" i="5"/>
  <c r="Q1195" i="5"/>
  <c r="U1195" i="5"/>
  <c r="U763" i="5"/>
  <c r="U786" i="5"/>
  <c r="U794" i="5"/>
  <c r="P861" i="5"/>
  <c r="V861" i="5" s="1"/>
  <c r="U861" i="5"/>
  <c r="U1014" i="5"/>
  <c r="Q1014" i="5"/>
  <c r="U1162" i="5"/>
  <c r="P1162" i="5"/>
  <c r="V1162" i="5" s="1"/>
  <c r="Q1189" i="5"/>
  <c r="U1189" i="5"/>
  <c r="U1199" i="5"/>
  <c r="Q1199" i="5"/>
  <c r="U770" i="5"/>
  <c r="P798" i="5"/>
  <c r="V798" i="5" s="1"/>
  <c r="U798" i="5"/>
  <c r="P806" i="5"/>
  <c r="V806" i="5" s="1"/>
  <c r="Q806" i="5"/>
  <c r="Q864" i="5"/>
  <c r="P864" i="5"/>
  <c r="V864" i="5" s="1"/>
  <c r="P882" i="5"/>
  <c r="V882" i="5" s="1"/>
  <c r="U882" i="5"/>
  <c r="U922" i="5"/>
  <c r="P922" i="5"/>
  <c r="V922" i="5" s="1"/>
  <c r="U961" i="5"/>
  <c r="Q961" i="5"/>
  <c r="U1127" i="5"/>
  <c r="P1127" i="5"/>
  <c r="V1127" i="5" s="1"/>
  <c r="P1130" i="5"/>
  <c r="V1130" i="5" s="1"/>
  <c r="U1135" i="5"/>
  <c r="P1135" i="5"/>
  <c r="V1135" i="5" s="1"/>
  <c r="P1138" i="5"/>
  <c r="V1138" i="5" s="1"/>
  <c r="U1143" i="5"/>
  <c r="P1143" i="5"/>
  <c r="V1143" i="5" s="1"/>
  <c r="P1146" i="5"/>
  <c r="V1146" i="5" s="1"/>
  <c r="U1151" i="5"/>
  <c r="P1151" i="5"/>
  <c r="V1151" i="5" s="1"/>
  <c r="P1154" i="5"/>
  <c r="V1154" i="5" s="1"/>
  <c r="U1159" i="5"/>
  <c r="P1159" i="5"/>
  <c r="V1159" i="5" s="1"/>
  <c r="U1171" i="5"/>
  <c r="P1171" i="5"/>
  <c r="V1171" i="5" s="1"/>
  <c r="Q1181" i="5"/>
  <c r="U1181" i="5"/>
  <c r="Q1216" i="5"/>
  <c r="W1216" i="5" s="1"/>
  <c r="U1216" i="5"/>
  <c r="U862" i="5"/>
  <c r="L893" i="5"/>
  <c r="U927" i="5"/>
  <c r="U923" i="5"/>
  <c r="U743" i="5"/>
  <c r="L899" i="5"/>
  <c r="P150" i="5"/>
  <c r="V150" i="5" s="1"/>
  <c r="L131" i="5"/>
  <c r="P391" i="5"/>
  <c r="V391" i="5" s="1"/>
  <c r="U515" i="5"/>
  <c r="P536" i="5"/>
  <c r="V536" i="5" s="1"/>
  <c r="P345" i="5"/>
  <c r="V345" i="5" s="1"/>
  <c r="Q389" i="5"/>
  <c r="Q542" i="5"/>
  <c r="U137" i="5"/>
  <c r="P137" i="5"/>
  <c r="V137" i="5" s="1"/>
  <c r="L139" i="5"/>
  <c r="Q139" i="5" s="1"/>
  <c r="P383" i="5"/>
  <c r="V383" i="5" s="1"/>
  <c r="P518" i="5"/>
  <c r="V518" i="5" s="1"/>
  <c r="P541" i="5"/>
  <c r="V541" i="5" s="1"/>
  <c r="U543" i="5"/>
  <c r="Q551" i="5"/>
  <c r="P130" i="5"/>
  <c r="P131" i="5" s="1"/>
  <c r="L188" i="5"/>
  <c r="Q188" i="5" s="1"/>
  <c r="U345" i="5"/>
  <c r="L384" i="5"/>
  <c r="P392" i="5"/>
  <c r="V392" i="5" s="1"/>
  <c r="P395" i="5"/>
  <c r="V395" i="5" s="1"/>
  <c r="Q396" i="5"/>
  <c r="L519" i="5"/>
  <c r="Q526" i="5"/>
  <c r="W526" i="5" s="1"/>
  <c r="P530" i="5"/>
  <c r="V530" i="5" s="1"/>
  <c r="U541" i="5"/>
  <c r="P553" i="5"/>
  <c r="V553" i="5" s="1"/>
  <c r="Q390" i="5"/>
  <c r="P511" i="5"/>
  <c r="V511" i="5" s="1"/>
  <c r="P512" i="5"/>
  <c r="V512" i="5" s="1"/>
  <c r="P521" i="5"/>
  <c r="V521" i="5" s="1"/>
  <c r="P535" i="5"/>
  <c r="V535" i="5" s="1"/>
  <c r="P543" i="5"/>
  <c r="V543" i="5" s="1"/>
  <c r="Q549" i="5"/>
  <c r="W549" i="5" s="1"/>
  <c r="P606" i="5"/>
  <c r="V606" i="5" s="1"/>
  <c r="W156" i="5"/>
  <c r="Q394" i="5"/>
  <c r="L507" i="5"/>
  <c r="Q509" i="5"/>
  <c r="L516" i="5"/>
  <c r="Q527" i="5"/>
  <c r="Q539" i="5"/>
  <c r="Q540" i="5"/>
  <c r="Q550" i="5"/>
  <c r="Q552" i="5"/>
  <c r="P133" i="5"/>
  <c r="V133" i="5" s="1"/>
  <c r="P136" i="5"/>
  <c r="V136" i="5" s="1"/>
  <c r="Q150" i="5"/>
  <c r="W150" i="5" s="1"/>
  <c r="P155" i="5"/>
  <c r="V155" i="5" s="1"/>
  <c r="Q157" i="5"/>
  <c r="W157" i="5" s="1"/>
  <c r="L159" i="5"/>
  <c r="Q159" i="5" s="1"/>
  <c r="P344" i="5"/>
  <c r="V344" i="5" s="1"/>
  <c r="U383" i="5"/>
  <c r="U390" i="5"/>
  <c r="U394" i="5"/>
  <c r="P396" i="5"/>
  <c r="V396" i="5" s="1"/>
  <c r="U509" i="5"/>
  <c r="P515" i="5"/>
  <c r="P516" i="5" s="1"/>
  <c r="P522" i="5"/>
  <c r="V522" i="5" s="1"/>
  <c r="P523" i="5"/>
  <c r="V523" i="5" s="1"/>
  <c r="P526" i="5"/>
  <c r="V526" i="5" s="1"/>
  <c r="L537" i="5"/>
  <c r="U540" i="5"/>
  <c r="P542" i="5"/>
  <c r="V542" i="5" s="1"/>
  <c r="L544" i="5"/>
  <c r="P549" i="5"/>
  <c r="V549" i="5" s="1"/>
  <c r="U550" i="5"/>
  <c r="P551" i="5"/>
  <c r="V551" i="5" s="1"/>
  <c r="P605" i="5"/>
  <c r="V605" i="5" s="1"/>
  <c r="P607" i="5"/>
  <c r="V607" i="5" s="1"/>
  <c r="P608" i="5"/>
  <c r="V608" i="5" s="1"/>
  <c r="U156" i="5"/>
  <c r="U169" i="5"/>
  <c r="U512" i="5"/>
  <c r="U552" i="5"/>
  <c r="L346" i="5"/>
  <c r="L528" i="5"/>
  <c r="L547" i="5"/>
  <c r="L555" i="5"/>
  <c r="U605" i="5"/>
  <c r="U607" i="5"/>
  <c r="U608" i="5"/>
  <c r="U136" i="5"/>
  <c r="U522" i="5"/>
  <c r="L134" i="5"/>
  <c r="P506" i="5"/>
  <c r="V506" i="5" s="1"/>
  <c r="P509" i="5"/>
  <c r="V509" i="5" s="1"/>
  <c r="L524" i="5"/>
  <c r="P546" i="5"/>
  <c r="P547" i="5" s="1"/>
  <c r="L609" i="5"/>
  <c r="U391" i="5"/>
  <c r="U523" i="5"/>
  <c r="U606" i="5"/>
  <c r="U614" i="5"/>
  <c r="P614" i="5"/>
  <c r="V614" i="5" s="1"/>
  <c r="U616" i="5"/>
  <c r="P616" i="5"/>
  <c r="V616" i="5" s="1"/>
  <c r="P617" i="5"/>
  <c r="V617" i="5" s="1"/>
  <c r="U617" i="5"/>
  <c r="U618" i="5"/>
  <c r="P618" i="5"/>
  <c r="V618" i="5" s="1"/>
  <c r="P619" i="5"/>
  <c r="V619" i="5" s="1"/>
  <c r="U619" i="5"/>
  <c r="U620" i="5"/>
  <c r="P620" i="5"/>
  <c r="V620" i="5" s="1"/>
  <c r="P621" i="5"/>
  <c r="V621" i="5" s="1"/>
  <c r="U621" i="5"/>
  <c r="U622" i="5"/>
  <c r="P622" i="5"/>
  <c r="V622" i="5" s="1"/>
  <c r="P726" i="5"/>
  <c r="V726" i="5" s="1"/>
  <c r="U726" i="5"/>
  <c r="U736" i="5"/>
  <c r="Q736" i="5"/>
  <c r="P736" i="5"/>
  <c r="V736" i="5" s="1"/>
  <c r="P349" i="5"/>
  <c r="V349" i="5" s="1"/>
  <c r="U349" i="5"/>
  <c r="Q614" i="5"/>
  <c r="Q615" i="5"/>
  <c r="Q616" i="5"/>
  <c r="Q617" i="5"/>
  <c r="Q618" i="5"/>
  <c r="Q619" i="5"/>
  <c r="Q620" i="5"/>
  <c r="Q621" i="5"/>
  <c r="Q622" i="5"/>
  <c r="Q623" i="5"/>
  <c r="P630" i="5"/>
  <c r="V630" i="5" s="1"/>
  <c r="U630" i="5"/>
  <c r="U635" i="5"/>
  <c r="P635" i="5"/>
  <c r="V635" i="5" s="1"/>
  <c r="U637" i="5"/>
  <c r="P637" i="5"/>
  <c r="V637" i="5" s="1"/>
  <c r="U639" i="5"/>
  <c r="P639" i="5"/>
  <c r="V639" i="5" s="1"/>
  <c r="U646" i="5"/>
  <c r="P646" i="5"/>
  <c r="V646" i="5" s="1"/>
  <c r="P647" i="5"/>
  <c r="V647" i="5" s="1"/>
  <c r="U647" i="5"/>
  <c r="U648" i="5"/>
  <c r="P648" i="5"/>
  <c r="V648" i="5" s="1"/>
  <c r="P649" i="5"/>
  <c r="V649" i="5" s="1"/>
  <c r="U649" i="5"/>
  <c r="U650" i="5"/>
  <c r="P650" i="5"/>
  <c r="V650" i="5" s="1"/>
  <c r="U652" i="5"/>
  <c r="P652" i="5"/>
  <c r="V652" i="5" s="1"/>
  <c r="P653" i="5"/>
  <c r="V653" i="5" s="1"/>
  <c r="U653" i="5"/>
  <c r="U654" i="5"/>
  <c r="P654" i="5"/>
  <c r="V654" i="5" s="1"/>
  <c r="P704" i="5"/>
  <c r="V704" i="5" s="1"/>
  <c r="U704" i="5"/>
  <c r="Q715" i="5"/>
  <c r="U725" i="5"/>
  <c r="Q726" i="5"/>
  <c r="U615" i="5"/>
  <c r="U628" i="5"/>
  <c r="U631" i="5"/>
  <c r="U633" i="5"/>
  <c r="U636" i="5"/>
  <c r="U640" i="5"/>
  <c r="U651" i="5"/>
  <c r="U655" i="5"/>
  <c r="U659" i="5"/>
  <c r="U661" i="5"/>
  <c r="U664" i="5"/>
  <c r="U666" i="5"/>
  <c r="U679" i="5"/>
  <c r="U687" i="5"/>
  <c r="U690" i="5"/>
  <c r="U711" i="5"/>
  <c r="U715" i="5"/>
  <c r="U734" i="5"/>
  <c r="P353" i="5"/>
  <c r="V353" i="5" s="1"/>
  <c r="U353" i="5"/>
  <c r="U560" i="5"/>
  <c r="P560" i="5"/>
  <c r="V560" i="5" s="1"/>
  <c r="P561" i="5"/>
  <c r="V561" i="5" s="1"/>
  <c r="U561" i="5"/>
  <c r="U562" i="5"/>
  <c r="P562" i="5"/>
  <c r="V562" i="5" s="1"/>
  <c r="P662" i="5"/>
  <c r="V662" i="5" s="1"/>
  <c r="U662" i="5"/>
  <c r="U667" i="5"/>
  <c r="P667" i="5"/>
  <c r="V667" i="5" s="1"/>
  <c r="U730" i="5"/>
  <c r="Q730" i="5"/>
  <c r="P730" i="5"/>
  <c r="V730" i="5" s="1"/>
  <c r="U738" i="5"/>
  <c r="Q738" i="5"/>
  <c r="U126" i="5"/>
  <c r="U297" i="5"/>
  <c r="P311" i="5"/>
  <c r="V311" i="5" s="1"/>
  <c r="Q353" i="5"/>
  <c r="Q560" i="5"/>
  <c r="Q561" i="5"/>
  <c r="Q562" i="5"/>
  <c r="Q659" i="5"/>
  <c r="Q660" i="5"/>
  <c r="Q661" i="5"/>
  <c r="Q662" i="5"/>
  <c r="Q663" i="5"/>
  <c r="Q664" i="5"/>
  <c r="Q665" i="5"/>
  <c r="Q666" i="5"/>
  <c r="Q667" i="5"/>
  <c r="U732" i="5"/>
  <c r="Q732" i="5"/>
  <c r="P732" i="5"/>
  <c r="V732" i="5" s="1"/>
  <c r="U623" i="5"/>
  <c r="U627" i="5"/>
  <c r="U629" i="5"/>
  <c r="U632" i="5"/>
  <c r="U634" i="5"/>
  <c r="U638" i="5"/>
  <c r="U660" i="5"/>
  <c r="U663" i="5"/>
  <c r="U665" i="5"/>
  <c r="U673" i="5"/>
  <c r="U677" i="5"/>
  <c r="U681" i="5"/>
  <c r="U683" i="5"/>
  <c r="U691" i="5"/>
  <c r="U737" i="5"/>
  <c r="Q739" i="5"/>
  <c r="P739" i="5"/>
  <c r="V739" i="5" s="1"/>
  <c r="U739" i="5"/>
  <c r="Q765" i="5"/>
  <c r="Q781" i="5"/>
  <c r="Q783" i="5"/>
  <c r="Q796" i="5"/>
  <c r="Q839" i="5"/>
  <c r="U1161" i="5"/>
  <c r="P1161" i="5"/>
  <c r="V1161" i="5" s="1"/>
  <c r="P1170" i="5"/>
  <c r="V1170" i="5" s="1"/>
  <c r="U1170" i="5"/>
  <c r="Q1221" i="5"/>
  <c r="U1221" i="5"/>
  <c r="D120" i="7"/>
  <c r="D164" i="7"/>
  <c r="L161" i="5"/>
  <c r="D251" i="7"/>
  <c r="L235" i="5"/>
  <c r="Q235" i="5" s="1"/>
  <c r="Y288" i="7"/>
  <c r="U911" i="5"/>
  <c r="Q926" i="5"/>
  <c r="Q602" i="5"/>
  <c r="U735" i="5"/>
  <c r="P743" i="5"/>
  <c r="V743" i="5" s="1"/>
  <c r="U765" i="5"/>
  <c r="Q768" i="5"/>
  <c r="Q770" i="5"/>
  <c r="Q772" i="5"/>
  <c r="Q774" i="5"/>
  <c r="Q776" i="5"/>
  <c r="Q777" i="5"/>
  <c r="Q779" i="5"/>
  <c r="U781" i="5"/>
  <c r="P782" i="5"/>
  <c r="V782" i="5" s="1"/>
  <c r="U783" i="5"/>
  <c r="U796" i="5"/>
  <c r="Q799" i="5"/>
  <c r="U806" i="5"/>
  <c r="U839" i="5"/>
  <c r="Q849" i="5"/>
  <c r="Q850" i="5"/>
  <c r="Q879" i="5"/>
  <c r="Q881" i="5"/>
  <c r="Q883" i="5"/>
  <c r="L917" i="5"/>
  <c r="L928" i="5"/>
  <c r="U1033" i="5"/>
  <c r="U1100" i="5"/>
  <c r="Q1161" i="5"/>
  <c r="U1168" i="5"/>
  <c r="P1168" i="5"/>
  <c r="V1168" i="5" s="1"/>
  <c r="Q1170" i="5"/>
  <c r="U1173" i="5"/>
  <c r="U1177" i="5"/>
  <c r="U1201" i="5"/>
  <c r="N86" i="7"/>
  <c r="D108" i="7"/>
  <c r="C108" i="7"/>
  <c r="Z108" i="7" s="1"/>
  <c r="D125" i="7"/>
  <c r="L125" i="5"/>
  <c r="F214" i="7"/>
  <c r="S214" i="7"/>
  <c r="O214" i="7"/>
  <c r="N288" i="7"/>
  <c r="C373" i="7"/>
  <c r="Z373" i="7" s="1"/>
  <c r="E374" i="7"/>
  <c r="D504" i="7"/>
  <c r="C503" i="7"/>
  <c r="Q782" i="5"/>
  <c r="P1166" i="5"/>
  <c r="V1166" i="5" s="1"/>
  <c r="U1166" i="5"/>
  <c r="Q1217" i="5"/>
  <c r="U1217" i="5"/>
  <c r="H149" i="7"/>
  <c r="D202" i="7"/>
  <c r="C202" i="7" s="1"/>
  <c r="Z202" i="7" s="1"/>
  <c r="U898" i="5"/>
  <c r="U909" i="5"/>
  <c r="D926" i="7"/>
  <c r="P312" i="5"/>
  <c r="V312" i="5" s="1"/>
  <c r="U885" i="5"/>
  <c r="P885" i="5"/>
  <c r="V885" i="5" s="1"/>
  <c r="P887" i="5"/>
  <c r="V887" i="5" s="1"/>
  <c r="U887" i="5"/>
  <c r="U888" i="5"/>
  <c r="P888" i="5"/>
  <c r="V888" i="5" s="1"/>
  <c r="P889" i="5"/>
  <c r="V889" i="5" s="1"/>
  <c r="U889" i="5"/>
  <c r="U890" i="5"/>
  <c r="P890" i="5"/>
  <c r="V890" i="5" s="1"/>
  <c r="P891" i="5"/>
  <c r="V891" i="5" s="1"/>
  <c r="U891" i="5"/>
  <c r="U892" i="5"/>
  <c r="P892" i="5"/>
  <c r="V892" i="5" s="1"/>
  <c r="P921" i="5"/>
  <c r="V921" i="5" s="1"/>
  <c r="P926" i="5"/>
  <c r="V926" i="5" s="1"/>
  <c r="U1113" i="5"/>
  <c r="Q1166" i="5"/>
  <c r="Q1219" i="5"/>
  <c r="W1219" i="5" s="1"/>
  <c r="U1219" i="5"/>
  <c r="D60" i="7"/>
  <c r="L16" i="5"/>
  <c r="U16" i="5" s="1"/>
  <c r="D111" i="7"/>
  <c r="C111" i="7"/>
  <c r="Z111" i="7" s="1"/>
  <c r="E149" i="7"/>
  <c r="I149" i="7"/>
  <c r="N149" i="7"/>
  <c r="R149" i="7"/>
  <c r="V149" i="7"/>
  <c r="AA149" i="7"/>
  <c r="L234" i="5"/>
  <c r="P234" i="5" s="1"/>
  <c r="D255" i="7"/>
  <c r="L256" i="5"/>
  <c r="P256" i="5" s="1"/>
  <c r="D534" i="7"/>
  <c r="Q1124" i="5"/>
  <c r="Q1126" i="5"/>
  <c r="Q1130" i="5"/>
  <c r="Q1132" i="5"/>
  <c r="Q1134" i="5"/>
  <c r="Q1136" i="5"/>
  <c r="Q1138" i="5"/>
  <c r="Q1140" i="5"/>
  <c r="Q1142" i="5"/>
  <c r="Q1146" i="5"/>
  <c r="Q1148" i="5"/>
  <c r="Q1150" i="5"/>
  <c r="Q1152" i="5"/>
  <c r="Q1154" i="5"/>
  <c r="Q1156" i="5"/>
  <c r="Q1158" i="5"/>
  <c r="Q1164" i="5"/>
  <c r="F86" i="7"/>
  <c r="J86" i="7"/>
  <c r="O86" i="7"/>
  <c r="S86" i="7"/>
  <c r="W86" i="7"/>
  <c r="D141" i="7"/>
  <c r="G214" i="7"/>
  <c r="K214" i="7"/>
  <c r="P214" i="7"/>
  <c r="T214" i="7"/>
  <c r="C378" i="7"/>
  <c r="Z378" i="7" s="1"/>
  <c r="D378" i="7"/>
  <c r="D521" i="7"/>
  <c r="C518" i="7"/>
  <c r="E607" i="7"/>
  <c r="I607" i="7"/>
  <c r="N607" i="7"/>
  <c r="R607" i="7"/>
  <c r="V607" i="7"/>
  <c r="L1223" i="5"/>
  <c r="H86" i="7"/>
  <c r="M86" i="7"/>
  <c r="Q86" i="7"/>
  <c r="U86" i="7"/>
  <c r="Y86" i="7"/>
  <c r="U149" i="7"/>
  <c r="M149" i="7"/>
  <c r="Q149" i="7"/>
  <c r="D213" i="7"/>
  <c r="L210" i="5"/>
  <c r="U210" i="5" s="1"/>
  <c r="H288" i="7"/>
  <c r="M288" i="7"/>
  <c r="Q288" i="7"/>
  <c r="U288" i="7"/>
  <c r="C381" i="7"/>
  <c r="Z381" i="7" s="1"/>
  <c r="D381" i="7"/>
  <c r="C524" i="7"/>
  <c r="U527" i="5" s="1"/>
  <c r="D525" i="7"/>
  <c r="D975" i="7"/>
  <c r="C1030" i="7"/>
  <c r="O374" i="7"/>
  <c r="S374" i="7"/>
  <c r="M374" i="7"/>
  <c r="F807" i="7"/>
  <c r="F853" i="7" s="1"/>
  <c r="C891" i="7"/>
  <c r="C962" i="7"/>
  <c r="D101" i="7"/>
  <c r="AA214" i="7"/>
  <c r="D229" i="7"/>
  <c r="L310" i="5"/>
  <c r="V374" i="7"/>
  <c r="C696" i="7"/>
  <c r="C828" i="7"/>
  <c r="C830" i="7" s="1"/>
  <c r="G607" i="7"/>
  <c r="K607" i="7"/>
  <c r="P607" i="7"/>
  <c r="T607" i="7"/>
  <c r="X607" i="7"/>
  <c r="D798" i="7"/>
  <c r="D799" i="7" s="1"/>
  <c r="C755" i="7"/>
  <c r="C798" i="7" s="1"/>
  <c r="E853" i="7"/>
  <c r="N853" i="7"/>
  <c r="V853" i="7"/>
  <c r="D863" i="7"/>
  <c r="C856" i="7"/>
  <c r="C963" i="7"/>
  <c r="L965" i="5" s="1"/>
  <c r="E1289" i="7"/>
  <c r="D696" i="7"/>
  <c r="K853" i="7"/>
  <c r="T853" i="7"/>
  <c r="G1289" i="7"/>
  <c r="K1289" i="7"/>
  <c r="P1289" i="7"/>
  <c r="T1289" i="7"/>
  <c r="X1289" i="7"/>
  <c r="C839" i="7"/>
  <c r="L841" i="5" s="1"/>
  <c r="D891" i="7"/>
  <c r="N1289" i="7"/>
  <c r="R1289" i="7"/>
  <c r="Q366" i="5"/>
  <c r="P366" i="5"/>
  <c r="V366" i="5" s="1"/>
  <c r="U366" i="5"/>
  <c r="Q364" i="5"/>
  <c r="P364" i="5"/>
  <c r="V364" i="5" s="1"/>
  <c r="U364" i="5"/>
  <c r="Q575" i="5"/>
  <c r="P575" i="5"/>
  <c r="V575" i="5" s="1"/>
  <c r="U575" i="5"/>
  <c r="Q717" i="5"/>
  <c r="P717" i="5"/>
  <c r="V717" i="5" s="1"/>
  <c r="U717" i="5"/>
  <c r="L624" i="5"/>
  <c r="L626" i="5"/>
  <c r="L645" i="5"/>
  <c r="L780" i="5"/>
  <c r="Q301" i="5"/>
  <c r="P301" i="5"/>
  <c r="V301" i="5" s="1"/>
  <c r="Q307" i="5"/>
  <c r="P307" i="5"/>
  <c r="V307" i="5" s="1"/>
  <c r="Q312" i="5"/>
  <c r="Q401" i="5"/>
  <c r="P401" i="5"/>
  <c r="V401" i="5" s="1"/>
  <c r="U499" i="5"/>
  <c r="U500" i="5"/>
  <c r="L671" i="5"/>
  <c r="Q672" i="5"/>
  <c r="P672" i="5"/>
  <c r="V672" i="5" s="1"/>
  <c r="Q673" i="5"/>
  <c r="P673" i="5"/>
  <c r="V673" i="5" s="1"/>
  <c r="Q674" i="5"/>
  <c r="P674" i="5"/>
  <c r="V674" i="5" s="1"/>
  <c r="Q675" i="5"/>
  <c r="P675" i="5"/>
  <c r="V675" i="5" s="1"/>
  <c r="Q676" i="5"/>
  <c r="P676" i="5"/>
  <c r="V676" i="5" s="1"/>
  <c r="Q677" i="5"/>
  <c r="P677" i="5"/>
  <c r="V677" i="5" s="1"/>
  <c r="Q678" i="5"/>
  <c r="P678" i="5"/>
  <c r="V678" i="5" s="1"/>
  <c r="Q679" i="5"/>
  <c r="P679" i="5"/>
  <c r="V679" i="5" s="1"/>
  <c r="Q680" i="5"/>
  <c r="P680" i="5"/>
  <c r="V680" i="5" s="1"/>
  <c r="Q681" i="5"/>
  <c r="P681" i="5"/>
  <c r="V681" i="5" s="1"/>
  <c r="Q682" i="5"/>
  <c r="P682" i="5"/>
  <c r="V682" i="5" s="1"/>
  <c r="Q683" i="5"/>
  <c r="P683" i="5"/>
  <c r="V683" i="5" s="1"/>
  <c r="L703" i="5"/>
  <c r="P706" i="5"/>
  <c r="V706" i="5" s="1"/>
  <c r="U716" i="5"/>
  <c r="Q716" i="5"/>
  <c r="Q724" i="5"/>
  <c r="P724" i="5"/>
  <c r="V724" i="5" s="1"/>
  <c r="U731" i="5"/>
  <c r="Q731" i="5"/>
  <c r="U733" i="5"/>
  <c r="Q733" i="5"/>
  <c r="U820" i="5"/>
  <c r="Q820" i="5"/>
  <c r="L905" i="5"/>
  <c r="Q906" i="5"/>
  <c r="P906" i="5"/>
  <c r="V906" i="5" s="1"/>
  <c r="Q907" i="5"/>
  <c r="P907" i="5"/>
  <c r="V907" i="5" s="1"/>
  <c r="Q908" i="5"/>
  <c r="P908" i="5"/>
  <c r="V908" i="5" s="1"/>
  <c r="Q909" i="5"/>
  <c r="P909" i="5"/>
  <c r="V909" i="5" s="1"/>
  <c r="L910" i="5"/>
  <c r="Q911" i="5"/>
  <c r="P911" i="5"/>
  <c r="V911" i="5" s="1"/>
  <c r="Q912" i="5"/>
  <c r="P912" i="5"/>
  <c r="V912" i="5" s="1"/>
  <c r="L913" i="5"/>
  <c r="Q914" i="5"/>
  <c r="P914" i="5"/>
  <c r="V914" i="5" s="1"/>
  <c r="Q915" i="5"/>
  <c r="P915" i="5"/>
  <c r="V915" i="5" s="1"/>
  <c r="Q916" i="5"/>
  <c r="P916" i="5"/>
  <c r="V916" i="5" s="1"/>
  <c r="L918" i="5"/>
  <c r="U938" i="5"/>
  <c r="Q938" i="5"/>
  <c r="U1038" i="5"/>
  <c r="Q1038" i="5"/>
  <c r="U1042" i="5"/>
  <c r="P1042" i="5"/>
  <c r="V1042" i="5" s="1"/>
  <c r="Q1042" i="5"/>
  <c r="U1046" i="5"/>
  <c r="P1046" i="5"/>
  <c r="V1046" i="5" s="1"/>
  <c r="Q1046" i="5"/>
  <c r="U1050" i="5"/>
  <c r="P1050" i="5"/>
  <c r="V1050" i="5" s="1"/>
  <c r="Q1050" i="5"/>
  <c r="U1058" i="5"/>
  <c r="P1058" i="5"/>
  <c r="V1058" i="5" s="1"/>
  <c r="Q1058" i="5"/>
  <c r="U1062" i="5"/>
  <c r="P1062" i="5"/>
  <c r="V1062" i="5" s="1"/>
  <c r="Q1062" i="5"/>
  <c r="U1066" i="5"/>
  <c r="P1066" i="5"/>
  <c r="V1066" i="5" s="1"/>
  <c r="Q1066" i="5"/>
  <c r="U1070" i="5"/>
  <c r="Q1070" i="5"/>
  <c r="P1070" i="5"/>
  <c r="V1070" i="5" s="1"/>
  <c r="U1074" i="5"/>
  <c r="Q1074" i="5"/>
  <c r="P1074" i="5"/>
  <c r="V1074" i="5" s="1"/>
  <c r="U1078" i="5"/>
  <c r="Q1078" i="5"/>
  <c r="P1078" i="5"/>
  <c r="V1078" i="5" s="1"/>
  <c r="U1082" i="5"/>
  <c r="Q1082" i="5"/>
  <c r="P1082" i="5"/>
  <c r="V1082" i="5" s="1"/>
  <c r="U1086" i="5"/>
  <c r="Q1086" i="5"/>
  <c r="P1086" i="5"/>
  <c r="V1086" i="5" s="1"/>
  <c r="U1090" i="5"/>
  <c r="Q1090" i="5"/>
  <c r="P1090" i="5"/>
  <c r="V1090" i="5" s="1"/>
  <c r="U1096" i="5"/>
  <c r="Q1096" i="5"/>
  <c r="P1096" i="5"/>
  <c r="V1096" i="5" s="1"/>
  <c r="U1285" i="5"/>
  <c r="Q1285" i="5"/>
  <c r="P1285" i="5"/>
  <c r="V1285" i="5" s="1"/>
  <c r="U1289" i="5"/>
  <c r="Q1289" i="5"/>
  <c r="P1289" i="5"/>
  <c r="V1289" i="5" s="1"/>
  <c r="D76" i="7"/>
  <c r="D85" i="7"/>
  <c r="C78" i="7"/>
  <c r="P87" i="5"/>
  <c r="V87" i="5" s="1"/>
  <c r="G86" i="7"/>
  <c r="K86" i="7"/>
  <c r="P86" i="7"/>
  <c r="T86" i="7"/>
  <c r="X86" i="7"/>
  <c r="L99" i="5"/>
  <c r="D105" i="7"/>
  <c r="P127" i="5"/>
  <c r="V127" i="5" s="1"/>
  <c r="D136" i="7"/>
  <c r="F149" i="7"/>
  <c r="J149" i="7"/>
  <c r="O149" i="7"/>
  <c r="S149" i="7"/>
  <c r="W149" i="7"/>
  <c r="D195" i="7"/>
  <c r="D205" i="7"/>
  <c r="H214" i="7"/>
  <c r="M214" i="7"/>
  <c r="Q214" i="7"/>
  <c r="U214" i="7"/>
  <c r="Y214" i="7"/>
  <c r="F288" i="7"/>
  <c r="J288" i="7"/>
  <c r="O288" i="7"/>
  <c r="S288" i="7"/>
  <c r="W288" i="7"/>
  <c r="D373" i="7"/>
  <c r="C384" i="7"/>
  <c r="Z384" i="7" s="1"/>
  <c r="D384" i="7"/>
  <c r="L641" i="5"/>
  <c r="L795" i="5"/>
  <c r="L797" i="5"/>
  <c r="Q1093" i="5"/>
  <c r="P1093" i="5"/>
  <c r="V1093" i="5" s="1"/>
  <c r="Q41" i="5"/>
  <c r="P41" i="5"/>
  <c r="V41" i="5" s="1"/>
  <c r="Q50" i="5"/>
  <c r="P50" i="5"/>
  <c r="V50" i="5" s="1"/>
  <c r="Q52" i="5"/>
  <c r="P52" i="5"/>
  <c r="V52" i="5" s="1"/>
  <c r="Q54" i="5"/>
  <c r="P54" i="5"/>
  <c r="V54" i="5" s="1"/>
  <c r="Q60" i="5"/>
  <c r="P60" i="5"/>
  <c r="V60" i="5" s="1"/>
  <c r="Q61" i="5"/>
  <c r="P61" i="5"/>
  <c r="V61" i="5" s="1"/>
  <c r="Q304" i="5"/>
  <c r="P304" i="5"/>
  <c r="V304" i="5" s="1"/>
  <c r="U702" i="5"/>
  <c r="P702" i="5"/>
  <c r="V702" i="5" s="1"/>
  <c r="U819" i="5"/>
  <c r="Q819" i="5"/>
  <c r="U1047" i="5"/>
  <c r="P1047" i="5"/>
  <c r="V1047" i="5" s="1"/>
  <c r="Q1047" i="5"/>
  <c r="U1051" i="5"/>
  <c r="Q1051" i="5"/>
  <c r="P1051" i="5"/>
  <c r="V1051" i="5" s="1"/>
  <c r="U1059" i="5"/>
  <c r="P1059" i="5"/>
  <c r="V1059" i="5" s="1"/>
  <c r="Q1059" i="5"/>
  <c r="U1075" i="5"/>
  <c r="Q1075" i="5"/>
  <c r="P1075" i="5"/>
  <c r="V1075" i="5" s="1"/>
  <c r="U1079" i="5"/>
  <c r="Q1079" i="5"/>
  <c r="P1079" i="5"/>
  <c r="V1079" i="5" s="1"/>
  <c r="U1097" i="5"/>
  <c r="Q1097" i="5"/>
  <c r="P1097" i="5"/>
  <c r="V1097" i="5" s="1"/>
  <c r="U1105" i="5"/>
  <c r="Q1105" i="5"/>
  <c r="P1105" i="5"/>
  <c r="V1105" i="5" s="1"/>
  <c r="D128" i="7"/>
  <c r="J374" i="7"/>
  <c r="F374" i="7"/>
  <c r="D341" i="7"/>
  <c r="C527" i="7"/>
  <c r="D528" i="7"/>
  <c r="C556" i="7"/>
  <c r="C560" i="7" s="1"/>
  <c r="L656" i="5"/>
  <c r="L658" i="5"/>
  <c r="P735" i="5"/>
  <c r="V735" i="5" s="1"/>
  <c r="L1160" i="5"/>
  <c r="L1163" i="5"/>
  <c r="L1165" i="5"/>
  <c r="Q49" i="5"/>
  <c r="P49" i="5"/>
  <c r="V49" i="5" s="1"/>
  <c r="Q51" i="5"/>
  <c r="P51" i="5"/>
  <c r="V51" i="5" s="1"/>
  <c r="Q53" i="5"/>
  <c r="P53" i="5"/>
  <c r="V53" i="5" s="1"/>
  <c r="Q55" i="5"/>
  <c r="P55" i="5"/>
  <c r="V55" i="5" s="1"/>
  <c r="Q59" i="5"/>
  <c r="P59" i="5"/>
  <c r="V59" i="5" s="1"/>
  <c r="U712" i="5"/>
  <c r="Q712" i="5"/>
  <c r="U727" i="5"/>
  <c r="Q727" i="5"/>
  <c r="Q741" i="5"/>
  <c r="P741" i="5"/>
  <c r="V741" i="5" s="1"/>
  <c r="Q749" i="5"/>
  <c r="P749" i="5"/>
  <c r="V749" i="5" s="1"/>
  <c r="U937" i="5"/>
  <c r="Q937" i="5"/>
  <c r="U957" i="5"/>
  <c r="Q957" i="5"/>
  <c r="U1043" i="5"/>
  <c r="P1043" i="5"/>
  <c r="V1043" i="5" s="1"/>
  <c r="Q1043" i="5"/>
  <c r="U1063" i="5"/>
  <c r="P1063" i="5"/>
  <c r="V1063" i="5" s="1"/>
  <c r="Q1063" i="5"/>
  <c r="U1067" i="5"/>
  <c r="Q1067" i="5"/>
  <c r="P1067" i="5"/>
  <c r="V1067" i="5" s="1"/>
  <c r="U1071" i="5"/>
  <c r="Q1071" i="5"/>
  <c r="P1071" i="5"/>
  <c r="V1071" i="5" s="1"/>
  <c r="U1083" i="5"/>
  <c r="Q1083" i="5"/>
  <c r="P1083" i="5"/>
  <c r="V1083" i="5" s="1"/>
  <c r="U1087" i="5"/>
  <c r="Q1087" i="5"/>
  <c r="P1087" i="5"/>
  <c r="V1087" i="5" s="1"/>
  <c r="U1091" i="5"/>
  <c r="Q1091" i="5"/>
  <c r="P1091" i="5"/>
  <c r="V1091" i="5" s="1"/>
  <c r="U1286" i="5"/>
  <c r="Q1286" i="5"/>
  <c r="P1286" i="5"/>
  <c r="V1286" i="5" s="1"/>
  <c r="C199" i="7"/>
  <c r="Z199" i="7" s="1"/>
  <c r="D199" i="7"/>
  <c r="W374" i="7"/>
  <c r="P499" i="5"/>
  <c r="V499" i="5" s="1"/>
  <c r="Q302" i="5"/>
  <c r="P302" i="5"/>
  <c r="V302" i="5" s="1"/>
  <c r="U400" i="5"/>
  <c r="Q400" i="5"/>
  <c r="Q713" i="5"/>
  <c r="P713" i="5"/>
  <c r="V713" i="5" s="1"/>
  <c r="U720" i="5"/>
  <c r="Q720" i="5"/>
  <c r="P720" i="5"/>
  <c r="V720" i="5" s="1"/>
  <c r="Q728" i="5"/>
  <c r="P728" i="5"/>
  <c r="V728" i="5" s="1"/>
  <c r="U740" i="5"/>
  <c r="Q740" i="5"/>
  <c r="U748" i="5"/>
  <c r="Q748" i="5"/>
  <c r="Q868" i="5"/>
  <c r="P868" i="5"/>
  <c r="V868" i="5" s="1"/>
  <c r="Q869" i="5"/>
  <c r="P869" i="5"/>
  <c r="V869" i="5" s="1"/>
  <c r="Q870" i="5"/>
  <c r="P870" i="5"/>
  <c r="V870" i="5" s="1"/>
  <c r="Q871" i="5"/>
  <c r="P871" i="5"/>
  <c r="V871" i="5" s="1"/>
  <c r="Q872" i="5"/>
  <c r="P872" i="5"/>
  <c r="V872" i="5" s="1"/>
  <c r="Q873" i="5"/>
  <c r="P873" i="5"/>
  <c r="V873" i="5" s="1"/>
  <c r="Q874" i="5"/>
  <c r="P874" i="5"/>
  <c r="V874" i="5" s="1"/>
  <c r="Q875" i="5"/>
  <c r="P875" i="5"/>
  <c r="V875" i="5" s="1"/>
  <c r="Q876" i="5"/>
  <c r="P876" i="5"/>
  <c r="V876" i="5" s="1"/>
  <c r="U935" i="5"/>
  <c r="Q935" i="5"/>
  <c r="U939" i="5"/>
  <c r="Q939" i="5"/>
  <c r="U976" i="5"/>
  <c r="Q976" i="5"/>
  <c r="U1039" i="5"/>
  <c r="Q1039" i="5"/>
  <c r="U1041" i="5"/>
  <c r="P1041" i="5"/>
  <c r="V1041" i="5" s="1"/>
  <c r="Q1041" i="5"/>
  <c r="U1045" i="5"/>
  <c r="P1045" i="5"/>
  <c r="V1045" i="5" s="1"/>
  <c r="Q1045" i="5"/>
  <c r="U1049" i="5"/>
  <c r="Q1049" i="5"/>
  <c r="P1049" i="5"/>
  <c r="V1049" i="5" s="1"/>
  <c r="U1053" i="5"/>
  <c r="Q1053" i="5"/>
  <c r="P1053" i="5"/>
  <c r="V1053" i="5" s="1"/>
  <c r="U1061" i="5"/>
  <c r="P1061" i="5"/>
  <c r="V1061" i="5" s="1"/>
  <c r="Q1061" i="5"/>
  <c r="U1065" i="5"/>
  <c r="P1065" i="5"/>
  <c r="V1065" i="5" s="1"/>
  <c r="Q1065" i="5"/>
  <c r="U1069" i="5"/>
  <c r="Q1069" i="5"/>
  <c r="P1069" i="5"/>
  <c r="V1069" i="5" s="1"/>
  <c r="U1073" i="5"/>
  <c r="Q1073" i="5"/>
  <c r="P1073" i="5"/>
  <c r="V1073" i="5" s="1"/>
  <c r="U1077" i="5"/>
  <c r="Q1077" i="5"/>
  <c r="P1077" i="5"/>
  <c r="V1077" i="5" s="1"/>
  <c r="U1081" i="5"/>
  <c r="Q1081" i="5"/>
  <c r="P1081" i="5"/>
  <c r="V1081" i="5" s="1"/>
  <c r="U1085" i="5"/>
  <c r="Q1085" i="5"/>
  <c r="P1085" i="5"/>
  <c r="V1085" i="5" s="1"/>
  <c r="U1089" i="5"/>
  <c r="Q1089" i="5"/>
  <c r="P1089" i="5"/>
  <c r="V1089" i="5" s="1"/>
  <c r="U1095" i="5"/>
  <c r="Q1095" i="5"/>
  <c r="P1095" i="5"/>
  <c r="V1095" i="5" s="1"/>
  <c r="U1288" i="5"/>
  <c r="Q1288" i="5"/>
  <c r="P1288" i="5"/>
  <c r="V1288" i="5" s="1"/>
  <c r="D64" i="7"/>
  <c r="G149" i="7"/>
  <c r="K149" i="7"/>
  <c r="P149" i="7"/>
  <c r="T149" i="7"/>
  <c r="X149" i="7"/>
  <c r="D224" i="7"/>
  <c r="D287" i="7"/>
  <c r="P500" i="5"/>
  <c r="V500" i="5" s="1"/>
  <c r="P502" i="5"/>
  <c r="V502" i="5" s="1"/>
  <c r="Z513" i="7"/>
  <c r="U535" i="5"/>
  <c r="C534" i="7"/>
  <c r="W126" i="5"/>
  <c r="U299" i="5"/>
  <c r="Q299" i="5"/>
  <c r="Q308" i="5"/>
  <c r="P308" i="5"/>
  <c r="V308" i="5" s="1"/>
  <c r="Q352" i="5"/>
  <c r="Q358" i="5"/>
  <c r="P358" i="5"/>
  <c r="V358" i="5" s="1"/>
  <c r="Q361" i="5"/>
  <c r="P361" i="5"/>
  <c r="V361" i="5" s="1"/>
  <c r="Q363" i="5"/>
  <c r="P363" i="5"/>
  <c r="V363" i="5" s="1"/>
  <c r="Q365" i="5"/>
  <c r="P365" i="5"/>
  <c r="V365" i="5" s="1"/>
  <c r="P400" i="5"/>
  <c r="V400" i="5" s="1"/>
  <c r="Q566" i="5"/>
  <c r="P566" i="5"/>
  <c r="V566" i="5" s="1"/>
  <c r="Q567" i="5"/>
  <c r="P567" i="5"/>
  <c r="V567" i="5" s="1"/>
  <c r="Q568" i="5"/>
  <c r="P568" i="5"/>
  <c r="V568" i="5" s="1"/>
  <c r="Q569" i="5"/>
  <c r="P569" i="5"/>
  <c r="V569" i="5" s="1"/>
  <c r="Q570" i="5"/>
  <c r="P570" i="5"/>
  <c r="V570" i="5" s="1"/>
  <c r="Q571" i="5"/>
  <c r="P571" i="5"/>
  <c r="V571" i="5" s="1"/>
  <c r="Q572" i="5"/>
  <c r="P572" i="5"/>
  <c r="V572" i="5" s="1"/>
  <c r="Q573" i="5"/>
  <c r="P573" i="5"/>
  <c r="V573" i="5" s="1"/>
  <c r="Q574" i="5"/>
  <c r="P574" i="5"/>
  <c r="V574" i="5" s="1"/>
  <c r="Q576" i="5"/>
  <c r="P576" i="5"/>
  <c r="V576" i="5" s="1"/>
  <c r="Q577" i="5"/>
  <c r="P577" i="5"/>
  <c r="V577" i="5" s="1"/>
  <c r="Q578" i="5"/>
  <c r="P578" i="5"/>
  <c r="V578" i="5" s="1"/>
  <c r="Q579" i="5"/>
  <c r="P579" i="5"/>
  <c r="V579" i="5" s="1"/>
  <c r="Q580" i="5"/>
  <c r="P580" i="5"/>
  <c r="V580" i="5" s="1"/>
  <c r="Q581" i="5"/>
  <c r="P581" i="5"/>
  <c r="V581" i="5" s="1"/>
  <c r="Q582" i="5"/>
  <c r="P582" i="5"/>
  <c r="V582" i="5" s="1"/>
  <c r="Q583" i="5"/>
  <c r="P583" i="5"/>
  <c r="V583" i="5" s="1"/>
  <c r="Q584" i="5"/>
  <c r="P584" i="5"/>
  <c r="V584" i="5" s="1"/>
  <c r="Q585" i="5"/>
  <c r="P585" i="5"/>
  <c r="V585" i="5" s="1"/>
  <c r="Q586" i="5"/>
  <c r="P586" i="5"/>
  <c r="V586" i="5" s="1"/>
  <c r="Q587" i="5"/>
  <c r="P587" i="5"/>
  <c r="V587" i="5" s="1"/>
  <c r="Q588" i="5"/>
  <c r="P588" i="5"/>
  <c r="V588" i="5" s="1"/>
  <c r="Q589" i="5"/>
  <c r="P589" i="5"/>
  <c r="V589" i="5" s="1"/>
  <c r="Q590" i="5"/>
  <c r="P590" i="5"/>
  <c r="V590" i="5" s="1"/>
  <c r="Q591" i="5"/>
  <c r="P591" i="5"/>
  <c r="V591" i="5" s="1"/>
  <c r="Q592" i="5"/>
  <c r="P592" i="5"/>
  <c r="V592" i="5" s="1"/>
  <c r="Q593" i="5"/>
  <c r="P593" i="5"/>
  <c r="V593" i="5" s="1"/>
  <c r="Q594" i="5"/>
  <c r="P594" i="5"/>
  <c r="V594" i="5" s="1"/>
  <c r="Q595" i="5"/>
  <c r="P595" i="5"/>
  <c r="V595" i="5" s="1"/>
  <c r="Q596" i="5"/>
  <c r="P596" i="5"/>
  <c r="V596" i="5" s="1"/>
  <c r="Q597" i="5"/>
  <c r="P597" i="5"/>
  <c r="V597" i="5" s="1"/>
  <c r="Q598" i="5"/>
  <c r="P598" i="5"/>
  <c r="V598" i="5" s="1"/>
  <c r="L705" i="5"/>
  <c r="U713" i="5"/>
  <c r="U723" i="5"/>
  <c r="Q723" i="5"/>
  <c r="U728" i="5"/>
  <c r="Q734" i="5"/>
  <c r="P734" i="5"/>
  <c r="V734" i="5" s="1"/>
  <c r="Q737" i="5"/>
  <c r="P737" i="5"/>
  <c r="V737" i="5" s="1"/>
  <c r="P740" i="5"/>
  <c r="V740" i="5" s="1"/>
  <c r="U744" i="5"/>
  <c r="Q744" i="5"/>
  <c r="P748" i="5"/>
  <c r="V748" i="5" s="1"/>
  <c r="U752" i="5"/>
  <c r="Q752" i="5"/>
  <c r="U822" i="5"/>
  <c r="Q822" i="5"/>
  <c r="U868" i="5"/>
  <c r="U869" i="5"/>
  <c r="U870" i="5"/>
  <c r="U871" i="5"/>
  <c r="U872" i="5"/>
  <c r="U873" i="5"/>
  <c r="U874" i="5"/>
  <c r="U875" i="5"/>
  <c r="U876" i="5"/>
  <c r="Q895" i="5"/>
  <c r="P895" i="5"/>
  <c r="V895" i="5" s="1"/>
  <c r="Q896" i="5"/>
  <c r="P896" i="5"/>
  <c r="V896" i="5" s="1"/>
  <c r="Q897" i="5"/>
  <c r="P897" i="5"/>
  <c r="V897" i="5" s="1"/>
  <c r="Q898" i="5"/>
  <c r="P898" i="5"/>
  <c r="V898" i="5" s="1"/>
  <c r="P935" i="5"/>
  <c r="V935" i="5" s="1"/>
  <c r="U936" i="5"/>
  <c r="Q936" i="5"/>
  <c r="P939" i="5"/>
  <c r="V939" i="5" s="1"/>
  <c r="U940" i="5"/>
  <c r="Q940" i="5"/>
  <c r="P976" i="5"/>
  <c r="P986" i="5"/>
  <c r="V986" i="5" s="1"/>
  <c r="P1039" i="5"/>
  <c r="V1039" i="5" s="1"/>
  <c r="U1040" i="5"/>
  <c r="P1040" i="5"/>
  <c r="V1040" i="5" s="1"/>
  <c r="Q1040" i="5"/>
  <c r="U1044" i="5"/>
  <c r="P1044" i="5"/>
  <c r="V1044" i="5" s="1"/>
  <c r="Q1044" i="5"/>
  <c r="U1048" i="5"/>
  <c r="P1048" i="5"/>
  <c r="V1048" i="5" s="1"/>
  <c r="Q1048" i="5"/>
  <c r="U1052" i="5"/>
  <c r="Q1052" i="5"/>
  <c r="P1052" i="5"/>
  <c r="V1052" i="5" s="1"/>
  <c r="U1060" i="5"/>
  <c r="P1060" i="5"/>
  <c r="V1060" i="5" s="1"/>
  <c r="Q1060" i="5"/>
  <c r="U1064" i="5"/>
  <c r="P1064" i="5"/>
  <c r="V1064" i="5" s="1"/>
  <c r="Q1064" i="5"/>
  <c r="U1068" i="5"/>
  <c r="Q1068" i="5"/>
  <c r="P1068" i="5"/>
  <c r="V1068" i="5" s="1"/>
  <c r="L1072" i="5"/>
  <c r="U1076" i="5"/>
  <c r="Q1076" i="5"/>
  <c r="P1076" i="5"/>
  <c r="V1076" i="5" s="1"/>
  <c r="U1080" i="5"/>
  <c r="Q1080" i="5"/>
  <c r="P1080" i="5"/>
  <c r="V1080" i="5" s="1"/>
  <c r="U1084" i="5"/>
  <c r="Q1084" i="5"/>
  <c r="P1084" i="5"/>
  <c r="V1084" i="5" s="1"/>
  <c r="U1088" i="5"/>
  <c r="Q1088" i="5"/>
  <c r="P1088" i="5"/>
  <c r="V1088" i="5" s="1"/>
  <c r="U1092" i="5"/>
  <c r="Q1092" i="5"/>
  <c r="P1092" i="5"/>
  <c r="V1092" i="5" s="1"/>
  <c r="U1098" i="5"/>
  <c r="Q1098" i="5"/>
  <c r="P1098" i="5"/>
  <c r="V1098" i="5" s="1"/>
  <c r="U1106" i="5"/>
  <c r="Q1106" i="5"/>
  <c r="P1106" i="5"/>
  <c r="V1106" i="5" s="1"/>
  <c r="U1287" i="5"/>
  <c r="Q1287" i="5"/>
  <c r="P1287" i="5"/>
  <c r="V1287" i="5" s="1"/>
  <c r="D91" i="7"/>
  <c r="C115" i="7"/>
  <c r="Z115" i="7" s="1"/>
  <c r="D115" i="7"/>
  <c r="D145" i="7"/>
  <c r="C156" i="7"/>
  <c r="Z156" i="7" s="1"/>
  <c r="U155" i="5"/>
  <c r="D156" i="7"/>
  <c r="D185" i="7"/>
  <c r="C185" i="7"/>
  <c r="Z185" i="7" s="1"/>
  <c r="E214" i="7"/>
  <c r="I214" i="7"/>
  <c r="N214" i="7"/>
  <c r="R214" i="7"/>
  <c r="V214" i="7"/>
  <c r="D274" i="7"/>
  <c r="G288" i="7"/>
  <c r="K288" i="7"/>
  <c r="P288" i="7"/>
  <c r="T288" i="7"/>
  <c r="X288" i="7"/>
  <c r="D501" i="7"/>
  <c r="C541" i="7"/>
  <c r="Z541" i="7" s="1"/>
  <c r="U539" i="5"/>
  <c r="L692" i="5"/>
  <c r="L764" i="5"/>
  <c r="L766" i="5"/>
  <c r="L784" i="5"/>
  <c r="C495" i="7"/>
  <c r="D541" i="7"/>
  <c r="D552" i="7"/>
  <c r="D596" i="7"/>
  <c r="J853" i="7"/>
  <c r="O853" i="7"/>
  <c r="S853" i="7"/>
  <c r="W853" i="7"/>
  <c r="D1115" i="7"/>
  <c r="C1227" i="7"/>
  <c r="L1230" i="5" s="1"/>
  <c r="D1279" i="7"/>
  <c r="G374" i="7"/>
  <c r="T374" i="7"/>
  <c r="P1099" i="5"/>
  <c r="V1099" i="5" s="1"/>
  <c r="P1216" i="5"/>
  <c r="V1216" i="5" s="1"/>
  <c r="P1217" i="5"/>
  <c r="V1217" i="5" s="1"/>
  <c r="P1218" i="5"/>
  <c r="V1218" i="5" s="1"/>
  <c r="P1219" i="5"/>
  <c r="V1219" i="5" s="1"/>
  <c r="P1220" i="5"/>
  <c r="V1220" i="5" s="1"/>
  <c r="P1221" i="5"/>
  <c r="V1221" i="5" s="1"/>
  <c r="P1222" i="5"/>
  <c r="V1222" i="5" s="1"/>
  <c r="Q374" i="7"/>
  <c r="U374" i="7"/>
  <c r="C552" i="7"/>
  <c r="C598" i="7"/>
  <c r="D600" i="7"/>
  <c r="C606" i="7"/>
  <c r="C667" i="7"/>
  <c r="C681" i="7" s="1"/>
  <c r="C899" i="7"/>
  <c r="D900" i="7"/>
  <c r="C941" i="7"/>
  <c r="C943" i="7" s="1"/>
  <c r="C980" i="7"/>
  <c r="C987" i="7" s="1"/>
  <c r="C136" i="7"/>
  <c r="Z136" i="7" s="1"/>
  <c r="P374" i="7"/>
  <c r="P82" i="5"/>
  <c r="V82" i="5" s="1"/>
  <c r="U121" i="5"/>
  <c r="P126" i="5"/>
  <c r="V126" i="5" s="1"/>
  <c r="P297" i="5"/>
  <c r="V297" i="5" s="1"/>
  <c r="P501" i="5"/>
  <c r="V501" i="5" s="1"/>
  <c r="P710" i="5"/>
  <c r="V710" i="5" s="1"/>
  <c r="P714" i="5"/>
  <c r="V714" i="5" s="1"/>
  <c r="P718" i="5"/>
  <c r="V718" i="5" s="1"/>
  <c r="P721" i="5"/>
  <c r="V721" i="5" s="1"/>
  <c r="P725" i="5"/>
  <c r="V725" i="5" s="1"/>
  <c r="P729" i="5"/>
  <c r="V729" i="5" s="1"/>
  <c r="P738" i="5"/>
  <c r="V738" i="5" s="1"/>
  <c r="P742" i="5"/>
  <c r="V742" i="5" s="1"/>
  <c r="P746" i="5"/>
  <c r="V746" i="5" s="1"/>
  <c r="P750" i="5"/>
  <c r="V750" i="5" s="1"/>
  <c r="P848" i="5"/>
  <c r="V848" i="5" s="1"/>
  <c r="P849" i="5"/>
  <c r="V849" i="5" s="1"/>
  <c r="P850" i="5"/>
  <c r="V850" i="5" s="1"/>
  <c r="P944" i="5"/>
  <c r="V944" i="5" s="1"/>
  <c r="P950" i="5"/>
  <c r="V950" i="5" s="1"/>
  <c r="P951" i="5"/>
  <c r="V951" i="5" s="1"/>
  <c r="P952" i="5"/>
  <c r="V952" i="5" s="1"/>
  <c r="P953" i="5"/>
  <c r="V953" i="5" s="1"/>
  <c r="P961" i="5"/>
  <c r="V961" i="5" s="1"/>
  <c r="P1003" i="5"/>
  <c r="V1003" i="5" s="1"/>
  <c r="P1004" i="5"/>
  <c r="V1004" i="5" s="1"/>
  <c r="P1005" i="5"/>
  <c r="V1005" i="5" s="1"/>
  <c r="P1006" i="5"/>
  <c r="V1006" i="5" s="1"/>
  <c r="P1007" i="5"/>
  <c r="V1007" i="5" s="1"/>
  <c r="P1008" i="5"/>
  <c r="V1008" i="5" s="1"/>
  <c r="P1009" i="5"/>
  <c r="V1009" i="5" s="1"/>
  <c r="P1010" i="5"/>
  <c r="V1010" i="5" s="1"/>
  <c r="P1011" i="5"/>
  <c r="V1011" i="5" s="1"/>
  <c r="P1012" i="5"/>
  <c r="V1012" i="5" s="1"/>
  <c r="P1013" i="5"/>
  <c r="V1013" i="5" s="1"/>
  <c r="P1014" i="5"/>
  <c r="V1014" i="5" s="1"/>
  <c r="P1033" i="5"/>
  <c r="V1033" i="5" s="1"/>
  <c r="P1034" i="5"/>
  <c r="V1034" i="5" s="1"/>
  <c r="P1100" i="5"/>
  <c r="V1100" i="5" s="1"/>
  <c r="P1113" i="5"/>
  <c r="V1113" i="5" s="1"/>
  <c r="P1114" i="5"/>
  <c r="V1114" i="5" s="1"/>
  <c r="P1115" i="5"/>
  <c r="V1115" i="5" s="1"/>
  <c r="P1172" i="5"/>
  <c r="V1172" i="5" s="1"/>
  <c r="P1173" i="5"/>
  <c r="V1173" i="5" s="1"/>
  <c r="P1174" i="5"/>
  <c r="V1174" i="5" s="1"/>
  <c r="P1175" i="5"/>
  <c r="V1175" i="5" s="1"/>
  <c r="P1176" i="5"/>
  <c r="V1176" i="5" s="1"/>
  <c r="P1177" i="5"/>
  <c r="V1177" i="5" s="1"/>
  <c r="P1178" i="5"/>
  <c r="V1178" i="5" s="1"/>
  <c r="P1179" i="5"/>
  <c r="V1179" i="5" s="1"/>
  <c r="P1180" i="5"/>
  <c r="V1180" i="5" s="1"/>
  <c r="P1181" i="5"/>
  <c r="V1181" i="5" s="1"/>
  <c r="P1182" i="5"/>
  <c r="V1182" i="5" s="1"/>
  <c r="P1183" i="5"/>
  <c r="V1183" i="5" s="1"/>
  <c r="P1184" i="5"/>
  <c r="V1184" i="5" s="1"/>
  <c r="P1185" i="5"/>
  <c r="V1185" i="5" s="1"/>
  <c r="P1186" i="5"/>
  <c r="V1186" i="5" s="1"/>
  <c r="P1187" i="5"/>
  <c r="V1187" i="5" s="1"/>
  <c r="P1188" i="5"/>
  <c r="V1188" i="5" s="1"/>
  <c r="P1189" i="5"/>
  <c r="V1189" i="5" s="1"/>
  <c r="P1190" i="5"/>
  <c r="V1190" i="5" s="1"/>
  <c r="P1191" i="5"/>
  <c r="V1191" i="5" s="1"/>
  <c r="P1192" i="5"/>
  <c r="V1192" i="5" s="1"/>
  <c r="P1193" i="5"/>
  <c r="V1193" i="5" s="1"/>
  <c r="P1194" i="5"/>
  <c r="V1194" i="5" s="1"/>
  <c r="P1195" i="5"/>
  <c r="V1195" i="5" s="1"/>
  <c r="P1196" i="5"/>
  <c r="V1196" i="5" s="1"/>
  <c r="P1197" i="5"/>
  <c r="V1197" i="5" s="1"/>
  <c r="P1198" i="5"/>
  <c r="V1198" i="5" s="1"/>
  <c r="P1199" i="5"/>
  <c r="V1199" i="5" s="1"/>
  <c r="P1200" i="5"/>
  <c r="V1200" i="5" s="1"/>
  <c r="P1201" i="5"/>
  <c r="V1201" i="5" s="1"/>
  <c r="P1202" i="5"/>
  <c r="V1202" i="5" s="1"/>
  <c r="P1203" i="5"/>
  <c r="V1203" i="5" s="1"/>
  <c r="P1204" i="5"/>
  <c r="V1204" i="5" s="1"/>
  <c r="I374" i="7"/>
  <c r="N374" i="7"/>
  <c r="R374" i="7"/>
  <c r="D606" i="7"/>
  <c r="D750" i="7"/>
  <c r="C823" i="7"/>
  <c r="C826" i="7" s="1"/>
  <c r="C1021" i="7"/>
  <c r="U1023" i="5" s="1"/>
  <c r="D1022" i="7"/>
  <c r="H607" i="7"/>
  <c r="M607" i="7"/>
  <c r="Q607" i="7"/>
  <c r="U607" i="7"/>
  <c r="Y607" i="7"/>
  <c r="D807" i="7"/>
  <c r="C805" i="7"/>
  <c r="I853" i="7"/>
  <c r="R853" i="7"/>
  <c r="D610" i="7"/>
  <c r="D665" i="7" s="1"/>
  <c r="C806" i="7"/>
  <c r="G853" i="7"/>
  <c r="P853" i="7"/>
  <c r="C832" i="7"/>
  <c r="D917" i="7"/>
  <c r="C1055" i="7"/>
  <c r="C865" i="7"/>
  <c r="C875" i="7" s="1"/>
  <c r="D875" i="7"/>
  <c r="C1115" i="7"/>
  <c r="D1118" i="7"/>
  <c r="C1117" i="7"/>
  <c r="C1281" i="7"/>
  <c r="H853" i="7"/>
  <c r="M853" i="7"/>
  <c r="Q853" i="7"/>
  <c r="U853" i="7"/>
  <c r="C897" i="7"/>
  <c r="D897" i="7"/>
  <c r="C926" i="7"/>
  <c r="D960" i="7"/>
  <c r="C958" i="7"/>
  <c r="C960" i="7" s="1"/>
  <c r="D978" i="7"/>
  <c r="D1027" i="7"/>
  <c r="F1289" i="7"/>
  <c r="J1289" i="7"/>
  <c r="O1289" i="7"/>
  <c r="S1289" i="7"/>
  <c r="W1289" i="7"/>
  <c r="C1210" i="7"/>
  <c r="C1211" i="7" s="1"/>
  <c r="D1211" i="7"/>
  <c r="D1220" i="7"/>
  <c r="C1092" i="7"/>
  <c r="D1287" i="7"/>
  <c r="C1287" i="7" s="1"/>
  <c r="L1290" i="5" s="1"/>
  <c r="Q296" i="5"/>
  <c r="P296" i="5"/>
  <c r="V296" i="5" s="1"/>
  <c r="Q131" i="5"/>
  <c r="W130" i="5"/>
  <c r="W133" i="5"/>
  <c r="Q134" i="5"/>
  <c r="W137" i="5"/>
  <c r="Q110" i="5"/>
  <c r="Q116" i="5"/>
  <c r="Q117" i="5"/>
  <c r="W138" i="5"/>
  <c r="Q200" i="5"/>
  <c r="P200" i="5"/>
  <c r="Q201" i="5"/>
  <c r="P201" i="5"/>
  <c r="V201" i="5" s="1"/>
  <c r="L111" i="5"/>
  <c r="P113" i="5"/>
  <c r="P114" i="5" s="1"/>
  <c r="V114" i="5" s="1"/>
  <c r="U117" i="5"/>
  <c r="L118" i="5"/>
  <c r="P120" i="5"/>
  <c r="V120" i="5" s="1"/>
  <c r="P121" i="5"/>
  <c r="V121" i="5" s="1"/>
  <c r="Q136" i="5"/>
  <c r="U138" i="5"/>
  <c r="P156" i="5"/>
  <c r="V156" i="5" s="1"/>
  <c r="Q158" i="5"/>
  <c r="P158" i="5"/>
  <c r="V158" i="5" s="1"/>
  <c r="U201" i="5"/>
  <c r="U373" i="5"/>
  <c r="P373" i="5"/>
  <c r="V373" i="5" s="1"/>
  <c r="Q373" i="5"/>
  <c r="Q113" i="5"/>
  <c r="Q120" i="5"/>
  <c r="Q176" i="5"/>
  <c r="P176" i="5"/>
  <c r="V176" i="5" s="1"/>
  <c r="Q177" i="5"/>
  <c r="P177" i="5"/>
  <c r="V177" i="5" s="1"/>
  <c r="Q178" i="5"/>
  <c r="P178" i="5"/>
  <c r="V178" i="5" s="1"/>
  <c r="Q179" i="5"/>
  <c r="P179" i="5"/>
  <c r="V179" i="5" s="1"/>
  <c r="Q180" i="5"/>
  <c r="P180" i="5"/>
  <c r="V180" i="5" s="1"/>
  <c r="Q181" i="5"/>
  <c r="P181" i="5"/>
  <c r="V181" i="5" s="1"/>
  <c r="Q182" i="5"/>
  <c r="P182" i="5"/>
  <c r="V182" i="5" s="1"/>
  <c r="Q183" i="5"/>
  <c r="P183" i="5"/>
  <c r="V183" i="5" s="1"/>
  <c r="Q184" i="5"/>
  <c r="P184" i="5"/>
  <c r="V184" i="5" s="1"/>
  <c r="Q185" i="5"/>
  <c r="P185" i="5"/>
  <c r="V185" i="5" s="1"/>
  <c r="Q186" i="5"/>
  <c r="P186" i="5"/>
  <c r="V186" i="5" s="1"/>
  <c r="Q187" i="5"/>
  <c r="P187" i="5"/>
  <c r="V187" i="5" s="1"/>
  <c r="U372" i="5"/>
  <c r="P372" i="5"/>
  <c r="V372" i="5" s="1"/>
  <c r="Q380" i="5"/>
  <c r="L381" i="5"/>
  <c r="P380" i="5"/>
  <c r="P381" i="5" s="1"/>
  <c r="P110" i="5"/>
  <c r="P111" i="5" s="1"/>
  <c r="P116" i="5"/>
  <c r="P117" i="5"/>
  <c r="V117" i="5" s="1"/>
  <c r="P138" i="5"/>
  <c r="V138" i="5" s="1"/>
  <c r="P157" i="5"/>
  <c r="V157" i="5" s="1"/>
  <c r="Q169" i="5"/>
  <c r="P169" i="5"/>
  <c r="V169" i="5" s="1"/>
  <c r="U177" i="5"/>
  <c r="U178" i="5"/>
  <c r="U179" i="5"/>
  <c r="U180" i="5"/>
  <c r="U181" i="5"/>
  <c r="U182" i="5"/>
  <c r="U183" i="5"/>
  <c r="U184" i="5"/>
  <c r="U185" i="5"/>
  <c r="U186" i="5"/>
  <c r="U187" i="5"/>
  <c r="L202" i="5"/>
  <c r="Q372" i="5"/>
  <c r="U380" i="5"/>
  <c r="Q386" i="5"/>
  <c r="L387" i="5"/>
  <c r="P386" i="5"/>
  <c r="P387" i="5" s="1"/>
  <c r="U374" i="5"/>
  <c r="P374" i="5"/>
  <c r="V374" i="5" s="1"/>
  <c r="L376" i="5"/>
  <c r="U371" i="5"/>
  <c r="P371" i="5"/>
  <c r="V371" i="5" s="1"/>
  <c r="U375" i="5"/>
  <c r="P375" i="5"/>
  <c r="V375" i="5" s="1"/>
  <c r="C863" i="7" l="1"/>
  <c r="V394" i="5"/>
  <c r="L170" i="5"/>
  <c r="U170" i="5" s="1"/>
  <c r="Q709" i="5"/>
  <c r="W709" i="5" s="1"/>
  <c r="C493" i="7"/>
  <c r="D529" i="7"/>
  <c r="L331" i="5"/>
  <c r="U331" i="5" s="1"/>
  <c r="L325" i="5"/>
  <c r="Q325" i="5" s="1"/>
  <c r="W325" i="5" s="1"/>
  <c r="L321" i="5"/>
  <c r="P321" i="5" s="1"/>
  <c r="V321" i="5" s="1"/>
  <c r="L320" i="5"/>
  <c r="U320" i="5" s="1"/>
  <c r="L323" i="5"/>
  <c r="P323" i="5" s="1"/>
  <c r="V323" i="5" s="1"/>
  <c r="L322" i="5"/>
  <c r="U322" i="5" s="1"/>
  <c r="L329" i="5"/>
  <c r="U329" i="5" s="1"/>
  <c r="L330" i="5"/>
  <c r="P330" i="5" s="1"/>
  <c r="V330" i="5" s="1"/>
  <c r="L324" i="5"/>
  <c r="P324" i="5" s="1"/>
  <c r="V324" i="5" s="1"/>
  <c r="L328" i="5"/>
  <c r="Q328" i="5" s="1"/>
  <c r="W328" i="5" s="1"/>
  <c r="L327" i="5"/>
  <c r="Q327" i="5" s="1"/>
  <c r="W327" i="5" s="1"/>
  <c r="L333" i="5"/>
  <c r="P333" i="5" s="1"/>
  <c r="V333" i="5" s="1"/>
  <c r="L319" i="5"/>
  <c r="Q319" i="5" s="1"/>
  <c r="W319" i="5" s="1"/>
  <c r="L334" i="5"/>
  <c r="Q334" i="5" s="1"/>
  <c r="W334" i="5" s="1"/>
  <c r="L326" i="5"/>
  <c r="U326" i="5" s="1"/>
  <c r="L332" i="5"/>
  <c r="U332" i="5" s="1"/>
  <c r="Q442" i="5"/>
  <c r="W442" i="5" s="1"/>
  <c r="Q30" i="5"/>
  <c r="W30" i="5" s="1"/>
  <c r="U284" i="5"/>
  <c r="Q441" i="5"/>
  <c r="W441" i="5" s="1"/>
  <c r="Q436" i="5"/>
  <c r="W436" i="5" s="1"/>
  <c r="Q419" i="5"/>
  <c r="W419" i="5" s="1"/>
  <c r="P100" i="5"/>
  <c r="V100" i="5" s="1"/>
  <c r="P31" i="5"/>
  <c r="V31" i="5" s="1"/>
  <c r="U100" i="5"/>
  <c r="Q221" i="5"/>
  <c r="W221" i="5" s="1"/>
  <c r="P19" i="5"/>
  <c r="V19" i="5" s="1"/>
  <c r="Q165" i="5"/>
  <c r="W165" i="5" s="1"/>
  <c r="U482" i="5"/>
  <c r="P336" i="5"/>
  <c r="V336" i="5" s="1"/>
  <c r="Q226" i="5"/>
  <c r="W226" i="5" s="1"/>
  <c r="U74" i="5"/>
  <c r="Q71" i="5"/>
  <c r="W71" i="5" s="1"/>
  <c r="U418" i="5"/>
  <c r="Q246" i="5"/>
  <c r="W246" i="5" s="1"/>
  <c r="P393" i="5"/>
  <c r="V393" i="5" s="1"/>
  <c r="Q407" i="5"/>
  <c r="W407" i="5" s="1"/>
  <c r="P479" i="5"/>
  <c r="V479" i="5" s="1"/>
  <c r="U77" i="5"/>
  <c r="P422" i="5"/>
  <c r="V422" i="5" s="1"/>
  <c r="U467" i="5"/>
  <c r="P481" i="5"/>
  <c r="V481" i="5" s="1"/>
  <c r="Q223" i="5"/>
  <c r="W223" i="5" s="1"/>
  <c r="Q285" i="5"/>
  <c r="W285" i="5" s="1"/>
  <c r="P482" i="5"/>
  <c r="V482" i="5" s="1"/>
  <c r="U398" i="5"/>
  <c r="Q224" i="5"/>
  <c r="W224" i="5" s="1"/>
  <c r="U479" i="5"/>
  <c r="Q434" i="5"/>
  <c r="W434" i="5" s="1"/>
  <c r="U151" i="5"/>
  <c r="U280" i="5"/>
  <c r="U270" i="5"/>
  <c r="U225" i="5"/>
  <c r="Q273" i="5"/>
  <c r="W273" i="5" s="1"/>
  <c r="Q29" i="5"/>
  <c r="W29" i="5" s="1"/>
  <c r="Q17" i="5"/>
  <c r="W17" i="5" s="1"/>
  <c r="P413" i="5"/>
  <c r="V413" i="5" s="1"/>
  <c r="P147" i="5"/>
  <c r="V147" i="5" s="1"/>
  <c r="Q445" i="5"/>
  <c r="W445" i="5" s="1"/>
  <c r="U317" i="5"/>
  <c r="Q467" i="5"/>
  <c r="W467" i="5" s="1"/>
  <c r="Q399" i="5"/>
  <c r="W399" i="5" s="1"/>
  <c r="U285" i="5"/>
  <c r="P489" i="5"/>
  <c r="V489" i="5" s="1"/>
  <c r="U239" i="5"/>
  <c r="Q38" i="5"/>
  <c r="W38" i="5" s="1"/>
  <c r="Q70" i="5"/>
  <c r="W70" i="5" s="1"/>
  <c r="P486" i="5"/>
  <c r="V486" i="5" s="1"/>
  <c r="U150" i="5"/>
  <c r="Q413" i="5"/>
  <c r="W413" i="5" s="1"/>
  <c r="Q473" i="5"/>
  <c r="W473" i="5" s="1"/>
  <c r="C339" i="7"/>
  <c r="Z339" i="7" s="1"/>
  <c r="P429" i="5"/>
  <c r="V429" i="5" s="1"/>
  <c r="P268" i="5"/>
  <c r="V268" i="5" s="1"/>
  <c r="U273" i="5"/>
  <c r="P44" i="5"/>
  <c r="V44" i="5" s="1"/>
  <c r="P249" i="5"/>
  <c r="V249" i="5" s="1"/>
  <c r="P15" i="5"/>
  <c r="V15" i="5" s="1"/>
  <c r="U224" i="5"/>
  <c r="U510" i="5"/>
  <c r="P510" i="5"/>
  <c r="V510" i="5" s="1"/>
  <c r="P282" i="5"/>
  <c r="V282" i="5" s="1"/>
  <c r="P492" i="5"/>
  <c r="V492" i="5" s="1"/>
  <c r="P457" i="5"/>
  <c r="V457" i="5" s="1"/>
  <c r="P425" i="5"/>
  <c r="V425" i="5" s="1"/>
  <c r="P264" i="5"/>
  <c r="V264" i="5" s="1"/>
  <c r="P423" i="5"/>
  <c r="V423" i="5" s="1"/>
  <c r="V273" i="5"/>
  <c r="Q249" i="5"/>
  <c r="W249" i="5" s="1"/>
  <c r="V78" i="5"/>
  <c r="P270" i="5"/>
  <c r="V270" i="5" s="1"/>
  <c r="P245" i="5"/>
  <c r="V245" i="5" s="1"/>
  <c r="Q44" i="5"/>
  <c r="W44" i="5" s="1"/>
  <c r="Q31" i="5"/>
  <c r="W31" i="5" s="1"/>
  <c r="Q24" i="5"/>
  <c r="W24" i="5" s="1"/>
  <c r="Q78" i="5"/>
  <c r="W78" i="5" s="1"/>
  <c r="Q15" i="5"/>
  <c r="W15" i="5" s="1"/>
  <c r="P436" i="5"/>
  <c r="V436" i="5" s="1"/>
  <c r="Q250" i="5"/>
  <c r="W250" i="5" s="1"/>
  <c r="Q75" i="5"/>
  <c r="W75" i="5" s="1"/>
  <c r="U286" i="5"/>
  <c r="U477" i="5"/>
  <c r="U470" i="5"/>
  <c r="U466" i="5"/>
  <c r="U324" i="5"/>
  <c r="P212" i="5"/>
  <c r="V212" i="5" s="1"/>
  <c r="U403" i="5"/>
  <c r="U461" i="5"/>
  <c r="P286" i="5"/>
  <c r="V286" i="5" s="1"/>
  <c r="P461" i="5"/>
  <c r="V461" i="5" s="1"/>
  <c r="P24" i="5"/>
  <c r="V24" i="5" s="1"/>
  <c r="P398" i="5"/>
  <c r="V398" i="5" s="1"/>
  <c r="P75" i="5"/>
  <c r="V75" i="5" s="1"/>
  <c r="U481" i="5"/>
  <c r="U445" i="5"/>
  <c r="U486" i="5"/>
  <c r="P412" i="5"/>
  <c r="V412" i="5" s="1"/>
  <c r="U271" i="5"/>
  <c r="Q225" i="5"/>
  <c r="W225" i="5" s="1"/>
  <c r="P226" i="5"/>
  <c r="V226" i="5" s="1"/>
  <c r="Q40" i="5"/>
  <c r="W40" i="5" s="1"/>
  <c r="P29" i="5"/>
  <c r="V29" i="5" s="1"/>
  <c r="P21" i="5"/>
  <c r="V21" i="5" s="1"/>
  <c r="U78" i="5"/>
  <c r="Q25" i="5"/>
  <c r="W25" i="5" s="1"/>
  <c r="P466" i="5"/>
  <c r="V466" i="5" s="1"/>
  <c r="P405" i="5"/>
  <c r="V405" i="5" s="1"/>
  <c r="U250" i="5"/>
  <c r="U251" i="5"/>
  <c r="U268" i="5"/>
  <c r="U264" i="5"/>
  <c r="P317" i="5"/>
  <c r="V317" i="5" s="1"/>
  <c r="U429" i="5"/>
  <c r="U425" i="5"/>
  <c r="U434" i="5"/>
  <c r="U407" i="5"/>
  <c r="Q336" i="5"/>
  <c r="W336" i="5" s="1"/>
  <c r="U423" i="5"/>
  <c r="Q405" i="5"/>
  <c r="W405" i="5" s="1"/>
  <c r="U422" i="5"/>
  <c r="P73" i="5"/>
  <c r="V73" i="5" s="1"/>
  <c r="Q73" i="5"/>
  <c r="W73" i="5" s="1"/>
  <c r="Q72" i="5"/>
  <c r="W72" i="5" s="1"/>
  <c r="P402" i="5"/>
  <c r="V402" i="5" s="1"/>
  <c r="P211" i="5"/>
  <c r="V211" i="5" s="1"/>
  <c r="P237" i="5"/>
  <c r="V237" i="5" s="1"/>
  <c r="U72" i="5"/>
  <c r="U241" i="5"/>
  <c r="Q393" i="5"/>
  <c r="W393" i="5" s="1"/>
  <c r="L513" i="5"/>
  <c r="Q513" i="5" s="1"/>
  <c r="W513" i="5" s="1"/>
  <c r="U412" i="5"/>
  <c r="U437" i="5"/>
  <c r="U442" i="5"/>
  <c r="L122" i="5"/>
  <c r="P122" i="5" s="1"/>
  <c r="V122" i="5" s="1"/>
  <c r="C510" i="7"/>
  <c r="Q280" i="5"/>
  <c r="W280" i="5" s="1"/>
  <c r="P260" i="5"/>
  <c r="V260" i="5" s="1"/>
  <c r="Q271" i="5"/>
  <c r="W271" i="5" s="1"/>
  <c r="P241" i="5"/>
  <c r="V241" i="5" s="1"/>
  <c r="P30" i="5"/>
  <c r="V30" i="5" s="1"/>
  <c r="P17" i="5"/>
  <c r="V17" i="5" s="1"/>
  <c r="U414" i="5"/>
  <c r="Q463" i="5"/>
  <c r="W463" i="5" s="1"/>
  <c r="P1241" i="5"/>
  <c r="V1241" i="5" s="1"/>
  <c r="U335" i="5"/>
  <c r="P335" i="5"/>
  <c r="V335" i="5" s="1"/>
  <c r="U408" i="5"/>
  <c r="P408" i="5"/>
  <c r="V408" i="5" s="1"/>
  <c r="Q408" i="5"/>
  <c r="W408" i="5" s="1"/>
  <c r="P257" i="5"/>
  <c r="V257" i="5" s="1"/>
  <c r="U257" i="5"/>
  <c r="Q257" i="5"/>
  <c r="W257" i="5" s="1"/>
  <c r="P284" i="5"/>
  <c r="V284" i="5" s="1"/>
  <c r="P477" i="5"/>
  <c r="V477" i="5" s="1"/>
  <c r="P417" i="5"/>
  <c r="V417" i="5" s="1"/>
  <c r="P93" i="5"/>
  <c r="V93" i="5" s="1"/>
  <c r="P471" i="5"/>
  <c r="V471" i="5" s="1"/>
  <c r="U269" i="5"/>
  <c r="P239" i="5"/>
  <c r="V239" i="5" s="1"/>
  <c r="V74" i="5"/>
  <c r="L79" i="5"/>
  <c r="P266" i="5"/>
  <c r="V266" i="5" s="1"/>
  <c r="U223" i="5"/>
  <c r="Q269" i="5"/>
  <c r="W269" i="5" s="1"/>
  <c r="U237" i="5"/>
  <c r="P38" i="5"/>
  <c r="V38" i="5" s="1"/>
  <c r="Q19" i="5"/>
  <c r="W19" i="5" s="1"/>
  <c r="L949" i="5"/>
  <c r="U949" i="5" s="1"/>
  <c r="Q74" i="5"/>
  <c r="W74" i="5" s="1"/>
  <c r="Q37" i="5"/>
  <c r="W37" i="5" s="1"/>
  <c r="P25" i="5"/>
  <c r="V25" i="5" s="1"/>
  <c r="P472" i="5"/>
  <c r="V472" i="5" s="1"/>
  <c r="P446" i="5"/>
  <c r="V446" i="5" s="1"/>
  <c r="U246" i="5"/>
  <c r="P71" i="5"/>
  <c r="V71" i="5" s="1"/>
  <c r="U410" i="5"/>
  <c r="U441" i="5"/>
  <c r="U282" i="5"/>
  <c r="U492" i="5"/>
  <c r="Q212" i="5"/>
  <c r="W212" i="5" s="1"/>
  <c r="Q418" i="5"/>
  <c r="W418" i="5" s="1"/>
  <c r="P287" i="5"/>
  <c r="V287" i="5" s="1"/>
  <c r="Q410" i="5"/>
  <c r="W410" i="5" s="1"/>
  <c r="U419" i="5"/>
  <c r="Q287" i="5"/>
  <c r="W287" i="5" s="1"/>
  <c r="U272" i="5"/>
  <c r="Q360" i="5"/>
  <c r="W360" i="5" s="1"/>
  <c r="V221" i="5"/>
  <c r="Q77" i="5"/>
  <c r="W77" i="5" s="1"/>
  <c r="U73" i="5"/>
  <c r="U245" i="5"/>
  <c r="U221" i="5"/>
  <c r="P40" i="5"/>
  <c r="V40" i="5" s="1"/>
  <c r="Q21" i="5"/>
  <c r="W21" i="5" s="1"/>
  <c r="C76" i="7"/>
  <c r="Z76" i="7" s="1"/>
  <c r="AA76" i="7" s="1"/>
  <c r="AA86" i="7" s="1"/>
  <c r="P403" i="5"/>
  <c r="V403" i="5" s="1"/>
  <c r="P251" i="5"/>
  <c r="V251" i="5" s="1"/>
  <c r="U93" i="5"/>
  <c r="U266" i="5"/>
  <c r="U452" i="5"/>
  <c r="U463" i="5"/>
  <c r="U457" i="5"/>
  <c r="Q472" i="5"/>
  <c r="W472" i="5" s="1"/>
  <c r="U360" i="5"/>
  <c r="U446" i="5"/>
  <c r="U487" i="5"/>
  <c r="P487" i="5"/>
  <c r="V487" i="5" s="1"/>
  <c r="U35" i="5"/>
  <c r="Q35" i="5"/>
  <c r="W35" i="5" s="1"/>
  <c r="P35" i="5"/>
  <c r="V35" i="5" s="1"/>
  <c r="U66" i="5"/>
  <c r="P66" i="5"/>
  <c r="V66" i="5" s="1"/>
  <c r="Q66" i="5"/>
  <c r="W66" i="5" s="1"/>
  <c r="U102" i="5"/>
  <c r="Q102" i="5"/>
  <c r="W102" i="5" s="1"/>
  <c r="P102" i="5"/>
  <c r="V102" i="5" s="1"/>
  <c r="Q142" i="5"/>
  <c r="W142" i="5" s="1"/>
  <c r="P142" i="5"/>
  <c r="V142" i="5" s="1"/>
  <c r="U142" i="5"/>
  <c r="U367" i="5"/>
  <c r="P367" i="5"/>
  <c r="V367" i="5" s="1"/>
  <c r="Q367" i="5"/>
  <c r="W367" i="5" s="1"/>
  <c r="U33" i="5"/>
  <c r="P33" i="5"/>
  <c r="V33" i="5" s="1"/>
  <c r="Q33" i="5"/>
  <c r="W33" i="5" s="1"/>
  <c r="U36" i="5"/>
  <c r="Q36" i="5"/>
  <c r="W36" i="5" s="1"/>
  <c r="P36" i="5"/>
  <c r="V36" i="5" s="1"/>
  <c r="Q1233" i="5"/>
  <c r="W1233" i="5" s="1"/>
  <c r="P1233" i="5"/>
  <c r="V1233" i="5" s="1"/>
  <c r="U1233" i="5"/>
  <c r="U162" i="5"/>
  <c r="Q162" i="5"/>
  <c r="W162" i="5" s="1"/>
  <c r="L447" i="5"/>
  <c r="U447" i="5" s="1"/>
  <c r="Q341" i="5"/>
  <c r="W341" i="5" s="1"/>
  <c r="P341" i="5"/>
  <c r="V341" i="5" s="1"/>
  <c r="U340" i="5"/>
  <c r="L232" i="5"/>
  <c r="Q232" i="5" s="1"/>
  <c r="U47" i="5"/>
  <c r="P47" i="5"/>
  <c r="V47" i="5" s="1"/>
  <c r="Q475" i="5"/>
  <c r="W475" i="5" s="1"/>
  <c r="U475" i="5"/>
  <c r="L443" i="5"/>
  <c r="U443" i="5" s="1"/>
  <c r="Q247" i="5"/>
  <c r="W247" i="5" s="1"/>
  <c r="P247" i="5"/>
  <c r="V247" i="5" s="1"/>
  <c r="U247" i="5"/>
  <c r="Q76" i="5"/>
  <c r="W76" i="5" s="1"/>
  <c r="P76" i="5"/>
  <c r="V76" i="5" s="1"/>
  <c r="U430" i="5"/>
  <c r="P430" i="5"/>
  <c r="V430" i="5" s="1"/>
  <c r="Q414" i="5"/>
  <c r="W414" i="5" s="1"/>
  <c r="P414" i="5"/>
  <c r="V414" i="5" s="1"/>
  <c r="P242" i="5"/>
  <c r="V242" i="5" s="1"/>
  <c r="Q242" i="5"/>
  <c r="W242" i="5" s="1"/>
  <c r="Q213" i="5"/>
  <c r="W213" i="5" s="1"/>
  <c r="P213" i="5"/>
  <c r="V213" i="5" s="1"/>
  <c r="L453" i="5"/>
  <c r="U453" i="5" s="1"/>
  <c r="L421" i="5"/>
  <c r="P276" i="5"/>
  <c r="V276" i="5" s="1"/>
  <c r="Q276" i="5"/>
  <c r="W276" i="5" s="1"/>
  <c r="Q197" i="5"/>
  <c r="W197" i="5" s="1"/>
  <c r="P197" i="5"/>
  <c r="V197" i="5" s="1"/>
  <c r="U197" i="5"/>
  <c r="P70" i="5"/>
  <c r="V70" i="5" s="1"/>
  <c r="U32" i="5"/>
  <c r="Q32" i="5"/>
  <c r="W32" i="5" s="1"/>
  <c r="U103" i="5"/>
  <c r="Q103" i="5"/>
  <c r="W103" i="5" s="1"/>
  <c r="P103" i="5"/>
  <c r="V103" i="5" s="1"/>
  <c r="U58" i="5"/>
  <c r="Q58" i="5"/>
  <c r="W58" i="5" s="1"/>
  <c r="P58" i="5"/>
  <c r="V58" i="5" s="1"/>
  <c r="U283" i="5"/>
  <c r="P437" i="5"/>
  <c r="V437" i="5" s="1"/>
  <c r="C274" i="7"/>
  <c r="Z274" i="7" s="1"/>
  <c r="P483" i="5"/>
  <c r="V483" i="5" s="1"/>
  <c r="U399" i="5"/>
  <c r="C229" i="7"/>
  <c r="Z229" i="7" s="1"/>
  <c r="Q335" i="5"/>
  <c r="W335" i="5" s="1"/>
  <c r="U276" i="5"/>
  <c r="Q340" i="5"/>
  <c r="W340" i="5" s="1"/>
  <c r="P56" i="5"/>
  <c r="V56" i="5" s="1"/>
  <c r="P45" i="5"/>
  <c r="V45" i="5" s="1"/>
  <c r="P470" i="5"/>
  <c r="V470" i="5" s="1"/>
  <c r="U974" i="5"/>
  <c r="U260" i="5"/>
  <c r="Q430" i="5"/>
  <c r="W430" i="5" s="1"/>
  <c r="U483" i="5"/>
  <c r="P165" i="5"/>
  <c r="V165" i="5" s="1"/>
  <c r="U303" i="5"/>
  <c r="Q267" i="5"/>
  <c r="W267" i="5" s="1"/>
  <c r="P267" i="5"/>
  <c r="V267" i="5" s="1"/>
  <c r="U267" i="5"/>
  <c r="U43" i="5"/>
  <c r="Q43" i="5"/>
  <c r="W43" i="5" s="1"/>
  <c r="P43" i="5"/>
  <c r="V43" i="5" s="1"/>
  <c r="U20" i="5"/>
  <c r="Q20" i="5"/>
  <c r="W20" i="5" s="1"/>
  <c r="L455" i="5"/>
  <c r="U455" i="5" s="1"/>
  <c r="P318" i="5"/>
  <c r="V318" i="5" s="1"/>
  <c r="Q318" i="5"/>
  <c r="W318" i="5" s="1"/>
  <c r="U274" i="5"/>
  <c r="Q274" i="5"/>
  <c r="W274" i="5" s="1"/>
  <c r="U214" i="5"/>
  <c r="Q214" i="5"/>
  <c r="W214" i="5" s="1"/>
  <c r="P214" i="5"/>
  <c r="V214" i="5" s="1"/>
  <c r="L450" i="5"/>
  <c r="U450" i="5" s="1"/>
  <c r="P362" i="5"/>
  <c r="V362" i="5" s="1"/>
  <c r="U362" i="5"/>
  <c r="U230" i="5"/>
  <c r="Q230" i="5"/>
  <c r="W230" i="5" s="1"/>
  <c r="C101" i="7"/>
  <c r="Z101" i="7" s="1"/>
  <c r="L431" i="5"/>
  <c r="U431" i="5" s="1"/>
  <c r="L474" i="5"/>
  <c r="U474" i="5" s="1"/>
  <c r="U229" i="5"/>
  <c r="Q229" i="5"/>
  <c r="W229" i="5" s="1"/>
  <c r="U62" i="5"/>
  <c r="Q62" i="5"/>
  <c r="W62" i="5" s="1"/>
  <c r="P231" i="5"/>
  <c r="V231" i="5" s="1"/>
  <c r="U231" i="5"/>
  <c r="Q231" i="5"/>
  <c r="W231" i="5" s="1"/>
  <c r="Z852" i="7"/>
  <c r="P416" i="5"/>
  <c r="V416" i="5" s="1"/>
  <c r="Q416" i="5"/>
  <c r="W416" i="5" s="1"/>
  <c r="U27" i="5"/>
  <c r="Q27" i="5"/>
  <c r="W27" i="5" s="1"/>
  <c r="Q222" i="5"/>
  <c r="W222" i="5" s="1"/>
  <c r="P222" i="5"/>
  <c r="V222" i="5" s="1"/>
  <c r="Q265" i="5"/>
  <c r="W265" i="5" s="1"/>
  <c r="U265" i="5"/>
  <c r="P265" i="5"/>
  <c r="V265" i="5" s="1"/>
  <c r="U22" i="5"/>
  <c r="P22" i="5"/>
  <c r="V22" i="5" s="1"/>
  <c r="L406" i="5"/>
  <c r="Q283" i="5"/>
  <c r="W283" i="5" s="1"/>
  <c r="Q303" i="5"/>
  <c r="W303" i="5" s="1"/>
  <c r="U69" i="5"/>
  <c r="P27" i="5"/>
  <c r="V27" i="5" s="1"/>
  <c r="Q56" i="5"/>
  <c r="W56" i="5" s="1"/>
  <c r="Q45" i="5"/>
  <c r="W45" i="5" s="1"/>
  <c r="U473" i="5"/>
  <c r="U213" i="5"/>
  <c r="U489" i="5"/>
  <c r="U211" i="5"/>
  <c r="U904" i="5"/>
  <c r="Q904" i="5"/>
  <c r="W904" i="5" s="1"/>
  <c r="P904" i="5"/>
  <c r="V904" i="5" s="1"/>
  <c r="U39" i="5"/>
  <c r="Q39" i="5"/>
  <c r="W39" i="5" s="1"/>
  <c r="P39" i="5"/>
  <c r="V39" i="5" s="1"/>
  <c r="Q451" i="5"/>
  <c r="W451" i="5" s="1"/>
  <c r="U451" i="5"/>
  <c r="Q288" i="5"/>
  <c r="W288" i="5" s="1"/>
  <c r="U288" i="5"/>
  <c r="U46" i="5"/>
  <c r="Q46" i="5"/>
  <c r="W46" i="5" s="1"/>
  <c r="U493" i="5"/>
  <c r="P493" i="5"/>
  <c r="V493" i="5" s="1"/>
  <c r="L462" i="5"/>
  <c r="U462" i="5" s="1"/>
  <c r="P143" i="5"/>
  <c r="V143" i="5" s="1"/>
  <c r="U143" i="5"/>
  <c r="U34" i="5"/>
  <c r="P34" i="5"/>
  <c r="V34" i="5" s="1"/>
  <c r="U57" i="5"/>
  <c r="Q57" i="5"/>
  <c r="W57" i="5" s="1"/>
  <c r="U107" i="5"/>
  <c r="P107" i="5"/>
  <c r="V107" i="5" s="1"/>
  <c r="Q107" i="5"/>
  <c r="W107" i="5" s="1"/>
  <c r="L101" i="5"/>
  <c r="L104" i="5" s="1"/>
  <c r="D343" i="7"/>
  <c r="D374" i="7" s="1"/>
  <c r="C341" i="7"/>
  <c r="C343" i="7" s="1"/>
  <c r="M513" i="5"/>
  <c r="P42" i="5"/>
  <c r="V42" i="5" s="1"/>
  <c r="Q42" i="5"/>
  <c r="W42" i="5" s="1"/>
  <c r="Q468" i="5"/>
  <c r="W468" i="5" s="1"/>
  <c r="U468" i="5"/>
  <c r="P468" i="5"/>
  <c r="V468" i="5" s="1"/>
  <c r="Q432" i="5"/>
  <c r="W432" i="5" s="1"/>
  <c r="P432" i="5"/>
  <c r="V432" i="5" s="1"/>
  <c r="Q275" i="5"/>
  <c r="W275" i="5" s="1"/>
  <c r="P275" i="5"/>
  <c r="V275" i="5" s="1"/>
  <c r="P248" i="5"/>
  <c r="V248" i="5" s="1"/>
  <c r="U248" i="5"/>
  <c r="Q248" i="5"/>
  <c r="W248" i="5" s="1"/>
  <c r="L404" i="5"/>
  <c r="U404" i="5" s="1"/>
  <c r="U262" i="5"/>
  <c r="Q262" i="5"/>
  <c r="W262" i="5" s="1"/>
  <c r="L426" i="5"/>
  <c r="U426" i="5" s="1"/>
  <c r="Q411" i="5"/>
  <c r="W411" i="5" s="1"/>
  <c r="P411" i="5"/>
  <c r="V411" i="5" s="1"/>
  <c r="U261" i="5"/>
  <c r="Q261" i="5"/>
  <c r="W261" i="5" s="1"/>
  <c r="U18" i="5"/>
  <c r="Q18" i="5"/>
  <c r="W18" i="5" s="1"/>
  <c r="L485" i="5"/>
  <c r="U485" i="5" s="1"/>
  <c r="L449" i="5"/>
  <c r="U449" i="5" s="1"/>
  <c r="L433" i="5"/>
  <c r="U433" i="5" s="1"/>
  <c r="P316" i="5"/>
  <c r="V316" i="5" s="1"/>
  <c r="Q316" i="5"/>
  <c r="W316" i="5" s="1"/>
  <c r="P163" i="5"/>
  <c r="V163" i="5" s="1"/>
  <c r="U163" i="5"/>
  <c r="U28" i="5"/>
  <c r="Q28" i="5"/>
  <c r="W28" i="5" s="1"/>
  <c r="Q272" i="5"/>
  <c r="W272" i="5" s="1"/>
  <c r="L277" i="5"/>
  <c r="Q277" i="5" s="1"/>
  <c r="W277" i="5" s="1"/>
  <c r="P415" i="5"/>
  <c r="V415" i="5" s="1"/>
  <c r="P238" i="5"/>
  <c r="V238" i="5" s="1"/>
  <c r="P262" i="5"/>
  <c r="V262" i="5" s="1"/>
  <c r="U253" i="5"/>
  <c r="P48" i="5"/>
  <c r="V48" i="5" s="1"/>
  <c r="P28" i="5"/>
  <c r="V28" i="5" s="1"/>
  <c r="P490" i="5"/>
  <c r="V490" i="5" s="1"/>
  <c r="P456" i="5"/>
  <c r="V456" i="5" s="1"/>
  <c r="Q238" i="5"/>
  <c r="W238" i="5" s="1"/>
  <c r="Q456" i="5"/>
  <c r="W456" i="5" s="1"/>
  <c r="U476" i="5"/>
  <c r="Q476" i="5"/>
  <c r="W476" i="5" s="1"/>
  <c r="P476" i="5"/>
  <c r="V476" i="5" s="1"/>
  <c r="U464" i="5"/>
  <c r="Q464" i="5"/>
  <c r="W464" i="5" s="1"/>
  <c r="Q440" i="5"/>
  <c r="W440" i="5" s="1"/>
  <c r="U440" i="5"/>
  <c r="P440" i="5"/>
  <c r="V440" i="5" s="1"/>
  <c r="Q428" i="5"/>
  <c r="W428" i="5" s="1"/>
  <c r="U428" i="5"/>
  <c r="Q409" i="5"/>
  <c r="W409" i="5" s="1"/>
  <c r="P409" i="5"/>
  <c r="V409" i="5" s="1"/>
  <c r="U409" i="5"/>
  <c r="Q323" i="5"/>
  <c r="W323" i="5" s="1"/>
  <c r="U263" i="5"/>
  <c r="Q263" i="5"/>
  <c r="W263" i="5" s="1"/>
  <c r="P244" i="5"/>
  <c r="V244" i="5" s="1"/>
  <c r="U244" i="5"/>
  <c r="Q244" i="5"/>
  <c r="W244" i="5" s="1"/>
  <c r="L494" i="5"/>
  <c r="U494" i="5" s="1"/>
  <c r="Q420" i="5"/>
  <c r="W420" i="5" s="1"/>
  <c r="U420" i="5"/>
  <c r="Q397" i="5"/>
  <c r="W397" i="5" s="1"/>
  <c r="P397" i="5"/>
  <c r="V397" i="5" s="1"/>
  <c r="Q289" i="5"/>
  <c r="W289" i="5" s="1"/>
  <c r="U289" i="5"/>
  <c r="P236" i="5"/>
  <c r="V236" i="5" s="1"/>
  <c r="U236" i="5"/>
  <c r="Q236" i="5"/>
  <c r="W236" i="5" s="1"/>
  <c r="Q243" i="5"/>
  <c r="W243" i="5" s="1"/>
  <c r="P243" i="5"/>
  <c r="V243" i="5" s="1"/>
  <c r="Q438" i="5"/>
  <c r="W438" i="5" s="1"/>
  <c r="U438" i="5"/>
  <c r="L279" i="5"/>
  <c r="C287" i="7"/>
  <c r="Z287" i="7" s="1"/>
  <c r="L469" i="5"/>
  <c r="U469" i="5" s="1"/>
  <c r="U397" i="5"/>
  <c r="Q69" i="5"/>
  <c r="W69" i="5" s="1"/>
  <c r="P253" i="5"/>
  <c r="V253" i="5" s="1"/>
  <c r="V69" i="5"/>
  <c r="P26" i="5"/>
  <c r="V26" i="5" s="1"/>
  <c r="Q48" i="5"/>
  <c r="W48" i="5" s="1"/>
  <c r="P488" i="5"/>
  <c r="V488" i="5" s="1"/>
  <c r="P164" i="5"/>
  <c r="V164" i="5" s="1"/>
  <c r="U417" i="5"/>
  <c r="U490" i="5"/>
  <c r="Q164" i="5"/>
  <c r="W164" i="5" s="1"/>
  <c r="U316" i="5"/>
  <c r="U488" i="5"/>
  <c r="Q415" i="5"/>
  <c r="W415" i="5" s="1"/>
  <c r="U411" i="5"/>
  <c r="U432" i="5"/>
  <c r="U484" i="5"/>
  <c r="Q484" i="5"/>
  <c r="W484" i="5" s="1"/>
  <c r="P484" i="5"/>
  <c r="V484" i="5" s="1"/>
  <c r="Q452" i="5"/>
  <c r="W452" i="5" s="1"/>
  <c r="P452" i="5"/>
  <c r="V452" i="5" s="1"/>
  <c r="P252" i="5"/>
  <c r="V252" i="5" s="1"/>
  <c r="U252" i="5"/>
  <c r="Q252" i="5"/>
  <c r="W252" i="5" s="1"/>
  <c r="U166" i="5"/>
  <c r="P166" i="5"/>
  <c r="V166" i="5" s="1"/>
  <c r="Q166" i="5"/>
  <c r="W166" i="5" s="1"/>
  <c r="L439" i="5"/>
  <c r="Q193" i="5"/>
  <c r="W193" i="5" s="1"/>
  <c r="U193" i="5"/>
  <c r="L458" i="5"/>
  <c r="P261" i="5"/>
  <c r="V261" i="5" s="1"/>
  <c r="Q26" i="5"/>
  <c r="W26" i="5" s="1"/>
  <c r="P37" i="5"/>
  <c r="V37" i="5" s="1"/>
  <c r="P438" i="5"/>
  <c r="V438" i="5" s="1"/>
  <c r="P162" i="5"/>
  <c r="V162" i="5" s="1"/>
  <c r="Q163" i="5"/>
  <c r="W163" i="5" s="1"/>
  <c r="U402" i="5"/>
  <c r="Q487" i="5"/>
  <c r="W487" i="5" s="1"/>
  <c r="U471" i="5"/>
  <c r="Q495" i="5"/>
  <c r="W495" i="5" s="1"/>
  <c r="U495" i="5"/>
  <c r="U480" i="5"/>
  <c r="Q480" i="5"/>
  <c r="W480" i="5" s="1"/>
  <c r="U460" i="5"/>
  <c r="Q460" i="5"/>
  <c r="W460" i="5" s="1"/>
  <c r="P460" i="5"/>
  <c r="V460" i="5" s="1"/>
  <c r="U444" i="5"/>
  <c r="Q444" i="5"/>
  <c r="W444" i="5" s="1"/>
  <c r="Q424" i="5"/>
  <c r="W424" i="5" s="1"/>
  <c r="P424" i="5"/>
  <c r="V424" i="5" s="1"/>
  <c r="Q281" i="5"/>
  <c r="W281" i="5" s="1"/>
  <c r="U281" i="5"/>
  <c r="P240" i="5"/>
  <c r="V240" i="5" s="1"/>
  <c r="U240" i="5"/>
  <c r="Q240" i="5"/>
  <c r="W240" i="5" s="1"/>
  <c r="U215" i="5"/>
  <c r="Q215" i="5"/>
  <c r="W215" i="5" s="1"/>
  <c r="P215" i="5"/>
  <c r="V215" i="5" s="1"/>
  <c r="L459" i="5"/>
  <c r="U459" i="5" s="1"/>
  <c r="Q435" i="5"/>
  <c r="W435" i="5" s="1"/>
  <c r="U435" i="5"/>
  <c r="L478" i="5"/>
  <c r="U478" i="5" s="1"/>
  <c r="Q454" i="5"/>
  <c r="W454" i="5" s="1"/>
  <c r="U454" i="5"/>
  <c r="Q1276" i="5"/>
  <c r="P1276" i="5"/>
  <c r="V1276" i="5" s="1"/>
  <c r="Q1270" i="5"/>
  <c r="P1270" i="5"/>
  <c r="V1270" i="5" s="1"/>
  <c r="Q1256" i="5"/>
  <c r="W1256" i="5" s="1"/>
  <c r="P1256" i="5"/>
  <c r="V1256" i="5" s="1"/>
  <c r="Q1241" i="5"/>
  <c r="W1241" i="5" s="1"/>
  <c r="U1227" i="5"/>
  <c r="Q1268" i="5"/>
  <c r="W1268" i="5" s="1"/>
  <c r="P1268" i="5"/>
  <c r="V1268" i="5" s="1"/>
  <c r="Q1252" i="5"/>
  <c r="W1252" i="5" s="1"/>
  <c r="P1252" i="5"/>
  <c r="V1252" i="5" s="1"/>
  <c r="Q1274" i="5"/>
  <c r="P1274" i="5"/>
  <c r="V1274" i="5" s="1"/>
  <c r="Q1266" i="5"/>
  <c r="W1266" i="5" s="1"/>
  <c r="P1266" i="5"/>
  <c r="V1266" i="5" s="1"/>
  <c r="Q1258" i="5"/>
  <c r="W1258" i="5" s="1"/>
  <c r="P1258" i="5"/>
  <c r="V1258" i="5" s="1"/>
  <c r="Q1250" i="5"/>
  <c r="W1250" i="5" s="1"/>
  <c r="P1250" i="5"/>
  <c r="V1250" i="5" s="1"/>
  <c r="Q1280" i="5"/>
  <c r="P1280" i="5"/>
  <c r="V1280" i="5" s="1"/>
  <c r="Q1264" i="5"/>
  <c r="W1264" i="5" s="1"/>
  <c r="P1264" i="5"/>
  <c r="V1264" i="5" s="1"/>
  <c r="Q1248" i="5"/>
  <c r="W1248" i="5" s="1"/>
  <c r="P1248" i="5"/>
  <c r="V1248" i="5" s="1"/>
  <c r="Q1260" i="5"/>
  <c r="W1260" i="5" s="1"/>
  <c r="P1260" i="5"/>
  <c r="V1260" i="5" s="1"/>
  <c r="Q1278" i="5"/>
  <c r="P1278" i="5"/>
  <c r="V1278" i="5" s="1"/>
  <c r="Q1262" i="5"/>
  <c r="W1262" i="5" s="1"/>
  <c r="P1262" i="5"/>
  <c r="V1262" i="5" s="1"/>
  <c r="Q1254" i="5"/>
  <c r="W1254" i="5" s="1"/>
  <c r="P1254" i="5"/>
  <c r="V1254" i="5" s="1"/>
  <c r="Q1246" i="5"/>
  <c r="W1246" i="5" s="1"/>
  <c r="P1246" i="5"/>
  <c r="V1246" i="5" s="1"/>
  <c r="Q1272" i="5"/>
  <c r="P1272" i="5"/>
  <c r="V1272" i="5" s="1"/>
  <c r="P1275" i="5"/>
  <c r="V1275" i="5" s="1"/>
  <c r="Q1275" i="5"/>
  <c r="P1267" i="5"/>
  <c r="V1267" i="5" s="1"/>
  <c r="Q1267" i="5"/>
  <c r="W1267" i="5" s="1"/>
  <c r="P1259" i="5"/>
  <c r="V1259" i="5" s="1"/>
  <c r="Q1259" i="5"/>
  <c r="W1259" i="5" s="1"/>
  <c r="P1251" i="5"/>
  <c r="V1251" i="5" s="1"/>
  <c r="Q1251" i="5"/>
  <c r="W1251" i="5" s="1"/>
  <c r="U1276" i="5"/>
  <c r="U1260" i="5"/>
  <c r="U1278" i="5"/>
  <c r="U1270" i="5"/>
  <c r="U1262" i="5"/>
  <c r="U1254" i="5"/>
  <c r="U1246" i="5"/>
  <c r="P1277" i="5"/>
  <c r="V1277" i="5" s="1"/>
  <c r="Q1277" i="5"/>
  <c r="P1269" i="5"/>
  <c r="V1269" i="5" s="1"/>
  <c r="Q1269" i="5"/>
  <c r="W1269" i="5" s="1"/>
  <c r="P1261" i="5"/>
  <c r="V1261" i="5" s="1"/>
  <c r="Q1261" i="5"/>
  <c r="W1261" i="5" s="1"/>
  <c r="P1253" i="5"/>
  <c r="V1253" i="5" s="1"/>
  <c r="Q1253" i="5"/>
  <c r="W1253" i="5" s="1"/>
  <c r="U1256" i="5"/>
  <c r="V1227" i="5"/>
  <c r="Q1227" i="5"/>
  <c r="W1227" i="5" s="1"/>
  <c r="P1279" i="5"/>
  <c r="V1279" i="5" s="1"/>
  <c r="Q1279" i="5"/>
  <c r="P1271" i="5"/>
  <c r="V1271" i="5" s="1"/>
  <c r="Q1271" i="5"/>
  <c r="P1263" i="5"/>
  <c r="V1263" i="5" s="1"/>
  <c r="Q1263" i="5"/>
  <c r="W1263" i="5" s="1"/>
  <c r="P1255" i="5"/>
  <c r="V1255" i="5" s="1"/>
  <c r="Q1255" i="5"/>
  <c r="W1255" i="5" s="1"/>
  <c r="P1247" i="5"/>
  <c r="V1247" i="5" s="1"/>
  <c r="Q1247" i="5"/>
  <c r="W1247" i="5" s="1"/>
  <c r="U1268" i="5"/>
  <c r="U1252" i="5"/>
  <c r="U1274" i="5"/>
  <c r="U1266" i="5"/>
  <c r="U1258" i="5"/>
  <c r="U1250" i="5"/>
  <c r="P1281" i="5"/>
  <c r="V1281" i="5" s="1"/>
  <c r="Q1281" i="5"/>
  <c r="P1273" i="5"/>
  <c r="V1273" i="5" s="1"/>
  <c r="Q1273" i="5"/>
  <c r="P1265" i="5"/>
  <c r="V1265" i="5" s="1"/>
  <c r="Q1265" i="5"/>
  <c r="W1265" i="5" s="1"/>
  <c r="P1257" i="5"/>
  <c r="V1257" i="5" s="1"/>
  <c r="Q1257" i="5"/>
  <c r="W1257" i="5" s="1"/>
  <c r="P1249" i="5"/>
  <c r="V1249" i="5" s="1"/>
  <c r="Q1249" i="5"/>
  <c r="W1249" i="5" s="1"/>
  <c r="Q974" i="5"/>
  <c r="W974" i="5" s="1"/>
  <c r="P974" i="5"/>
  <c r="V974" i="5" s="1"/>
  <c r="D969" i="7"/>
  <c r="L599" i="5"/>
  <c r="U599" i="5" s="1"/>
  <c r="P565" i="5"/>
  <c r="V565" i="5" s="1"/>
  <c r="P709" i="5"/>
  <c r="V709" i="5" s="1"/>
  <c r="Q805" i="5"/>
  <c r="W805" i="5" s="1"/>
  <c r="P448" i="5"/>
  <c r="V448" i="5" s="1"/>
  <c r="Q448" i="5"/>
  <c r="W448" i="5" s="1"/>
  <c r="L934" i="5"/>
  <c r="U934" i="5" s="1"/>
  <c r="C939" i="7"/>
  <c r="Z939" i="7" s="1"/>
  <c r="C553" i="7"/>
  <c r="C1022" i="7"/>
  <c r="C1099" i="7"/>
  <c r="D1023" i="7"/>
  <c r="D553" i="7"/>
  <c r="C366" i="7"/>
  <c r="P805" i="5"/>
  <c r="V805" i="5" s="1"/>
  <c r="U709" i="5"/>
  <c r="L1122" i="5"/>
  <c r="L1205" i="5" s="1"/>
  <c r="C1203" i="7"/>
  <c r="Z1203" i="7" s="1"/>
  <c r="D1053" i="7"/>
  <c r="L818" i="5"/>
  <c r="L823" i="5" s="1"/>
  <c r="C821" i="7"/>
  <c r="L1104" i="5"/>
  <c r="C1105" i="7"/>
  <c r="Z1105" i="7" s="1"/>
  <c r="C807" i="7"/>
  <c r="L1037" i="5"/>
  <c r="C1052" i="7"/>
  <c r="L847" i="5"/>
  <c r="U847" i="5" s="1"/>
  <c r="C849" i="7"/>
  <c r="Z849" i="7" s="1"/>
  <c r="U1037" i="5"/>
  <c r="U448" i="5"/>
  <c r="Q565" i="5"/>
  <c r="W565" i="5" s="1"/>
  <c r="L964" i="5"/>
  <c r="Q964" i="5" s="1"/>
  <c r="C968" i="7"/>
  <c r="L956" i="5"/>
  <c r="C956" i="7"/>
  <c r="Z956" i="7" s="1"/>
  <c r="D1204" i="7"/>
  <c r="L1031" i="5"/>
  <c r="C1033" i="7"/>
  <c r="Z1033" i="7" s="1"/>
  <c r="L1002" i="5"/>
  <c r="C1013" i="7"/>
  <c r="U756" i="5"/>
  <c r="C840" i="7"/>
  <c r="L315" i="5"/>
  <c r="P315" i="5" s="1"/>
  <c r="V315" i="5" s="1"/>
  <c r="C334" i="7"/>
  <c r="Z334" i="7" s="1"/>
  <c r="P756" i="5"/>
  <c r="V756" i="5" s="1"/>
  <c r="L686" i="5"/>
  <c r="L693" i="5" s="1"/>
  <c r="C690" i="7"/>
  <c r="Z690" i="7" s="1"/>
  <c r="L348" i="5"/>
  <c r="P348" i="5" s="1"/>
  <c r="P356" i="5" s="1"/>
  <c r="C353" i="7"/>
  <c r="Z353" i="7" s="1"/>
  <c r="C704" i="7"/>
  <c r="Z704" i="7" s="1"/>
  <c r="L701" i="5"/>
  <c r="L707" i="5" s="1"/>
  <c r="C310" i="7"/>
  <c r="Z310" i="7" s="1"/>
  <c r="D751" i="7"/>
  <c r="D944" i="7"/>
  <c r="W515" i="5"/>
  <c r="P1112" i="5"/>
  <c r="V1112" i="5" s="1"/>
  <c r="Q384" i="5"/>
  <c r="W384" i="5" s="1"/>
  <c r="Q1112" i="5"/>
  <c r="W1112" i="5" s="1"/>
  <c r="U969" i="5"/>
  <c r="Q967" i="5"/>
  <c r="P967" i="5"/>
  <c r="V967" i="5" s="1"/>
  <c r="P968" i="5"/>
  <c r="V968" i="5" s="1"/>
  <c r="W518" i="5"/>
  <c r="Q966" i="5"/>
  <c r="W966" i="5" s="1"/>
  <c r="U546" i="5"/>
  <c r="Q968" i="5"/>
  <c r="W968" i="5" s="1"/>
  <c r="V976" i="5"/>
  <c r="U910" i="5"/>
  <c r="U841" i="5"/>
  <c r="P836" i="5"/>
  <c r="V836" i="5" s="1"/>
  <c r="U1165" i="5"/>
  <c r="U905" i="5"/>
  <c r="U624" i="5"/>
  <c r="P965" i="5"/>
  <c r="V965" i="5" s="1"/>
  <c r="U766" i="5"/>
  <c r="U1072" i="5"/>
  <c r="U1163" i="5"/>
  <c r="U658" i="5"/>
  <c r="U703" i="5"/>
  <c r="U747" i="5"/>
  <c r="P195" i="5"/>
  <c r="V195" i="5" s="1"/>
  <c r="U195" i="5"/>
  <c r="U917" i="5"/>
  <c r="Q899" i="5"/>
  <c r="W899" i="5" s="1"/>
  <c r="Q831" i="5"/>
  <c r="U1236" i="5"/>
  <c r="U641" i="5"/>
  <c r="U784" i="5"/>
  <c r="U692" i="5"/>
  <c r="U797" i="5"/>
  <c r="U780" i="5"/>
  <c r="U764" i="5"/>
  <c r="U705" i="5"/>
  <c r="U1160" i="5"/>
  <c r="U913" i="5"/>
  <c r="U645" i="5"/>
  <c r="U310" i="5"/>
  <c r="U838" i="5"/>
  <c r="P821" i="5"/>
  <c r="V821" i="5" s="1"/>
  <c r="U305" i="5"/>
  <c r="Q1116" i="5"/>
  <c r="W1116" i="5" s="1"/>
  <c r="U840" i="5"/>
  <c r="Q503" i="5"/>
  <c r="W503" i="5" s="1"/>
  <c r="U368" i="5"/>
  <c r="Q689" i="5"/>
  <c r="W689" i="5" s="1"/>
  <c r="P194" i="5"/>
  <c r="V194" i="5" s="1"/>
  <c r="U194" i="5"/>
  <c r="U1238" i="5"/>
  <c r="Q893" i="5"/>
  <c r="W893" i="5" s="1"/>
  <c r="Q465" i="5"/>
  <c r="W465" i="5" s="1"/>
  <c r="P837" i="5"/>
  <c r="V837" i="5" s="1"/>
  <c r="U979" i="5"/>
  <c r="P1144" i="5"/>
  <c r="V1144" i="5" s="1"/>
  <c r="Q192" i="5"/>
  <c r="W192" i="5" s="1"/>
  <c r="U192" i="5"/>
  <c r="U191" i="5"/>
  <c r="Q86" i="5"/>
  <c r="W86" i="5" s="1"/>
  <c r="U86" i="5"/>
  <c r="U1244" i="5"/>
  <c r="U1228" i="5"/>
  <c r="U295" i="5"/>
  <c r="P966" i="5"/>
  <c r="V966" i="5" s="1"/>
  <c r="P969" i="5"/>
  <c r="V969" i="5" s="1"/>
  <c r="P835" i="5"/>
  <c r="V835" i="5" s="1"/>
  <c r="Q1133" i="5"/>
  <c r="W1133" i="5" s="1"/>
  <c r="Q491" i="5"/>
  <c r="W491" i="5" s="1"/>
  <c r="P1128" i="5"/>
  <c r="V1128" i="5" s="1"/>
  <c r="Q427" i="5"/>
  <c r="W427" i="5" s="1"/>
  <c r="U1028" i="5"/>
  <c r="Q306" i="5"/>
  <c r="U1226" i="5"/>
  <c r="W546" i="5"/>
  <c r="V381" i="5"/>
  <c r="Q507" i="5"/>
  <c r="W507" i="5" s="1"/>
  <c r="V386" i="5"/>
  <c r="Q531" i="5"/>
  <c r="Q532" i="5" s="1"/>
  <c r="Q346" i="5"/>
  <c r="W346" i="5" s="1"/>
  <c r="Q609" i="5"/>
  <c r="Q610" i="5" s="1"/>
  <c r="W610" i="5" s="1"/>
  <c r="Q524" i="5"/>
  <c r="W524" i="5" s="1"/>
  <c r="V547" i="5"/>
  <c r="V546" i="5"/>
  <c r="V515" i="5"/>
  <c r="Q537" i="5"/>
  <c r="W537" i="5" s="1"/>
  <c r="V380" i="5"/>
  <c r="V387" i="5"/>
  <c r="Q544" i="5"/>
  <c r="W544" i="5" s="1"/>
  <c r="P528" i="5"/>
  <c r="U516" i="5"/>
  <c r="V516" i="5"/>
  <c r="P295" i="5"/>
  <c r="V295" i="5" s="1"/>
  <c r="P306" i="5"/>
  <c r="V306" i="5" s="1"/>
  <c r="L695" i="5"/>
  <c r="U306" i="5"/>
  <c r="Q1239" i="5"/>
  <c r="P1239" i="5"/>
  <c r="V1239" i="5" s="1"/>
  <c r="Q1231" i="5"/>
  <c r="P1231" i="5"/>
  <c r="V1231" i="5" s="1"/>
  <c r="Q1237" i="5"/>
  <c r="P1237" i="5"/>
  <c r="V1237" i="5" s="1"/>
  <c r="P1225" i="5"/>
  <c r="V1225" i="5" s="1"/>
  <c r="Q1225" i="5"/>
  <c r="U1239" i="5"/>
  <c r="U1231" i="5"/>
  <c r="Q1242" i="5"/>
  <c r="P1242" i="5"/>
  <c r="V1242" i="5" s="1"/>
  <c r="P1234" i="5"/>
  <c r="V1234" i="5" s="1"/>
  <c r="Q1234" i="5"/>
  <c r="U1237" i="5"/>
  <c r="U1225" i="5"/>
  <c r="P1240" i="5"/>
  <c r="V1240" i="5" s="1"/>
  <c r="Q1240" i="5"/>
  <c r="P1232" i="5"/>
  <c r="V1232" i="5" s="1"/>
  <c r="Q1232" i="5"/>
  <c r="W402" i="5"/>
  <c r="U547" i="5"/>
  <c r="P1243" i="5"/>
  <c r="V1243" i="5" s="1"/>
  <c r="Q1243" i="5"/>
  <c r="Q1235" i="5"/>
  <c r="P1235" i="5"/>
  <c r="V1235" i="5" s="1"/>
  <c r="U1242" i="5"/>
  <c r="U1234" i="5"/>
  <c r="P1245" i="5"/>
  <c r="V1245" i="5" s="1"/>
  <c r="Q1245" i="5"/>
  <c r="Q1229" i="5"/>
  <c r="P1229" i="5"/>
  <c r="V1229" i="5" s="1"/>
  <c r="U1240" i="5"/>
  <c r="U1232" i="5"/>
  <c r="L1029" i="5"/>
  <c r="U1243" i="5"/>
  <c r="U1235" i="5"/>
  <c r="P1238" i="5"/>
  <c r="V1238" i="5" s="1"/>
  <c r="Q1238" i="5"/>
  <c r="Q1226" i="5"/>
  <c r="P1226" i="5"/>
  <c r="V1226" i="5" s="1"/>
  <c r="U1245" i="5"/>
  <c r="U1229" i="5"/>
  <c r="Q1244" i="5"/>
  <c r="P1244" i="5"/>
  <c r="V1244" i="5" s="1"/>
  <c r="P1236" i="5"/>
  <c r="V1236" i="5" s="1"/>
  <c r="Q1236" i="5"/>
  <c r="P1228" i="5"/>
  <c r="V1228" i="5" s="1"/>
  <c r="Q1228" i="5"/>
  <c r="W412" i="5"/>
  <c r="C164" i="7"/>
  <c r="Z164" i="7" s="1"/>
  <c r="U200" i="5"/>
  <c r="W471" i="5"/>
  <c r="W390" i="5"/>
  <c r="W396" i="5"/>
  <c r="P1028" i="5"/>
  <c r="P1029" i="5" s="1"/>
  <c r="Q1028" i="5"/>
  <c r="Q191" i="5"/>
  <c r="U174" i="5"/>
  <c r="C125" i="7"/>
  <c r="Z125" i="7" s="1"/>
  <c r="P84" i="5"/>
  <c r="V84" i="5" s="1"/>
  <c r="Q194" i="5"/>
  <c r="P689" i="5"/>
  <c r="V689" i="5" s="1"/>
  <c r="W1193" i="5"/>
  <c r="U831" i="5"/>
  <c r="O307" i="5"/>
  <c r="W926" i="5"/>
  <c r="P191" i="5"/>
  <c r="V191" i="5" s="1"/>
  <c r="W1003" i="5"/>
  <c r="P831" i="5"/>
  <c r="V831" i="5" s="1"/>
  <c r="M307" i="5"/>
  <c r="W83" i="5"/>
  <c r="U173" i="5"/>
  <c r="L96" i="5"/>
  <c r="P96" i="5" s="1"/>
  <c r="P97" i="5" s="1"/>
  <c r="U83" i="5"/>
  <c r="L830" i="5"/>
  <c r="P86" i="5"/>
  <c r="V86" i="5" s="1"/>
  <c r="P192" i="5"/>
  <c r="V192" i="5" s="1"/>
  <c r="P83" i="5"/>
  <c r="V83" i="5" s="1"/>
  <c r="C251" i="7"/>
  <c r="Z251" i="7" s="1"/>
  <c r="U689" i="5"/>
  <c r="Q173" i="5"/>
  <c r="W173" i="5" s="1"/>
  <c r="P173" i="5"/>
  <c r="P174" i="5" s="1"/>
  <c r="V174" i="5" s="1"/>
  <c r="L1109" i="5"/>
  <c r="Q84" i="5"/>
  <c r="P519" i="5"/>
  <c r="V519" i="5" s="1"/>
  <c r="W1129" i="5"/>
  <c r="W690" i="5"/>
  <c r="Q821" i="5"/>
  <c r="W821" i="5" s="1"/>
  <c r="W687" i="5"/>
  <c r="W721" i="5"/>
  <c r="W486" i="5"/>
  <c r="W422" i="5"/>
  <c r="U196" i="5"/>
  <c r="W1154" i="5"/>
  <c r="A85" i="5"/>
  <c r="A86" i="5" s="1"/>
  <c r="A87" i="5" s="1"/>
  <c r="A92" i="5" s="1"/>
  <c r="A93" i="5" s="1"/>
  <c r="A96" i="5" s="1"/>
  <c r="A99" i="5" s="1"/>
  <c r="A100" i="5" s="1"/>
  <c r="A101" i="5" s="1"/>
  <c r="A102" i="5" s="1"/>
  <c r="A103" i="5" s="1"/>
  <c r="A106" i="5" s="1"/>
  <c r="A107" i="5" s="1"/>
  <c r="A110" i="5" s="1"/>
  <c r="A113" i="5" s="1"/>
  <c r="A116" i="5" s="1"/>
  <c r="A117" i="5" s="1"/>
  <c r="A120" i="5" s="1"/>
  <c r="A121" i="5" s="1"/>
  <c r="A122" i="5" s="1"/>
  <c r="A125" i="5" s="1"/>
  <c r="W536" i="5"/>
  <c r="W403" i="5"/>
  <c r="W602" i="5"/>
  <c r="W927" i="5"/>
  <c r="W1187" i="5"/>
  <c r="W1034" i="5"/>
  <c r="W100" i="5"/>
  <c r="W767" i="5"/>
  <c r="W710" i="5"/>
  <c r="W953" i="5"/>
  <c r="W235" i="5"/>
  <c r="P491" i="5"/>
  <c r="V491" i="5" s="1"/>
  <c r="W726" i="5"/>
  <c r="Q837" i="5"/>
  <c r="W540" i="5"/>
  <c r="W1147" i="5"/>
  <c r="W87" i="5"/>
  <c r="Q305" i="5"/>
  <c r="W542" i="5"/>
  <c r="W317" i="5"/>
  <c r="P16" i="5"/>
  <c r="V16" i="5" s="1"/>
  <c r="W642" i="5"/>
  <c r="W880" i="5"/>
  <c r="W298" i="5"/>
  <c r="P384" i="5"/>
  <c r="V384" i="5" s="1"/>
  <c r="V131" i="5"/>
  <c r="W1172" i="5"/>
  <c r="P427" i="5"/>
  <c r="V427" i="5" s="1"/>
  <c r="W446" i="5"/>
  <c r="U491" i="5"/>
  <c r="W863" i="5"/>
  <c r="P368" i="5"/>
  <c r="V368" i="5" s="1"/>
  <c r="P23" i="5"/>
  <c r="V23" i="5" s="1"/>
  <c r="W881" i="5"/>
  <c r="W1181" i="5"/>
  <c r="W862" i="5"/>
  <c r="N236" i="5"/>
  <c r="P531" i="5"/>
  <c r="V531" i="5" s="1"/>
  <c r="W1161" i="5"/>
  <c r="W1123" i="5"/>
  <c r="W618" i="5"/>
  <c r="Q368" i="5"/>
  <c r="W368" i="5" s="1"/>
  <c r="P196" i="5"/>
  <c r="V196" i="5" s="1"/>
  <c r="W1174" i="5"/>
  <c r="W961" i="5"/>
  <c r="Q23" i="5"/>
  <c r="P979" i="5"/>
  <c r="V979" i="5" s="1"/>
  <c r="P151" i="5"/>
  <c r="V151" i="5" s="1"/>
  <c r="W951" i="5"/>
  <c r="W127" i="5"/>
  <c r="V130" i="5"/>
  <c r="W1182" i="5"/>
  <c r="W806" i="5"/>
  <c r="W501" i="5"/>
  <c r="W1202" i="5"/>
  <c r="W350" i="5"/>
  <c r="O225" i="5"/>
  <c r="O226" i="5" s="1"/>
  <c r="N224" i="5"/>
  <c r="N225" i="5" s="1"/>
  <c r="P202" i="5"/>
  <c r="V202" i="5" s="1"/>
  <c r="W739" i="5"/>
  <c r="Q234" i="5"/>
  <c r="W234" i="5" s="1"/>
  <c r="W742" i="5"/>
  <c r="W1139" i="5"/>
  <c r="W1164" i="5"/>
  <c r="W1176" i="5"/>
  <c r="Q838" i="5"/>
  <c r="U837" i="5"/>
  <c r="W788" i="5"/>
  <c r="O313" i="5"/>
  <c r="O377" i="5" s="1"/>
  <c r="O380" i="5" s="1"/>
  <c r="O381" i="5" s="1"/>
  <c r="O532" i="5" s="1"/>
  <c r="P537" i="5"/>
  <c r="V537" i="5" s="1"/>
  <c r="W634" i="5"/>
  <c r="W466" i="5"/>
  <c r="W1014" i="5"/>
  <c r="P235" i="5"/>
  <c r="V235" i="5" s="1"/>
  <c r="W925" i="5"/>
  <c r="W1192" i="5"/>
  <c r="W778" i="5"/>
  <c r="M313" i="5"/>
  <c r="W1175" i="5"/>
  <c r="C810" i="7"/>
  <c r="U811" i="5"/>
  <c r="U518" i="5"/>
  <c r="Q699" i="5"/>
  <c r="W699" i="5" s="1"/>
  <c r="W1180" i="5"/>
  <c r="U427" i="5"/>
  <c r="Y853" i="7"/>
  <c r="Y1290" i="7" s="1"/>
  <c r="P503" i="5"/>
  <c r="V503" i="5" s="1"/>
  <c r="W1190" i="5"/>
  <c r="W632" i="5"/>
  <c r="A78" i="7"/>
  <c r="A79" i="7" s="1"/>
  <c r="A80" i="7" s="1"/>
  <c r="A81" i="7" s="1"/>
  <c r="U110" i="5"/>
  <c r="U114" i="5"/>
  <c r="W1169" i="5"/>
  <c r="W1155" i="5"/>
  <c r="W1131" i="5"/>
  <c r="C525" i="7"/>
  <c r="U528" i="5" s="1"/>
  <c r="W1195" i="5"/>
  <c r="Q16" i="5"/>
  <c r="Q979" i="5"/>
  <c r="W636" i="5"/>
  <c r="Q1144" i="5"/>
  <c r="Q1128" i="5"/>
  <c r="W1189" i="5"/>
  <c r="U835" i="5"/>
  <c r="W751" i="5"/>
  <c r="W631" i="5"/>
  <c r="U133" i="5"/>
  <c r="U503" i="5"/>
  <c r="U1144" i="5"/>
  <c r="C1279" i="7"/>
  <c r="P465" i="5"/>
  <c r="V465" i="5" s="1"/>
  <c r="U134" i="5"/>
  <c r="C60" i="7"/>
  <c r="Z60" i="7" s="1"/>
  <c r="W1179" i="5"/>
  <c r="W1011" i="5"/>
  <c r="W666" i="5"/>
  <c r="W1186" i="5"/>
  <c r="W492" i="5"/>
  <c r="L258" i="5"/>
  <c r="U1223" i="5"/>
  <c r="W848" i="5"/>
  <c r="P838" i="5"/>
  <c r="V838" i="5" s="1"/>
  <c r="W633" i="5"/>
  <c r="W627" i="5"/>
  <c r="W864" i="5"/>
  <c r="P1133" i="5"/>
  <c r="V1133" i="5" s="1"/>
  <c r="Z978" i="7"/>
  <c r="U980" i="5"/>
  <c r="U1128" i="5"/>
  <c r="U1133" i="5"/>
  <c r="W1153" i="5"/>
  <c r="W1141" i="5"/>
  <c r="W1130" i="5"/>
  <c r="W1183" i="5"/>
  <c r="W756" i="5"/>
  <c r="W1221" i="5"/>
  <c r="W729" i="5"/>
  <c r="W477" i="5"/>
  <c r="W461" i="5"/>
  <c r="W429" i="5"/>
  <c r="W211" i="5"/>
  <c r="W774" i="5"/>
  <c r="W1197" i="5"/>
  <c r="L1117" i="5"/>
  <c r="W775" i="5"/>
  <c r="Q835" i="5"/>
  <c r="W835" i="5" s="1"/>
  <c r="W651" i="5"/>
  <c r="U1116" i="5"/>
  <c r="Z843" i="7"/>
  <c r="L844" i="5"/>
  <c r="U544" i="5"/>
  <c r="D607" i="7"/>
  <c r="P1116" i="5"/>
  <c r="V1116" i="5" s="1"/>
  <c r="W1137" i="5"/>
  <c r="W1125" i="5"/>
  <c r="W1191" i="5"/>
  <c r="W1007" i="5"/>
  <c r="W950" i="5"/>
  <c r="W859" i="5"/>
  <c r="W781" i="5"/>
  <c r="V234" i="5"/>
  <c r="W1198" i="5"/>
  <c r="W714" i="5"/>
  <c r="P305" i="5"/>
  <c r="V305" i="5" s="1"/>
  <c r="W502" i="5"/>
  <c r="W750" i="5"/>
  <c r="W1184" i="5"/>
  <c r="W351" i="5"/>
  <c r="W655" i="5"/>
  <c r="W691" i="5"/>
  <c r="W664" i="5"/>
  <c r="W1200" i="5"/>
  <c r="W1166" i="5"/>
  <c r="W1158" i="5"/>
  <c r="W1124" i="5"/>
  <c r="W1134" i="5"/>
  <c r="W879" i="5"/>
  <c r="W776" i="5"/>
  <c r="W718" i="5"/>
  <c r="W789" i="5"/>
  <c r="W758" i="5"/>
  <c r="C168" i="7"/>
  <c r="Z168" i="7" s="1"/>
  <c r="W1196" i="5"/>
  <c r="L994" i="5"/>
  <c r="W738" i="5"/>
  <c r="U821" i="5"/>
  <c r="W771" i="5"/>
  <c r="W437" i="5"/>
  <c r="W1204" i="5"/>
  <c r="L204" i="5"/>
  <c r="L205" i="5" s="1"/>
  <c r="W1157" i="5"/>
  <c r="W1149" i="5"/>
  <c r="W1140" i="5"/>
  <c r="W1132" i="5"/>
  <c r="Q1223" i="5"/>
  <c r="W924" i="5"/>
  <c r="W768" i="5"/>
  <c r="W638" i="5"/>
  <c r="D288" i="7"/>
  <c r="W1217" i="5"/>
  <c r="W1178" i="5"/>
  <c r="Q965" i="5"/>
  <c r="W711" i="5"/>
  <c r="W628" i="5"/>
  <c r="W769" i="5"/>
  <c r="W722" i="5"/>
  <c r="W629" i="5"/>
  <c r="U159" i="5"/>
  <c r="C1208" i="7"/>
  <c r="L1209" i="5"/>
  <c r="U836" i="5"/>
  <c r="Q836" i="5"/>
  <c r="U465" i="5"/>
  <c r="W1170" i="5"/>
  <c r="W1150" i="5"/>
  <c r="W1142" i="5"/>
  <c r="W1138" i="5"/>
  <c r="W1146" i="5"/>
  <c r="W1126" i="5"/>
  <c r="D214" i="7"/>
  <c r="W1199" i="5"/>
  <c r="P893" i="5"/>
  <c r="V893" i="5" s="1"/>
  <c r="W772" i="5"/>
  <c r="U965" i="5"/>
  <c r="U234" i="5"/>
  <c r="W777" i="5"/>
  <c r="W561" i="5"/>
  <c r="W1004" i="5"/>
  <c r="W1188" i="5"/>
  <c r="W944" i="5"/>
  <c r="E1290" i="7"/>
  <c r="W883" i="5"/>
  <c r="W799" i="5"/>
  <c r="W779" i="5"/>
  <c r="P699" i="5"/>
  <c r="V699" i="5" s="1"/>
  <c r="W849" i="5"/>
  <c r="W82" i="5"/>
  <c r="W826" i="5"/>
  <c r="W770" i="5"/>
  <c r="W640" i="5"/>
  <c r="W616" i="5"/>
  <c r="L254" i="5"/>
  <c r="W527" i="5"/>
  <c r="W389" i="5"/>
  <c r="P346" i="5"/>
  <c r="V346" i="5" s="1"/>
  <c r="P134" i="5"/>
  <c r="V134" i="5" s="1"/>
  <c r="W551" i="5"/>
  <c r="W509" i="5"/>
  <c r="P544" i="5"/>
  <c r="V544" i="5" s="1"/>
  <c r="U384" i="5"/>
  <c r="P555" i="5"/>
  <c r="V555" i="5" s="1"/>
  <c r="P376" i="5"/>
  <c r="V376" i="5" s="1"/>
  <c r="Q151" i="5"/>
  <c r="Q528" i="5"/>
  <c r="P609" i="5"/>
  <c r="V609" i="5" s="1"/>
  <c r="P507" i="5"/>
  <c r="V507" i="5" s="1"/>
  <c r="L556" i="5"/>
  <c r="W552" i="5"/>
  <c r="W539" i="5"/>
  <c r="P118" i="5"/>
  <c r="V118" i="5" s="1"/>
  <c r="P524" i="5"/>
  <c r="V524" i="5" s="1"/>
  <c r="Q555" i="5"/>
  <c r="W550" i="5"/>
  <c r="W394" i="5"/>
  <c r="P139" i="5"/>
  <c r="V139" i="5" s="1"/>
  <c r="W1290" i="7"/>
  <c r="L757" i="5"/>
  <c r="Q210" i="5"/>
  <c r="P210" i="5"/>
  <c r="Q195" i="5"/>
  <c r="C504" i="7"/>
  <c r="U506" i="5"/>
  <c r="W732" i="5"/>
  <c r="W562" i="5"/>
  <c r="W730" i="5"/>
  <c r="C213" i="7"/>
  <c r="Z213" i="7" s="1"/>
  <c r="W1156" i="5"/>
  <c r="L216" i="5"/>
  <c r="W850" i="5"/>
  <c r="W662" i="5"/>
  <c r="W622" i="5"/>
  <c r="U256" i="5"/>
  <c r="C255" i="7"/>
  <c r="Z255" i="7" s="1"/>
  <c r="M1290" i="7"/>
  <c r="Q917" i="5"/>
  <c r="W783" i="5"/>
  <c r="W660" i="5"/>
  <c r="W620" i="5"/>
  <c r="Z696" i="7"/>
  <c r="U699" i="5"/>
  <c r="U389" i="5"/>
  <c r="L339" i="5"/>
  <c r="C141" i="7"/>
  <c r="Z141" i="7" s="1"/>
  <c r="L141" i="5"/>
  <c r="W667" i="5"/>
  <c r="W663" i="5"/>
  <c r="W659" i="5"/>
  <c r="W621" i="5"/>
  <c r="W617" i="5"/>
  <c r="H1290" i="7"/>
  <c r="S1290" i="7"/>
  <c r="O1290" i="7"/>
  <c r="L1032" i="5"/>
  <c r="W839" i="5"/>
  <c r="W765" i="5"/>
  <c r="W560" i="5"/>
  <c r="W736" i="5"/>
  <c r="U113" i="5"/>
  <c r="U116" i="5"/>
  <c r="U139" i="5"/>
  <c r="W720" i="5"/>
  <c r="Z828" i="7"/>
  <c r="W1148" i="5"/>
  <c r="W1152" i="5"/>
  <c r="W1136" i="5"/>
  <c r="C799" i="7"/>
  <c r="V1290" i="7"/>
  <c r="W614" i="5"/>
  <c r="Q256" i="5"/>
  <c r="L63" i="5"/>
  <c r="Q63" i="5" s="1"/>
  <c r="P928" i="5"/>
  <c r="V928" i="5" s="1"/>
  <c r="P917" i="5"/>
  <c r="V917" i="5" s="1"/>
  <c r="U235" i="5"/>
  <c r="L858" i="5"/>
  <c r="U858" i="5" s="1"/>
  <c r="P310" i="5"/>
  <c r="V310" i="5" s="1"/>
  <c r="Q310" i="5"/>
  <c r="Z891" i="7"/>
  <c r="U893" i="5"/>
  <c r="C521" i="7"/>
  <c r="U521" i="5"/>
  <c r="W782" i="5"/>
  <c r="W796" i="5"/>
  <c r="W665" i="5"/>
  <c r="W661" i="5"/>
  <c r="W353" i="5"/>
  <c r="W715" i="5"/>
  <c r="W623" i="5"/>
  <c r="W619" i="5"/>
  <c r="W615" i="5"/>
  <c r="U120" i="5"/>
  <c r="Z897" i="7"/>
  <c r="U899" i="5"/>
  <c r="C1118" i="7"/>
  <c r="L1119" i="5"/>
  <c r="Z917" i="7"/>
  <c r="L804" i="5"/>
  <c r="L825" i="5"/>
  <c r="L828" i="5" s="1"/>
  <c r="R1290" i="7"/>
  <c r="Z596" i="7"/>
  <c r="G1290" i="7"/>
  <c r="Z750" i="7"/>
  <c r="L359" i="5"/>
  <c r="L146" i="5"/>
  <c r="C145" i="7"/>
  <c r="W1287" i="5"/>
  <c r="W1088" i="5"/>
  <c r="W1084" i="5"/>
  <c r="W1080" i="5"/>
  <c r="W1076" i="5"/>
  <c r="W897" i="5"/>
  <c r="P899" i="5"/>
  <c r="V899" i="5" s="1"/>
  <c r="W734" i="5"/>
  <c r="W596" i="5"/>
  <c r="W592" i="5"/>
  <c r="W588" i="5"/>
  <c r="W584" i="5"/>
  <c r="W580" i="5"/>
  <c r="W576" i="5"/>
  <c r="W571" i="5"/>
  <c r="W567" i="5"/>
  <c r="W363" i="5"/>
  <c r="W299" i="5"/>
  <c r="L220" i="5"/>
  <c r="C224" i="7"/>
  <c r="Z224" i="7" s="1"/>
  <c r="AA224" i="7" s="1"/>
  <c r="W1039" i="5"/>
  <c r="W873" i="5"/>
  <c r="W869" i="5"/>
  <c r="W728" i="5"/>
  <c r="W713" i="5"/>
  <c r="W937" i="5"/>
  <c r="W55" i="5"/>
  <c r="W47" i="5"/>
  <c r="Z952" i="7"/>
  <c r="Q719" i="5"/>
  <c r="P719" i="5"/>
  <c r="V719" i="5" s="1"/>
  <c r="P656" i="5"/>
  <c r="V656" i="5" s="1"/>
  <c r="Q656" i="5"/>
  <c r="J1290" i="7"/>
  <c r="U130" i="5"/>
  <c r="C128" i="7"/>
  <c r="Q795" i="5"/>
  <c r="P795" i="5"/>
  <c r="V795" i="5" s="1"/>
  <c r="X1290" i="7"/>
  <c r="W1096" i="5"/>
  <c r="W1090" i="5"/>
  <c r="W1086" i="5"/>
  <c r="W1082" i="5"/>
  <c r="W1078" i="5"/>
  <c r="W1074" i="5"/>
  <c r="W1070" i="5"/>
  <c r="W1066" i="5"/>
  <c r="W1062" i="5"/>
  <c r="W1058" i="5"/>
  <c r="W1050" i="5"/>
  <c r="W1046" i="5"/>
  <c r="W1042" i="5"/>
  <c r="W916" i="5"/>
  <c r="W908" i="5"/>
  <c r="W731" i="5"/>
  <c r="W682" i="5"/>
  <c r="W678" i="5"/>
  <c r="W674" i="5"/>
  <c r="P626" i="5"/>
  <c r="V626" i="5" s="1"/>
  <c r="Q626" i="5"/>
  <c r="V229" i="5"/>
  <c r="U176" i="5"/>
  <c r="U188" i="5"/>
  <c r="U1290" i="5"/>
  <c r="Q1290" i="5"/>
  <c r="P1290" i="5"/>
  <c r="V1290" i="5" s="1"/>
  <c r="D1288" i="7"/>
  <c r="D1289" i="7" s="1"/>
  <c r="L867" i="5"/>
  <c r="L1057" i="5"/>
  <c r="L834" i="5"/>
  <c r="L808" i="5"/>
  <c r="D853" i="7"/>
  <c r="N1290" i="7"/>
  <c r="P1290" i="7"/>
  <c r="C900" i="7"/>
  <c r="L901" i="5"/>
  <c r="U609" i="5"/>
  <c r="Z552" i="7"/>
  <c r="U555" i="5"/>
  <c r="U1290" i="7"/>
  <c r="P784" i="5"/>
  <c r="V784" i="5" s="1"/>
  <c r="Q784" i="5"/>
  <c r="Q764" i="5"/>
  <c r="P764" i="5"/>
  <c r="V764" i="5" s="1"/>
  <c r="P692" i="5"/>
  <c r="V692" i="5" s="1"/>
  <c r="Q692" i="5"/>
  <c r="L92" i="5"/>
  <c r="C91" i="7"/>
  <c r="Z91" i="7" s="1"/>
  <c r="W1106" i="5"/>
  <c r="W1068" i="5"/>
  <c r="W1064" i="5"/>
  <c r="W1060" i="5"/>
  <c r="W1048" i="5"/>
  <c r="W1044" i="5"/>
  <c r="W1040" i="5"/>
  <c r="W898" i="5"/>
  <c r="W822" i="5"/>
  <c r="W737" i="5"/>
  <c r="W597" i="5"/>
  <c r="W593" i="5"/>
  <c r="W589" i="5"/>
  <c r="W585" i="5"/>
  <c r="W581" i="5"/>
  <c r="W577" i="5"/>
  <c r="W572" i="5"/>
  <c r="W568" i="5"/>
  <c r="W365" i="5"/>
  <c r="W358" i="5"/>
  <c r="W241" i="5"/>
  <c r="W1288" i="5"/>
  <c r="W1095" i="5"/>
  <c r="W1089" i="5"/>
  <c r="W1085" i="5"/>
  <c r="W1081" i="5"/>
  <c r="W1077" i="5"/>
  <c r="W1073" i="5"/>
  <c r="W1069" i="5"/>
  <c r="W1065" i="5"/>
  <c r="W1061" i="5"/>
  <c r="W1045" i="5"/>
  <c r="W1041" i="5"/>
  <c r="W976" i="5"/>
  <c r="W935" i="5"/>
  <c r="W874" i="5"/>
  <c r="W870" i="5"/>
  <c r="W740" i="5"/>
  <c r="W302" i="5"/>
  <c r="W143" i="5"/>
  <c r="W1087" i="5"/>
  <c r="W1083" i="5"/>
  <c r="W1071" i="5"/>
  <c r="W1067" i="5"/>
  <c r="W1063" i="5"/>
  <c r="W1043" i="5"/>
  <c r="W957" i="5"/>
  <c r="W741" i="5"/>
  <c r="W712" i="5"/>
  <c r="W49" i="5"/>
  <c r="W34" i="5"/>
  <c r="Q1165" i="5"/>
  <c r="P1165" i="5"/>
  <c r="V1165" i="5" s="1"/>
  <c r="Q1160" i="5"/>
  <c r="P1160" i="5"/>
  <c r="V1160" i="5" s="1"/>
  <c r="U530" i="5"/>
  <c r="C528" i="7"/>
  <c r="W819" i="5"/>
  <c r="W304" i="5"/>
  <c r="W50" i="5"/>
  <c r="W41" i="5"/>
  <c r="L167" i="5"/>
  <c r="U161" i="5"/>
  <c r="P161" i="5"/>
  <c r="Q161" i="5"/>
  <c r="P125" i="5"/>
  <c r="P128" i="5" s="1"/>
  <c r="L128" i="5"/>
  <c r="Q125" i="5"/>
  <c r="U125" i="5"/>
  <c r="C85" i="7"/>
  <c r="L81" i="5"/>
  <c r="L88" i="5" s="1"/>
  <c r="W1289" i="5"/>
  <c r="W1285" i="5"/>
  <c r="W911" i="5"/>
  <c r="W909" i="5"/>
  <c r="W724" i="5"/>
  <c r="W683" i="5"/>
  <c r="W679" i="5"/>
  <c r="W675" i="5"/>
  <c r="W301" i="5"/>
  <c r="Q840" i="5"/>
  <c r="P840" i="5"/>
  <c r="V840" i="5" s="1"/>
  <c r="P747" i="5"/>
  <c r="V747" i="5" s="1"/>
  <c r="Q747" i="5"/>
  <c r="W364" i="5"/>
  <c r="W366" i="5"/>
  <c r="W362" i="5"/>
  <c r="Z1211" i="7"/>
  <c r="L1213" i="5"/>
  <c r="Z926" i="7"/>
  <c r="U928" i="5"/>
  <c r="C1288" i="7"/>
  <c r="Z1288" i="7" s="1"/>
  <c r="L1284" i="5"/>
  <c r="Z1115" i="7"/>
  <c r="Z863" i="7"/>
  <c r="I1290" i="7"/>
  <c r="Q1290" i="7"/>
  <c r="P1223" i="5"/>
  <c r="V1223" i="5" s="1"/>
  <c r="W1052" i="5"/>
  <c r="W895" i="5"/>
  <c r="W744" i="5"/>
  <c r="W598" i="5"/>
  <c r="W594" i="5"/>
  <c r="W590" i="5"/>
  <c r="W586" i="5"/>
  <c r="W582" i="5"/>
  <c r="W578" i="5"/>
  <c r="W573" i="5"/>
  <c r="W569" i="5"/>
  <c r="W352" i="5"/>
  <c r="Z534" i="7"/>
  <c r="U537" i="5"/>
  <c r="W1053" i="5"/>
  <c r="W1049" i="5"/>
  <c r="W875" i="5"/>
  <c r="W871" i="5"/>
  <c r="W748" i="5"/>
  <c r="W1091" i="5"/>
  <c r="W749" i="5"/>
  <c r="W727" i="5"/>
  <c r="W59" i="5"/>
  <c r="W51" i="5"/>
  <c r="P658" i="5"/>
  <c r="V658" i="5" s="1"/>
  <c r="Q658" i="5"/>
  <c r="L559" i="5"/>
  <c r="W1105" i="5"/>
  <c r="W1097" i="5"/>
  <c r="W1079" i="5"/>
  <c r="W1075" i="5"/>
  <c r="W1059" i="5"/>
  <c r="W1047" i="5"/>
  <c r="W60" i="5"/>
  <c r="W52" i="5"/>
  <c r="W1093" i="5"/>
  <c r="Q797" i="5"/>
  <c r="P797" i="5"/>
  <c r="V797" i="5" s="1"/>
  <c r="C195" i="7"/>
  <c r="Z195" i="7" s="1"/>
  <c r="L190" i="5"/>
  <c r="D86" i="7"/>
  <c r="Q918" i="5"/>
  <c r="P918" i="5"/>
  <c r="V918" i="5" s="1"/>
  <c r="W914" i="5"/>
  <c r="W912" i="5"/>
  <c r="Q910" i="5"/>
  <c r="P910" i="5"/>
  <c r="V910" i="5" s="1"/>
  <c r="W906" i="5"/>
  <c r="W820" i="5"/>
  <c r="Q745" i="5"/>
  <c r="P745" i="5"/>
  <c r="V745" i="5" s="1"/>
  <c r="W733" i="5"/>
  <c r="W680" i="5"/>
  <c r="W676" i="5"/>
  <c r="W672" i="5"/>
  <c r="Q645" i="5"/>
  <c r="P645" i="5"/>
  <c r="V645" i="5" s="1"/>
  <c r="P624" i="5"/>
  <c r="V624" i="5" s="1"/>
  <c r="Q624" i="5"/>
  <c r="U745" i="5"/>
  <c r="W717" i="5"/>
  <c r="L1094" i="5"/>
  <c r="L960" i="5"/>
  <c r="Z998" i="7"/>
  <c r="C610" i="7"/>
  <c r="C665" i="7" s="1"/>
  <c r="L807" i="5"/>
  <c r="L982" i="5"/>
  <c r="L989" i="5" s="1"/>
  <c r="L943" i="5"/>
  <c r="L670" i="5"/>
  <c r="L601" i="5"/>
  <c r="C600" i="7"/>
  <c r="T1290" i="7"/>
  <c r="L498" i="5"/>
  <c r="C501" i="7"/>
  <c r="Q766" i="5"/>
  <c r="P766" i="5"/>
  <c r="V766" i="5" s="1"/>
  <c r="D149" i="7"/>
  <c r="Q1072" i="5"/>
  <c r="P1072" i="5"/>
  <c r="V1072" i="5" s="1"/>
  <c r="W969" i="5"/>
  <c r="W940" i="5"/>
  <c r="W936" i="5"/>
  <c r="W896" i="5"/>
  <c r="W752" i="5"/>
  <c r="W723" i="5"/>
  <c r="P705" i="5"/>
  <c r="V705" i="5" s="1"/>
  <c r="W595" i="5"/>
  <c r="W591" i="5"/>
  <c r="W587" i="5"/>
  <c r="W583" i="5"/>
  <c r="W579" i="5"/>
  <c r="W574" i="5"/>
  <c r="W570" i="5"/>
  <c r="W566" i="5"/>
  <c r="W361" i="5"/>
  <c r="L65" i="5"/>
  <c r="C64" i="7"/>
  <c r="Z64" i="7" s="1"/>
  <c r="W939" i="5"/>
  <c r="W876" i="5"/>
  <c r="W872" i="5"/>
  <c r="W868" i="5"/>
  <c r="F1290" i="7"/>
  <c r="W1286" i="5"/>
  <c r="U519" i="5"/>
  <c r="W53" i="5"/>
  <c r="Q1163" i="5"/>
  <c r="P1163" i="5"/>
  <c r="V1163" i="5" s="1"/>
  <c r="U719" i="5"/>
  <c r="U656" i="5"/>
  <c r="W1051" i="5"/>
  <c r="V256" i="5"/>
  <c r="W61" i="5"/>
  <c r="W54" i="5"/>
  <c r="W22" i="5"/>
  <c r="U795" i="5"/>
  <c r="P641" i="5"/>
  <c r="V641" i="5" s="1"/>
  <c r="Q641" i="5"/>
  <c r="C205" i="7"/>
  <c r="Z205" i="7" s="1"/>
  <c r="L207" i="5"/>
  <c r="C105" i="7"/>
  <c r="Z105" i="7" s="1"/>
  <c r="L106" i="5"/>
  <c r="P99" i="5"/>
  <c r="Q99" i="5"/>
  <c r="U99" i="5"/>
  <c r="K1290" i="7"/>
  <c r="W1038" i="5"/>
  <c r="U977" i="5"/>
  <c r="W938" i="5"/>
  <c r="W915" i="5"/>
  <c r="Q913" i="5"/>
  <c r="P913" i="5"/>
  <c r="V913" i="5" s="1"/>
  <c r="W907" i="5"/>
  <c r="Q905" i="5"/>
  <c r="P905" i="5"/>
  <c r="V905" i="5" s="1"/>
  <c r="L919" i="5"/>
  <c r="W716" i="5"/>
  <c r="P703" i="5"/>
  <c r="V703" i="5" s="1"/>
  <c r="W681" i="5"/>
  <c r="W677" i="5"/>
  <c r="W673" i="5"/>
  <c r="Q671" i="5"/>
  <c r="P671" i="5"/>
  <c r="V671" i="5" s="1"/>
  <c r="P841" i="5"/>
  <c r="V841" i="5" s="1"/>
  <c r="Q841" i="5"/>
  <c r="Q780" i="5"/>
  <c r="P780" i="5"/>
  <c r="V780" i="5" s="1"/>
  <c r="U626" i="5"/>
  <c r="U918" i="5"/>
  <c r="U671" i="5"/>
  <c r="W575" i="5"/>
  <c r="V272" i="5"/>
  <c r="W296" i="5"/>
  <c r="L294" i="5"/>
  <c r="U376" i="5"/>
  <c r="W386" i="5"/>
  <c r="Q387" i="5"/>
  <c r="W372" i="5"/>
  <c r="U381" i="5"/>
  <c r="W184" i="5"/>
  <c r="W180" i="5"/>
  <c r="W176" i="5"/>
  <c r="W158" i="5"/>
  <c r="U111" i="5"/>
  <c r="V111" i="5"/>
  <c r="W201" i="5"/>
  <c r="P159" i="5"/>
  <c r="V159" i="5" s="1"/>
  <c r="V110" i="5"/>
  <c r="W547" i="5"/>
  <c r="U387" i="5"/>
  <c r="W187" i="5"/>
  <c r="W183" i="5"/>
  <c r="W179" i="5"/>
  <c r="W113" i="5"/>
  <c r="Q114" i="5"/>
  <c r="W373" i="5"/>
  <c r="W136" i="5"/>
  <c r="U118" i="5"/>
  <c r="Q118" i="5"/>
  <c r="W200" i="5"/>
  <c r="Q111" i="5"/>
  <c r="W110" i="5"/>
  <c r="W139" i="5"/>
  <c r="W516" i="5"/>
  <c r="U202" i="5"/>
  <c r="Q202" i="5"/>
  <c r="Q381" i="5"/>
  <c r="W380" i="5"/>
  <c r="W185" i="5"/>
  <c r="W181" i="5"/>
  <c r="W177" i="5"/>
  <c r="W159" i="5"/>
  <c r="W117" i="5"/>
  <c r="W188" i="5"/>
  <c r="Q376" i="5"/>
  <c r="W169" i="5"/>
  <c r="W186" i="5"/>
  <c r="W182" i="5"/>
  <c r="W178" i="5"/>
  <c r="P188" i="5"/>
  <c r="V188" i="5" s="1"/>
  <c r="W120" i="5"/>
  <c r="V113" i="5"/>
  <c r="V200" i="5"/>
  <c r="W116" i="5"/>
  <c r="W134" i="5"/>
  <c r="W131" i="5"/>
  <c r="V116" i="5"/>
  <c r="P1299" i="5" l="1"/>
  <c r="Q331" i="5"/>
  <c r="W331" i="5" s="1"/>
  <c r="U319" i="5"/>
  <c r="P331" i="5"/>
  <c r="V331" i="5" s="1"/>
  <c r="Q170" i="5"/>
  <c r="W170" i="5" s="1"/>
  <c r="L171" i="5"/>
  <c r="Q171" i="5" s="1"/>
  <c r="W171" i="5" s="1"/>
  <c r="P170" i="5"/>
  <c r="V528" i="5"/>
  <c r="C529" i="7"/>
  <c r="Q329" i="5"/>
  <c r="W329" i="5" s="1"/>
  <c r="U321" i="5"/>
  <c r="P327" i="5"/>
  <c r="V327" i="5" s="1"/>
  <c r="U330" i="5"/>
  <c r="Q324" i="5"/>
  <c r="W324" i="5" s="1"/>
  <c r="Q326" i="5"/>
  <c r="W326" i="5" s="1"/>
  <c r="U323" i="5"/>
  <c r="P326" i="5"/>
  <c r="V326" i="5" s="1"/>
  <c r="P319" i="5"/>
  <c r="V319" i="5" s="1"/>
  <c r="Q321" i="5"/>
  <c r="W321" i="5" s="1"/>
  <c r="U327" i="5"/>
  <c r="P329" i="5"/>
  <c r="V329" i="5" s="1"/>
  <c r="P328" i="5"/>
  <c r="V328" i="5" s="1"/>
  <c r="P332" i="5"/>
  <c r="V332" i="5" s="1"/>
  <c r="Q320" i="5"/>
  <c r="W320" i="5" s="1"/>
  <c r="U328" i="5"/>
  <c r="P320" i="5"/>
  <c r="V320" i="5" s="1"/>
  <c r="Q322" i="5"/>
  <c r="W322" i="5" s="1"/>
  <c r="Q330" i="5"/>
  <c r="W330" i="5" s="1"/>
  <c r="Q332" i="5"/>
  <c r="W332" i="5" s="1"/>
  <c r="U333" i="5"/>
  <c r="Q333" i="5"/>
  <c r="W333" i="5" s="1"/>
  <c r="P334" i="5"/>
  <c r="V334" i="5" s="1"/>
  <c r="P322" i="5"/>
  <c r="V322" i="5" s="1"/>
  <c r="U325" i="5"/>
  <c r="P325" i="5"/>
  <c r="V325" i="5" s="1"/>
  <c r="U334" i="5"/>
  <c r="C1023" i="7"/>
  <c r="Z1013" i="7"/>
  <c r="C853" i="7"/>
  <c r="L954" i="5"/>
  <c r="U954" i="5" s="1"/>
  <c r="P513" i="5"/>
  <c r="V513" i="5" s="1"/>
  <c r="P232" i="5"/>
  <c r="V232" i="5" s="1"/>
  <c r="P123" i="5"/>
  <c r="U79" i="5"/>
  <c r="U513" i="5"/>
  <c r="Q258" i="5"/>
  <c r="W258" i="5" s="1"/>
  <c r="Z510" i="7"/>
  <c r="L123" i="5"/>
  <c r="Q123" i="5" s="1"/>
  <c r="W123" i="5" s="1"/>
  <c r="Q122" i="5"/>
  <c r="W122" i="5" s="1"/>
  <c r="Q79" i="5"/>
  <c r="W79" i="5" s="1"/>
  <c r="U122" i="5"/>
  <c r="U232" i="5"/>
  <c r="C969" i="7"/>
  <c r="Z969" i="7" s="1"/>
  <c r="P216" i="5"/>
  <c r="V216" i="5" s="1"/>
  <c r="P949" i="5"/>
  <c r="P954" i="5" s="1"/>
  <c r="P79" i="5"/>
  <c r="V79" i="5" s="1"/>
  <c r="P258" i="5"/>
  <c r="V258" i="5" s="1"/>
  <c r="Q949" i="5"/>
  <c r="W949" i="5" s="1"/>
  <c r="P277" i="5"/>
  <c r="V277" i="5" s="1"/>
  <c r="Q406" i="5"/>
  <c r="W406" i="5" s="1"/>
  <c r="P406" i="5"/>
  <c r="V406" i="5" s="1"/>
  <c r="P421" i="5"/>
  <c r="V421" i="5" s="1"/>
  <c r="Q421" i="5"/>
  <c r="W421" i="5" s="1"/>
  <c r="P167" i="5"/>
  <c r="V167" i="5" s="1"/>
  <c r="U277" i="5"/>
  <c r="L496" i="5"/>
  <c r="Q496" i="5" s="1"/>
  <c r="W496" i="5" s="1"/>
  <c r="P462" i="5"/>
  <c r="V462" i="5" s="1"/>
  <c r="Q462" i="5"/>
  <c r="W462" i="5" s="1"/>
  <c r="P474" i="5"/>
  <c r="V474" i="5" s="1"/>
  <c r="Q474" i="5"/>
  <c r="W474" i="5" s="1"/>
  <c r="P450" i="5"/>
  <c r="V450" i="5" s="1"/>
  <c r="Q450" i="5"/>
  <c r="W450" i="5" s="1"/>
  <c r="Q453" i="5"/>
  <c r="W453" i="5" s="1"/>
  <c r="P453" i="5"/>
  <c r="V453" i="5" s="1"/>
  <c r="P599" i="5"/>
  <c r="V599" i="5" s="1"/>
  <c r="U101" i="5"/>
  <c r="Q101" i="5"/>
  <c r="W101" i="5" s="1"/>
  <c r="P101" i="5"/>
  <c r="V101" i="5" s="1"/>
  <c r="U406" i="5"/>
  <c r="Q431" i="5"/>
  <c r="W431" i="5" s="1"/>
  <c r="P431" i="5"/>
  <c r="V431" i="5" s="1"/>
  <c r="Q455" i="5"/>
  <c r="W455" i="5" s="1"/>
  <c r="P455" i="5"/>
  <c r="V455" i="5" s="1"/>
  <c r="U421" i="5"/>
  <c r="Q443" i="5"/>
  <c r="W443" i="5" s="1"/>
  <c r="P443" i="5"/>
  <c r="V443" i="5" s="1"/>
  <c r="Q447" i="5"/>
  <c r="W447" i="5" s="1"/>
  <c r="P447" i="5"/>
  <c r="V447" i="5" s="1"/>
  <c r="P458" i="5"/>
  <c r="V458" i="5" s="1"/>
  <c r="Q458" i="5"/>
  <c r="W458" i="5" s="1"/>
  <c r="Q439" i="5"/>
  <c r="W439" i="5" s="1"/>
  <c r="P439" i="5"/>
  <c r="V439" i="5" s="1"/>
  <c r="Q279" i="5"/>
  <c r="W279" i="5" s="1"/>
  <c r="L290" i="5"/>
  <c r="P279" i="5"/>
  <c r="U279" i="5"/>
  <c r="Q449" i="5"/>
  <c r="W449" i="5" s="1"/>
  <c r="P449" i="5"/>
  <c r="V449" i="5" s="1"/>
  <c r="Q478" i="5"/>
  <c r="W478" i="5" s="1"/>
  <c r="P478" i="5"/>
  <c r="V478" i="5" s="1"/>
  <c r="Q459" i="5"/>
  <c r="W459" i="5" s="1"/>
  <c r="P459" i="5"/>
  <c r="V459" i="5" s="1"/>
  <c r="P469" i="5"/>
  <c r="V469" i="5" s="1"/>
  <c r="Q469" i="5"/>
  <c r="W469" i="5" s="1"/>
  <c r="U458" i="5"/>
  <c r="U439" i="5"/>
  <c r="Q494" i="5"/>
  <c r="W494" i="5" s="1"/>
  <c r="P494" i="5"/>
  <c r="V494" i="5" s="1"/>
  <c r="Q433" i="5"/>
  <c r="W433" i="5" s="1"/>
  <c r="P433" i="5"/>
  <c r="V433" i="5" s="1"/>
  <c r="Q485" i="5"/>
  <c r="W485" i="5" s="1"/>
  <c r="P485" i="5"/>
  <c r="V485" i="5" s="1"/>
  <c r="Q426" i="5"/>
  <c r="W426" i="5" s="1"/>
  <c r="P426" i="5"/>
  <c r="V426" i="5" s="1"/>
  <c r="Q404" i="5"/>
  <c r="W404" i="5" s="1"/>
  <c r="P404" i="5"/>
  <c r="V404" i="5" s="1"/>
  <c r="C374" i="7"/>
  <c r="Q315" i="5"/>
  <c r="Q599" i="5"/>
  <c r="W599" i="5" s="1"/>
  <c r="L337" i="5"/>
  <c r="U337" i="5" s="1"/>
  <c r="U964" i="5"/>
  <c r="P977" i="5"/>
  <c r="P964" i="5"/>
  <c r="V964" i="5" s="1"/>
  <c r="U956" i="5"/>
  <c r="Q956" i="5"/>
  <c r="W956" i="5" s="1"/>
  <c r="P956" i="5"/>
  <c r="L958" i="5"/>
  <c r="P818" i="5"/>
  <c r="V818" i="5" s="1"/>
  <c r="U818" i="5"/>
  <c r="Q818" i="5"/>
  <c r="W818" i="5" s="1"/>
  <c r="L356" i="5"/>
  <c r="Q356" i="5" s="1"/>
  <c r="W356" i="5" s="1"/>
  <c r="P1031" i="5"/>
  <c r="V1031" i="5" s="1"/>
  <c r="Q1031" i="5"/>
  <c r="W1031" i="5" s="1"/>
  <c r="U1031" i="5"/>
  <c r="P847" i="5"/>
  <c r="L851" i="5"/>
  <c r="U851" i="5" s="1"/>
  <c r="Q847" i="5"/>
  <c r="W847" i="5" s="1"/>
  <c r="Q348" i="5"/>
  <c r="W348" i="5" s="1"/>
  <c r="U315" i="5"/>
  <c r="C1053" i="7"/>
  <c r="Z1053" i="7" s="1"/>
  <c r="Z1052" i="7"/>
  <c r="L1107" i="5"/>
  <c r="P1104" i="5"/>
  <c r="U1104" i="5"/>
  <c r="Q1104" i="5"/>
  <c r="W1104" i="5" s="1"/>
  <c r="C1204" i="7"/>
  <c r="Z1204" i="7" s="1"/>
  <c r="U348" i="5"/>
  <c r="P934" i="5"/>
  <c r="L941" i="5"/>
  <c r="Q941" i="5" s="1"/>
  <c r="W941" i="5" s="1"/>
  <c r="Q934" i="5"/>
  <c r="W934" i="5" s="1"/>
  <c r="C944" i="7"/>
  <c r="U1002" i="5"/>
  <c r="L1015" i="5"/>
  <c r="U1015" i="5" s="1"/>
  <c r="P1002" i="5"/>
  <c r="Q1002" i="5"/>
  <c r="W1002" i="5" s="1"/>
  <c r="L1054" i="5"/>
  <c r="P1037" i="5"/>
  <c r="Q1037" i="5"/>
  <c r="W1037" i="5" s="1"/>
  <c r="U1122" i="5"/>
  <c r="Q1122" i="5"/>
  <c r="W1122" i="5" s="1"/>
  <c r="P1122" i="5"/>
  <c r="V1122" i="5" s="1"/>
  <c r="Q701" i="5"/>
  <c r="W701" i="5" s="1"/>
  <c r="P701" i="5"/>
  <c r="V701" i="5" s="1"/>
  <c r="U701" i="5"/>
  <c r="Q686" i="5"/>
  <c r="W686" i="5" s="1"/>
  <c r="P686" i="5"/>
  <c r="V686" i="5" s="1"/>
  <c r="C751" i="7"/>
  <c r="U686" i="5"/>
  <c r="Z1208" i="7"/>
  <c r="C1289" i="7"/>
  <c r="Z1289" i="7" s="1"/>
  <c r="V1028" i="5"/>
  <c r="U559" i="5"/>
  <c r="U807" i="5"/>
  <c r="U1057" i="5"/>
  <c r="U804" i="5"/>
  <c r="U1119" i="5"/>
  <c r="U707" i="5"/>
  <c r="U1032" i="5"/>
  <c r="U1109" i="5"/>
  <c r="U1205" i="5"/>
  <c r="U693" i="5"/>
  <c r="U808" i="5"/>
  <c r="U825" i="5"/>
  <c r="P830" i="5"/>
  <c r="V830" i="5" s="1"/>
  <c r="L696" i="5"/>
  <c r="V348" i="5"/>
  <c r="U834" i="5"/>
  <c r="U994" i="5"/>
  <c r="Q1117" i="5"/>
  <c r="W1117" i="5" s="1"/>
  <c r="Q1029" i="5"/>
  <c r="W1029" i="5" s="1"/>
  <c r="V1029" i="5"/>
  <c r="L1282" i="5"/>
  <c r="U1282" i="5" s="1"/>
  <c r="L313" i="5"/>
  <c r="U498" i="5"/>
  <c r="U601" i="5"/>
  <c r="U960" i="5"/>
  <c r="U88" i="5"/>
  <c r="U901" i="5"/>
  <c r="Q823" i="5"/>
  <c r="W823" i="5" s="1"/>
  <c r="W609" i="5"/>
  <c r="W531" i="5"/>
  <c r="P695" i="5"/>
  <c r="P696" i="5" s="1"/>
  <c r="U1029" i="5"/>
  <c r="Q695" i="5"/>
  <c r="Q696" i="5" s="1"/>
  <c r="W696" i="5" s="1"/>
  <c r="U695" i="5"/>
  <c r="W191" i="5"/>
  <c r="U1230" i="5"/>
  <c r="W1229" i="5"/>
  <c r="W1228" i="5"/>
  <c r="W1245" i="5"/>
  <c r="W1232" i="5"/>
  <c r="W1231" i="5"/>
  <c r="W1244" i="5"/>
  <c r="W1226" i="5"/>
  <c r="W1235" i="5"/>
  <c r="W1242" i="5"/>
  <c r="W1236" i="5"/>
  <c r="W1238" i="5"/>
  <c r="W1243" i="5"/>
  <c r="P1230" i="5"/>
  <c r="V1230" i="5" s="1"/>
  <c r="Q1230" i="5"/>
  <c r="W1240" i="5"/>
  <c r="W1234" i="5"/>
  <c r="W1225" i="5"/>
  <c r="W1237" i="5"/>
  <c r="W1239" i="5"/>
  <c r="W1028" i="5"/>
  <c r="Z525" i="7"/>
  <c r="W194" i="5"/>
  <c r="L832" i="5"/>
  <c r="Q830" i="5"/>
  <c r="V96" i="5"/>
  <c r="V173" i="5"/>
  <c r="W84" i="5"/>
  <c r="P294" i="5"/>
  <c r="P313" i="5" s="1"/>
  <c r="Z798" i="7"/>
  <c r="U96" i="5"/>
  <c r="L97" i="5"/>
  <c r="V97" i="5" s="1"/>
  <c r="Q96" i="5"/>
  <c r="W96" i="5" s="1"/>
  <c r="Q1109" i="5"/>
  <c r="L1110" i="5"/>
  <c r="U1110" i="5" s="1"/>
  <c r="P1109" i="5"/>
  <c r="P1110" i="5" s="1"/>
  <c r="Q174" i="5"/>
  <c r="W174" i="5" s="1"/>
  <c r="Z830" i="7"/>
  <c r="Z968" i="7"/>
  <c r="L970" i="5"/>
  <c r="U830" i="5"/>
  <c r="W837" i="5"/>
  <c r="W305" i="5"/>
  <c r="O227" i="5"/>
  <c r="O291" i="5" s="1"/>
  <c r="O1293" i="5" s="1"/>
  <c r="W23" i="5"/>
  <c r="A126" i="5"/>
  <c r="A127" i="5" s="1"/>
  <c r="A130" i="5" s="1"/>
  <c r="A133" i="5" s="1"/>
  <c r="A136" i="5" s="1"/>
  <c r="A137" i="5" s="1"/>
  <c r="A138" i="5" s="1"/>
  <c r="A141" i="5" s="1"/>
  <c r="A142" i="5" s="1"/>
  <c r="A143" i="5" s="1"/>
  <c r="A146" i="5" s="1"/>
  <c r="A147" i="5" s="1"/>
  <c r="A150" i="5" s="1"/>
  <c r="A155" i="5" s="1"/>
  <c r="A156" i="5" s="1"/>
  <c r="A157" i="5" s="1"/>
  <c r="A158" i="5" s="1"/>
  <c r="A161" i="5" s="1"/>
  <c r="A162" i="5" s="1"/>
  <c r="A163" i="5" s="1"/>
  <c r="A164" i="5" s="1"/>
  <c r="A165" i="5" s="1"/>
  <c r="A166" i="5" s="1"/>
  <c r="A169" i="5" s="1"/>
  <c r="A170" i="5" s="1"/>
  <c r="A173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90" i="5" s="1"/>
  <c r="A191" i="5" s="1"/>
  <c r="Q152" i="5"/>
  <c r="W152" i="5" s="1"/>
  <c r="P63" i="5"/>
  <c r="V63" i="5" s="1"/>
  <c r="W979" i="5"/>
  <c r="U1117" i="5"/>
  <c r="W917" i="5"/>
  <c r="W838" i="5"/>
  <c r="P254" i="5"/>
  <c r="V254" i="5" s="1"/>
  <c r="N237" i="5"/>
  <c r="N238" i="5" s="1"/>
  <c r="W256" i="5"/>
  <c r="P823" i="5"/>
  <c r="V823" i="5" s="1"/>
  <c r="N226" i="5"/>
  <c r="N227" i="5" s="1"/>
  <c r="W151" i="5"/>
  <c r="U63" i="5"/>
  <c r="P204" i="5"/>
  <c r="P205" i="5" s="1"/>
  <c r="V205" i="5" s="1"/>
  <c r="W16" i="5"/>
  <c r="M329" i="5"/>
  <c r="M330" i="5" s="1"/>
  <c r="Z1279" i="7"/>
  <c r="U258" i="5"/>
  <c r="Z810" i="7"/>
  <c r="U812" i="5"/>
  <c r="W1128" i="5"/>
  <c r="W1144" i="5"/>
  <c r="W965" i="5"/>
  <c r="W1223" i="5"/>
  <c r="V161" i="5"/>
  <c r="L845" i="5"/>
  <c r="P844" i="5"/>
  <c r="P845" i="5" s="1"/>
  <c r="Q844" i="5"/>
  <c r="P1117" i="5"/>
  <c r="V1117" i="5" s="1"/>
  <c r="U823" i="5"/>
  <c r="U844" i="5"/>
  <c r="Q204" i="5"/>
  <c r="W204" i="5" s="1"/>
  <c r="Z821" i="7"/>
  <c r="L1000" i="5"/>
  <c r="V1000" i="5" s="1"/>
  <c r="Q994" i="5"/>
  <c r="P994" i="5"/>
  <c r="V994" i="5" s="1"/>
  <c r="U204" i="5"/>
  <c r="U216" i="5"/>
  <c r="W836" i="5"/>
  <c r="L1210" i="5"/>
  <c r="U1209" i="5"/>
  <c r="P1209" i="5"/>
  <c r="V1209" i="5" s="1"/>
  <c r="Q1209" i="5"/>
  <c r="U254" i="5"/>
  <c r="Q254" i="5"/>
  <c r="W528" i="5"/>
  <c r="P556" i="5"/>
  <c r="V556" i="5" s="1"/>
  <c r="Q556" i="5"/>
  <c r="W555" i="5"/>
  <c r="P753" i="5"/>
  <c r="V753" i="5" s="1"/>
  <c r="Z521" i="7"/>
  <c r="U524" i="5"/>
  <c r="Z504" i="7"/>
  <c r="U507" i="5"/>
  <c r="Q757" i="5"/>
  <c r="P757" i="5"/>
  <c r="V757" i="5" s="1"/>
  <c r="U294" i="5"/>
  <c r="P919" i="5"/>
  <c r="V919" i="5" s="1"/>
  <c r="C288" i="7"/>
  <c r="C607" i="7"/>
  <c r="Z607" i="7" s="1"/>
  <c r="Q216" i="5"/>
  <c r="W216" i="5" s="1"/>
  <c r="Q1032" i="5"/>
  <c r="P1032" i="5"/>
  <c r="V1032" i="5" s="1"/>
  <c r="L1035" i="5"/>
  <c r="L144" i="5"/>
  <c r="Q141" i="5"/>
  <c r="U141" i="5"/>
  <c r="P141" i="5"/>
  <c r="V210" i="5"/>
  <c r="Z493" i="7"/>
  <c r="W195" i="5"/>
  <c r="W210" i="5"/>
  <c r="L800" i="5"/>
  <c r="Q858" i="5"/>
  <c r="L865" i="5"/>
  <c r="P858" i="5"/>
  <c r="P865" i="5" s="1"/>
  <c r="L342" i="5"/>
  <c r="Q339" i="5"/>
  <c r="P339" i="5"/>
  <c r="P342" i="5" s="1"/>
  <c r="U339" i="5"/>
  <c r="U757" i="5"/>
  <c r="D1290" i="7"/>
  <c r="W780" i="5"/>
  <c r="W671" i="5"/>
  <c r="W905" i="5"/>
  <c r="Q207" i="5"/>
  <c r="P207" i="5"/>
  <c r="P208" i="5" s="1"/>
  <c r="U207" i="5"/>
  <c r="L208" i="5"/>
  <c r="W1163" i="5"/>
  <c r="W964" i="5"/>
  <c r="Z501" i="7"/>
  <c r="Z799" i="7"/>
  <c r="Q670" i="5"/>
  <c r="P670" i="5"/>
  <c r="P684" i="5" s="1"/>
  <c r="L684" i="5"/>
  <c r="P943" i="5"/>
  <c r="P945" i="5" s="1"/>
  <c r="L945" i="5"/>
  <c r="Q943" i="5"/>
  <c r="Z987" i="7"/>
  <c r="L613" i="5"/>
  <c r="P1094" i="5"/>
  <c r="V1094" i="5" s="1"/>
  <c r="W624" i="5"/>
  <c r="W645" i="5"/>
  <c r="W125" i="5"/>
  <c r="Q167" i="5"/>
  <c r="U167" i="5"/>
  <c r="Z528" i="7"/>
  <c r="U531" i="5"/>
  <c r="W1160" i="5"/>
  <c r="W1165" i="5"/>
  <c r="W692" i="5"/>
  <c r="Z807" i="7"/>
  <c r="Z875" i="7"/>
  <c r="W719" i="5"/>
  <c r="L148" i="5"/>
  <c r="U146" i="5"/>
  <c r="P146" i="5"/>
  <c r="P148" i="5" s="1"/>
  <c r="Q919" i="5"/>
  <c r="W913" i="5"/>
  <c r="V99" i="5"/>
  <c r="W641" i="5"/>
  <c r="P498" i="5"/>
  <c r="P504" i="5" s="1"/>
  <c r="Q498" i="5"/>
  <c r="L504" i="5"/>
  <c r="U1024" i="5"/>
  <c r="Z600" i="7"/>
  <c r="U670" i="5"/>
  <c r="U1094" i="5"/>
  <c r="L563" i="5"/>
  <c r="P559" i="5"/>
  <c r="P563" i="5" s="1"/>
  <c r="Q559" i="5"/>
  <c r="W747" i="5"/>
  <c r="P81" i="5"/>
  <c r="P88" i="5" s="1"/>
  <c r="Q81" i="5"/>
  <c r="U81" i="5"/>
  <c r="U128" i="5"/>
  <c r="Q128" i="5"/>
  <c r="V128" i="5"/>
  <c r="W161" i="5"/>
  <c r="Q1205" i="5"/>
  <c r="W63" i="5"/>
  <c r="W784" i="5"/>
  <c r="U205" i="5"/>
  <c r="L842" i="5"/>
  <c r="Q834" i="5"/>
  <c r="P834" i="5"/>
  <c r="P842" i="5" s="1"/>
  <c r="Z1099" i="7"/>
  <c r="W626" i="5"/>
  <c r="Z128" i="7"/>
  <c r="U131" i="5"/>
  <c r="Q359" i="5"/>
  <c r="P359" i="5"/>
  <c r="P369" i="5" s="1"/>
  <c r="L369" i="5"/>
  <c r="U359" i="5"/>
  <c r="C214" i="7"/>
  <c r="P1119" i="5"/>
  <c r="V1119" i="5" s="1"/>
  <c r="Q1119" i="5"/>
  <c r="W99" i="5"/>
  <c r="Q106" i="5"/>
  <c r="P106" i="5"/>
  <c r="P108" i="5" s="1"/>
  <c r="L108" i="5"/>
  <c r="U106" i="5"/>
  <c r="W1072" i="5"/>
  <c r="W766" i="5"/>
  <c r="Z681" i="7"/>
  <c r="P982" i="5"/>
  <c r="P989" i="5" s="1"/>
  <c r="Q807" i="5"/>
  <c r="P807" i="5"/>
  <c r="V807" i="5" s="1"/>
  <c r="P960" i="5"/>
  <c r="P962" i="5" s="1"/>
  <c r="L962" i="5"/>
  <c r="Q960" i="5"/>
  <c r="W745" i="5"/>
  <c r="W918" i="5"/>
  <c r="Z560" i="7"/>
  <c r="L1291" i="5"/>
  <c r="U1284" i="5"/>
  <c r="Q1284" i="5"/>
  <c r="P1284" i="5"/>
  <c r="P1291" i="5" s="1"/>
  <c r="Q1213" i="5"/>
  <c r="L1214" i="5"/>
  <c r="U1213" i="5"/>
  <c r="P1213" i="5"/>
  <c r="P1214" i="5" s="1"/>
  <c r="W840" i="5"/>
  <c r="C86" i="7"/>
  <c r="Z85" i="7"/>
  <c r="W232" i="5"/>
  <c r="P92" i="5"/>
  <c r="P94" i="5" s="1"/>
  <c r="U92" i="5"/>
  <c r="L94" i="5"/>
  <c r="Q92" i="5"/>
  <c r="W764" i="5"/>
  <c r="L902" i="5"/>
  <c r="P901" i="5"/>
  <c r="P902" i="5" s="1"/>
  <c r="Q901" i="5"/>
  <c r="Q867" i="5"/>
  <c r="P867" i="5"/>
  <c r="P877" i="5" s="1"/>
  <c r="L877" i="5"/>
  <c r="W1290" i="5"/>
  <c r="P825" i="5"/>
  <c r="P828" i="5" s="1"/>
  <c r="Q825" i="5"/>
  <c r="L809" i="5"/>
  <c r="Q804" i="5"/>
  <c r="P804" i="5"/>
  <c r="V804" i="5" s="1"/>
  <c r="W841" i="5"/>
  <c r="U104" i="5"/>
  <c r="Q104" i="5"/>
  <c r="P65" i="5"/>
  <c r="P67" i="5" s="1"/>
  <c r="L67" i="5"/>
  <c r="Q65" i="5"/>
  <c r="U65" i="5"/>
  <c r="L603" i="5"/>
  <c r="P601" i="5"/>
  <c r="P603" i="5" s="1"/>
  <c r="Q601" i="5"/>
  <c r="U943" i="5"/>
  <c r="U982" i="5"/>
  <c r="Z960" i="7"/>
  <c r="W910" i="5"/>
  <c r="P190" i="5"/>
  <c r="P198" i="5" s="1"/>
  <c r="U190" i="5"/>
  <c r="L198" i="5"/>
  <c r="Q190" i="5"/>
  <c r="W797" i="5"/>
  <c r="U344" i="5"/>
  <c r="W658" i="5"/>
  <c r="A82" i="7"/>
  <c r="A83" i="7" s="1"/>
  <c r="A84" i="7" s="1"/>
  <c r="A89" i="7" s="1"/>
  <c r="A90" i="7" s="1"/>
  <c r="A93" i="7" s="1"/>
  <c r="A96" i="7" s="1"/>
  <c r="A97" i="7" s="1"/>
  <c r="A98" i="7" s="1"/>
  <c r="A99" i="7" s="1"/>
  <c r="Q753" i="5"/>
  <c r="V125" i="5"/>
  <c r="Q693" i="5"/>
  <c r="AB553" i="7"/>
  <c r="Z553" i="7"/>
  <c r="U556" i="5"/>
  <c r="Z900" i="7"/>
  <c r="Q808" i="5"/>
  <c r="P808" i="5"/>
  <c r="V808" i="5" s="1"/>
  <c r="L1101" i="5"/>
  <c r="P1057" i="5"/>
  <c r="V1057" i="5" s="1"/>
  <c r="Q1057" i="5"/>
  <c r="U867" i="5"/>
  <c r="U753" i="5"/>
  <c r="W795" i="5"/>
  <c r="W656" i="5"/>
  <c r="U220" i="5"/>
  <c r="Q220" i="5"/>
  <c r="P220" i="5"/>
  <c r="P227" i="5" s="1"/>
  <c r="L227" i="5"/>
  <c r="Z145" i="7"/>
  <c r="C149" i="7"/>
  <c r="Z149" i="7" s="1"/>
  <c r="Z826" i="7"/>
  <c r="U919" i="5"/>
  <c r="Z1118" i="7"/>
  <c r="L1120" i="5"/>
  <c r="Q294" i="5"/>
  <c r="W294" i="5" s="1"/>
  <c r="W376" i="5"/>
  <c r="W381" i="5"/>
  <c r="W202" i="5"/>
  <c r="W111" i="5"/>
  <c r="W114" i="5"/>
  <c r="W118" i="5"/>
  <c r="W387" i="5"/>
  <c r="W532" i="5"/>
  <c r="L532" i="5" l="1"/>
  <c r="U171" i="5"/>
  <c r="V170" i="5"/>
  <c r="P171" i="5"/>
  <c r="V171" i="5" s="1"/>
  <c r="L217" i="5"/>
  <c r="P337" i="5"/>
  <c r="V337" i="5" s="1"/>
  <c r="Q337" i="5"/>
  <c r="W337" i="5" s="1"/>
  <c r="L1025" i="5"/>
  <c r="V977" i="5"/>
  <c r="L855" i="5"/>
  <c r="U855" i="5" s="1"/>
  <c r="Q954" i="5"/>
  <c r="W954" i="5" s="1"/>
  <c r="U123" i="5"/>
  <c r="V954" i="5"/>
  <c r="V123" i="5"/>
  <c r="P496" i="5"/>
  <c r="V496" i="5" s="1"/>
  <c r="V949" i="5"/>
  <c r="U496" i="5"/>
  <c r="P104" i="5"/>
  <c r="V104" i="5" s="1"/>
  <c r="V279" i="5"/>
  <c r="P290" i="5"/>
  <c r="V290" i="5" s="1"/>
  <c r="Q290" i="5"/>
  <c r="W290" i="5" s="1"/>
  <c r="U290" i="5"/>
  <c r="W315" i="5"/>
  <c r="P970" i="5"/>
  <c r="V970" i="5" s="1"/>
  <c r="P693" i="5"/>
  <c r="V693" i="5" s="1"/>
  <c r="P1205" i="5"/>
  <c r="V1205" i="5" s="1"/>
  <c r="U356" i="5"/>
  <c r="V356" i="5"/>
  <c r="P707" i="5"/>
  <c r="V707" i="5" s="1"/>
  <c r="U941" i="5"/>
  <c r="Q1054" i="5"/>
  <c r="W1054" i="5" s="1"/>
  <c r="U1054" i="5"/>
  <c r="V1104" i="5"/>
  <c r="P1107" i="5"/>
  <c r="V1107" i="5" s="1"/>
  <c r="V1002" i="5"/>
  <c r="P1015" i="5"/>
  <c r="V1015" i="5" s="1"/>
  <c r="Q958" i="5"/>
  <c r="W958" i="5" s="1"/>
  <c r="U958" i="5"/>
  <c r="V1037" i="5"/>
  <c r="P1054" i="5"/>
  <c r="V1054" i="5" s="1"/>
  <c r="V956" i="5"/>
  <c r="P958" i="5"/>
  <c r="V958" i="5" s="1"/>
  <c r="V934" i="5"/>
  <c r="P941" i="5"/>
  <c r="V941" i="5" s="1"/>
  <c r="U1107" i="5"/>
  <c r="Q1107" i="5"/>
  <c r="W1107" i="5" s="1"/>
  <c r="V847" i="5"/>
  <c r="P851" i="5"/>
  <c r="V851" i="5" s="1"/>
  <c r="W695" i="5"/>
  <c r="L946" i="5"/>
  <c r="U946" i="5" s="1"/>
  <c r="Z86" i="7"/>
  <c r="V504" i="5"/>
  <c r="L1206" i="5"/>
  <c r="Q1206" i="5" s="1"/>
  <c r="V603" i="5"/>
  <c r="V962" i="5"/>
  <c r="V989" i="5"/>
  <c r="V339" i="5"/>
  <c r="V960" i="5"/>
  <c r="V498" i="5"/>
  <c r="V982" i="5"/>
  <c r="V901" i="5"/>
  <c r="V1291" i="5"/>
  <c r="V865" i="5"/>
  <c r="V601" i="5"/>
  <c r="V294" i="5"/>
  <c r="V1213" i="5"/>
  <c r="U1101" i="5"/>
  <c r="U945" i="5"/>
  <c r="V945" i="5"/>
  <c r="V844" i="5"/>
  <c r="V867" i="5"/>
  <c r="U877" i="5"/>
  <c r="V877" i="5"/>
  <c r="V369" i="5"/>
  <c r="U342" i="5"/>
  <c r="V342" i="5"/>
  <c r="L1055" i="5"/>
  <c r="U1055" i="5" s="1"/>
  <c r="P832" i="5"/>
  <c r="V832" i="5" s="1"/>
  <c r="Q832" i="5"/>
  <c r="U313" i="5"/>
  <c r="V313" i="5"/>
  <c r="V834" i="5"/>
  <c r="V695" i="5"/>
  <c r="V825" i="5"/>
  <c r="V1109" i="5"/>
  <c r="V559" i="5"/>
  <c r="V828" i="5"/>
  <c r="U902" i="5"/>
  <c r="V902" i="5"/>
  <c r="U563" i="5"/>
  <c r="V563" i="5"/>
  <c r="U684" i="5"/>
  <c r="V684" i="5"/>
  <c r="U800" i="5"/>
  <c r="Q970" i="5"/>
  <c r="W970" i="5" s="1"/>
  <c r="U696" i="5"/>
  <c r="V696" i="5"/>
  <c r="U809" i="5"/>
  <c r="V1214" i="5"/>
  <c r="V842" i="5"/>
  <c r="V845" i="5"/>
  <c r="V1110" i="5"/>
  <c r="Q1282" i="5"/>
  <c r="W1282" i="5" s="1"/>
  <c r="V359" i="5"/>
  <c r="V858" i="5"/>
  <c r="V1284" i="5"/>
  <c r="V670" i="5"/>
  <c r="V943" i="5"/>
  <c r="W1230" i="5"/>
  <c r="P1282" i="5"/>
  <c r="V1282" i="5" s="1"/>
  <c r="Q1110" i="5"/>
  <c r="U97" i="5"/>
  <c r="U832" i="5"/>
  <c r="U970" i="5"/>
  <c r="Q97" i="5"/>
  <c r="W97" i="5" s="1"/>
  <c r="A192" i="5"/>
  <c r="A193" i="5" s="1"/>
  <c r="A194" i="5" s="1"/>
  <c r="A195" i="5" s="1"/>
  <c r="A196" i="5" s="1"/>
  <c r="A197" i="5" s="1"/>
  <c r="A200" i="5" s="1"/>
  <c r="A201" i="5" s="1"/>
  <c r="A204" i="5" s="1"/>
  <c r="A207" i="5" s="1"/>
  <c r="A210" i="5" s="1"/>
  <c r="A211" i="5" s="1"/>
  <c r="A212" i="5" s="1"/>
  <c r="A213" i="5" s="1"/>
  <c r="A214" i="5" s="1"/>
  <c r="A215" i="5" s="1"/>
  <c r="A220" i="5" s="1"/>
  <c r="P800" i="5"/>
  <c r="P801" i="5" s="1"/>
  <c r="V204" i="5"/>
  <c r="N239" i="5"/>
  <c r="N240" i="5" s="1"/>
  <c r="P610" i="5"/>
  <c r="M331" i="5"/>
  <c r="M332" i="5" s="1"/>
  <c r="M333" i="5" s="1"/>
  <c r="Q205" i="5"/>
  <c r="W205" i="5" s="1"/>
  <c r="U845" i="5"/>
  <c r="W844" i="5"/>
  <c r="L801" i="5"/>
  <c r="W994" i="5"/>
  <c r="W1209" i="5"/>
  <c r="U1210" i="5"/>
  <c r="Q1210" i="5"/>
  <c r="U1000" i="5"/>
  <c r="P1210" i="5"/>
  <c r="V1210" i="5" s="1"/>
  <c r="V207" i="5"/>
  <c r="W254" i="5"/>
  <c r="L377" i="5"/>
  <c r="W556" i="5"/>
  <c r="P89" i="5"/>
  <c r="Q342" i="5"/>
  <c r="W339" i="5"/>
  <c r="P1035" i="5"/>
  <c r="V1035" i="5" s="1"/>
  <c r="Q800" i="5"/>
  <c r="W141" i="5"/>
  <c r="W1032" i="5"/>
  <c r="Q1035" i="5"/>
  <c r="Z288" i="7"/>
  <c r="AB288" i="7"/>
  <c r="W757" i="5"/>
  <c r="Q865" i="5"/>
  <c r="U865" i="5"/>
  <c r="U144" i="5"/>
  <c r="Q144" i="5"/>
  <c r="U1120" i="5"/>
  <c r="V65" i="5"/>
  <c r="V106" i="5"/>
  <c r="W858" i="5"/>
  <c r="V141" i="5"/>
  <c r="P144" i="5"/>
  <c r="V144" i="5" s="1"/>
  <c r="U1035" i="5"/>
  <c r="U227" i="5"/>
  <c r="Q227" i="5"/>
  <c r="V227" i="5"/>
  <c r="L291" i="5"/>
  <c r="W601" i="5"/>
  <c r="W825" i="5"/>
  <c r="W1284" i="5"/>
  <c r="W807" i="5"/>
  <c r="W1205" i="5"/>
  <c r="W81" i="5"/>
  <c r="W559" i="5"/>
  <c r="Q945" i="5"/>
  <c r="Q1214" i="5"/>
  <c r="U1214" i="5"/>
  <c r="W960" i="5"/>
  <c r="Z214" i="7"/>
  <c r="AB214" i="7"/>
  <c r="W834" i="5"/>
  <c r="W128" i="5"/>
  <c r="L89" i="5"/>
  <c r="U89" i="5" s="1"/>
  <c r="Q88" i="5"/>
  <c r="V88" i="5"/>
  <c r="Z1023" i="7"/>
  <c r="V146" i="5"/>
  <c r="Z529" i="7"/>
  <c r="W1057" i="5"/>
  <c r="W693" i="5"/>
  <c r="V148" i="5"/>
  <c r="U148" i="5"/>
  <c r="L152" i="5"/>
  <c r="L668" i="5"/>
  <c r="Q613" i="5"/>
  <c r="P613" i="5"/>
  <c r="P668" i="5" s="1"/>
  <c r="Q1120" i="5"/>
  <c r="P1120" i="5"/>
  <c r="V1120" i="5" s="1"/>
  <c r="P1101" i="5"/>
  <c r="V1101" i="5" s="1"/>
  <c r="W808" i="5"/>
  <c r="Q67" i="5"/>
  <c r="W65" i="5"/>
  <c r="P809" i="5"/>
  <c r="W901" i="5"/>
  <c r="W220" i="5"/>
  <c r="Q1101" i="5"/>
  <c r="A100" i="7"/>
  <c r="A103" i="7" s="1"/>
  <c r="A104" i="7" s="1"/>
  <c r="A107" i="7" s="1"/>
  <c r="A110" i="7" s="1"/>
  <c r="A113" i="7" s="1"/>
  <c r="A114" i="7" s="1"/>
  <c r="A117" i="7" s="1"/>
  <c r="A118" i="7" s="1"/>
  <c r="A119" i="7" s="1"/>
  <c r="A122" i="7" s="1"/>
  <c r="W190" i="5"/>
  <c r="V190" i="5"/>
  <c r="Q603" i="5"/>
  <c r="L610" i="5"/>
  <c r="U67" i="5"/>
  <c r="V67" i="5"/>
  <c r="W104" i="5"/>
  <c r="Q809" i="5"/>
  <c r="W804" i="5"/>
  <c r="W867" i="5"/>
  <c r="W92" i="5"/>
  <c r="V92" i="5"/>
  <c r="W1213" i="5"/>
  <c r="Q962" i="5"/>
  <c r="W106" i="5"/>
  <c r="W359" i="5"/>
  <c r="Q842" i="5"/>
  <c r="U603" i="5"/>
  <c r="Q504" i="5"/>
  <c r="L971" i="5"/>
  <c r="W919" i="5"/>
  <c r="Z853" i="7"/>
  <c r="W167" i="5"/>
  <c r="U613" i="5"/>
  <c r="U989" i="5"/>
  <c r="W670" i="5"/>
  <c r="U504" i="5"/>
  <c r="V220" i="5"/>
  <c r="W753" i="5"/>
  <c r="Z343" i="7"/>
  <c r="U346" i="5"/>
  <c r="C1290" i="7"/>
  <c r="C1291" i="7" s="1"/>
  <c r="U198" i="5"/>
  <c r="Q198" i="5"/>
  <c r="V198" i="5"/>
  <c r="U962" i="5"/>
  <c r="Q828" i="5"/>
  <c r="Q877" i="5"/>
  <c r="U842" i="5"/>
  <c r="Q902" i="5"/>
  <c r="U94" i="5"/>
  <c r="Q94" i="5"/>
  <c r="V94" i="5"/>
  <c r="L1292" i="5"/>
  <c r="U1291" i="5"/>
  <c r="U108" i="5"/>
  <c r="Q108" i="5"/>
  <c r="V108" i="5"/>
  <c r="W1119" i="5"/>
  <c r="U369" i="5"/>
  <c r="Q369" i="5"/>
  <c r="V81" i="5"/>
  <c r="Q563" i="5"/>
  <c r="Z944" i="7"/>
  <c r="W498" i="5"/>
  <c r="Z665" i="7"/>
  <c r="Z751" i="7" s="1"/>
  <c r="W943" i="5"/>
  <c r="Q684" i="5"/>
  <c r="U208" i="5"/>
  <c r="V208" i="5"/>
  <c r="W207" i="5"/>
  <c r="Q208" i="5"/>
  <c r="Q313" i="5"/>
  <c r="P217" i="5" l="1"/>
  <c r="P377" i="5"/>
  <c r="V377" i="5" s="1"/>
  <c r="P532" i="5"/>
  <c r="V532" i="5" s="1"/>
  <c r="P1025" i="5"/>
  <c r="V1025" i="5" s="1"/>
  <c r="Q855" i="5"/>
  <c r="V809" i="5"/>
  <c r="P855" i="5"/>
  <c r="V855" i="5" s="1"/>
  <c r="P291" i="5"/>
  <c r="V291" i="5" s="1"/>
  <c r="P971" i="5"/>
  <c r="V971" i="5" s="1"/>
  <c r="P754" i="5"/>
  <c r="P946" i="5"/>
  <c r="V946" i="5" s="1"/>
  <c r="C1292" i="7"/>
  <c r="V613" i="5"/>
  <c r="U1025" i="5"/>
  <c r="Q1055" i="5"/>
  <c r="W1055" i="5" s="1"/>
  <c r="V800" i="5"/>
  <c r="V801" i="5"/>
  <c r="U668" i="5"/>
  <c r="V668" i="5"/>
  <c r="U610" i="5"/>
  <c r="V610" i="5"/>
  <c r="A221" i="5"/>
  <c r="A222" i="5" s="1"/>
  <c r="A223" i="5" s="1"/>
  <c r="A224" i="5" s="1"/>
  <c r="A225" i="5" s="1"/>
  <c r="A226" i="5" s="1"/>
  <c r="A229" i="5" s="1"/>
  <c r="A230" i="5" s="1"/>
  <c r="A231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6" i="5" s="1"/>
  <c r="A257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U1206" i="5"/>
  <c r="P1206" i="5"/>
  <c r="V1206" i="5" s="1"/>
  <c r="P1292" i="5"/>
  <c r="V1292" i="5" s="1"/>
  <c r="C1294" i="7"/>
  <c r="U1297" i="5" s="1"/>
  <c r="W313" i="5"/>
  <c r="W800" i="5"/>
  <c r="N241" i="5"/>
  <c r="N242" i="5" s="1"/>
  <c r="N243" i="5" s="1"/>
  <c r="N244" i="5" s="1"/>
  <c r="N245" i="5" s="1"/>
  <c r="N246" i="5" s="1"/>
  <c r="M334" i="5"/>
  <c r="Q801" i="5"/>
  <c r="W801" i="5" s="1"/>
  <c r="U801" i="5"/>
  <c r="U377" i="5"/>
  <c r="W1210" i="5"/>
  <c r="P152" i="5"/>
  <c r="V152" i="5" s="1"/>
  <c r="W1035" i="5"/>
  <c r="P1055" i="5"/>
  <c r="V1055" i="5" s="1"/>
  <c r="W342" i="5"/>
  <c r="W865" i="5"/>
  <c r="W144" i="5"/>
  <c r="W563" i="5"/>
  <c r="U1292" i="5"/>
  <c r="A123" i="7"/>
  <c r="A124" i="7" s="1"/>
  <c r="A127" i="7" s="1"/>
  <c r="A130" i="7" s="1"/>
  <c r="A133" i="7" s="1"/>
  <c r="A134" i="7" s="1"/>
  <c r="A135" i="7" s="1"/>
  <c r="A138" i="7" s="1"/>
  <c r="A139" i="7" s="1"/>
  <c r="A140" i="7" s="1"/>
  <c r="A143" i="7" s="1"/>
  <c r="A144" i="7" s="1"/>
  <c r="A147" i="7" s="1"/>
  <c r="A152" i="7" s="1"/>
  <c r="A153" i="7" s="1"/>
  <c r="A154" i="7" s="1"/>
  <c r="A155" i="7" s="1"/>
  <c r="A158" i="7" s="1"/>
  <c r="A159" i="7" s="1"/>
  <c r="A160" i="7" s="1"/>
  <c r="A161" i="7" s="1"/>
  <c r="A162" i="7" s="1"/>
  <c r="A163" i="7" s="1"/>
  <c r="A166" i="7" s="1"/>
  <c r="A167" i="7" s="1"/>
  <c r="W67" i="5"/>
  <c r="W1214" i="5"/>
  <c r="Q946" i="5"/>
  <c r="W809" i="5"/>
  <c r="W1120" i="5"/>
  <c r="W88" i="5"/>
  <c r="W1206" i="5"/>
  <c r="W877" i="5"/>
  <c r="U217" i="5"/>
  <c r="V217" i="5"/>
  <c r="Q217" i="5"/>
  <c r="Z374" i="7"/>
  <c r="Z1290" i="7" s="1"/>
  <c r="W842" i="5"/>
  <c r="W962" i="5"/>
  <c r="Q668" i="5"/>
  <c r="L754" i="5"/>
  <c r="L1293" i="5" s="1"/>
  <c r="U1293" i="5" s="1"/>
  <c r="U532" i="5"/>
  <c r="W227" i="5"/>
  <c r="W208" i="5"/>
  <c r="W108" i="5"/>
  <c r="W94" i="5"/>
  <c r="W198" i="5"/>
  <c r="Q971" i="5"/>
  <c r="U971" i="5"/>
  <c r="W603" i="5"/>
  <c r="W1101" i="5"/>
  <c r="W613" i="5"/>
  <c r="Q291" i="5"/>
  <c r="U291" i="5"/>
  <c r="W684" i="5"/>
  <c r="W828" i="5"/>
  <c r="W902" i="5"/>
  <c r="W504" i="5"/>
  <c r="Q1025" i="5"/>
  <c r="U152" i="5"/>
  <c r="V89" i="5"/>
  <c r="Q89" i="5"/>
  <c r="W945" i="5"/>
  <c r="Q377" i="5"/>
  <c r="W377" i="5" s="1"/>
  <c r="V754" i="5" l="1"/>
  <c r="A289" i="5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9" i="5" s="1"/>
  <c r="A310" i="5" s="1"/>
  <c r="A311" i="5" s="1"/>
  <c r="A312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P1293" i="5"/>
  <c r="N247" i="5"/>
  <c r="N248" i="5" s="1"/>
  <c r="M335" i="5"/>
  <c r="M336" i="5" s="1"/>
  <c r="M337" i="5" s="1"/>
  <c r="M377" i="5" s="1"/>
  <c r="W89" i="5"/>
  <c r="W291" i="5"/>
  <c r="W971" i="5"/>
  <c r="Q754" i="5"/>
  <c r="U754" i="5"/>
  <c r="L1294" i="5"/>
  <c r="U1294" i="5" s="1"/>
  <c r="W855" i="5"/>
  <c r="W1025" i="5"/>
  <c r="A170" i="7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7" i="7" s="1"/>
  <c r="A188" i="7" s="1"/>
  <c r="W668" i="5"/>
  <c r="W217" i="5"/>
  <c r="W946" i="5"/>
  <c r="A326" i="5" l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9" i="5" s="1"/>
  <c r="A340" i="5" s="1"/>
  <c r="A341" i="5" s="1"/>
  <c r="A344" i="5" s="1"/>
  <c r="A345" i="5" s="1"/>
  <c r="A348" i="5" s="1"/>
  <c r="A349" i="5" s="1"/>
  <c r="A350" i="5" s="1"/>
  <c r="A351" i="5" s="1"/>
  <c r="A352" i="5" s="1"/>
  <c r="A353" i="5" s="1"/>
  <c r="A354" i="5" s="1"/>
  <c r="A355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71" i="5" s="1"/>
  <c r="A372" i="5" s="1"/>
  <c r="A373" i="5" s="1"/>
  <c r="A374" i="5" s="1"/>
  <c r="A375" i="5" s="1"/>
  <c r="A380" i="5" s="1"/>
  <c r="V1293" i="5"/>
  <c r="A189" i="7"/>
  <c r="A190" i="7" s="1"/>
  <c r="A191" i="7" s="1"/>
  <c r="A192" i="7" s="1"/>
  <c r="A193" i="7" s="1"/>
  <c r="A194" i="7" s="1"/>
  <c r="A197" i="7" s="1"/>
  <c r="A198" i="7" s="1"/>
  <c r="A201" i="7" s="1"/>
  <c r="A204" i="7" s="1"/>
  <c r="A207" i="7" s="1"/>
  <c r="A208" i="7" s="1"/>
  <c r="A209" i="7" s="1"/>
  <c r="A210" i="7" s="1"/>
  <c r="A211" i="7" s="1"/>
  <c r="A212" i="7" s="1"/>
  <c r="A217" i="7" s="1"/>
  <c r="A218" i="7" s="1"/>
  <c r="A219" i="7" s="1"/>
  <c r="A220" i="7" s="1"/>
  <c r="A221" i="7" s="1"/>
  <c r="A222" i="7" s="1"/>
  <c r="A223" i="7" s="1"/>
  <c r="M380" i="5"/>
  <c r="M381" i="5" s="1"/>
  <c r="N249" i="5"/>
  <c r="N250" i="5" s="1"/>
  <c r="Z1291" i="7"/>
  <c r="L1295" i="5"/>
  <c r="U1295" i="5" s="1"/>
  <c r="W754" i="5"/>
  <c r="P1294" i="5"/>
  <c r="V1294" i="5" s="1"/>
  <c r="M532" i="5" l="1"/>
  <c r="M1293" i="5" s="1"/>
  <c r="A383" i="5"/>
  <c r="A386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N251" i="5"/>
  <c r="A226" i="7"/>
  <c r="A227" i="7" s="1"/>
  <c r="A228" i="7" s="1"/>
  <c r="P1295" i="5"/>
  <c r="V1295" i="5" s="1"/>
  <c r="A491" i="5" l="1"/>
  <c r="A492" i="5" s="1"/>
  <c r="A493" i="5" s="1"/>
  <c r="A494" i="5" s="1"/>
  <c r="A495" i="5" s="1"/>
  <c r="A498" i="5" s="1"/>
  <c r="A499" i="5" s="1"/>
  <c r="A500" i="5" s="1"/>
  <c r="A501" i="5" s="1"/>
  <c r="A502" i="5" s="1"/>
  <c r="A503" i="5" s="1"/>
  <c r="A506" i="5" s="1"/>
  <c r="A509" i="5" s="1"/>
  <c r="A510" i="5" s="1"/>
  <c r="A511" i="5" s="1"/>
  <c r="A512" i="5" s="1"/>
  <c r="A515" i="5" s="1"/>
  <c r="A518" i="5" s="1"/>
  <c r="A521" i="5" s="1"/>
  <c r="A522" i="5" s="1"/>
  <c r="A523" i="5" s="1"/>
  <c r="A526" i="5" s="1"/>
  <c r="A527" i="5" s="1"/>
  <c r="A530" i="5" s="1"/>
  <c r="A535" i="5" s="1"/>
  <c r="A536" i="5" s="1"/>
  <c r="A539" i="5" s="1"/>
  <c r="A540" i="5" s="1"/>
  <c r="A541" i="5" s="1"/>
  <c r="A542" i="5" s="1"/>
  <c r="A543" i="5" s="1"/>
  <c r="A546" i="5" s="1"/>
  <c r="A549" i="5" s="1"/>
  <c r="A550" i="5" s="1"/>
  <c r="A551" i="5" s="1"/>
  <c r="A552" i="5" s="1"/>
  <c r="A553" i="5" s="1"/>
  <c r="A554" i="5" s="1"/>
  <c r="A559" i="5" s="1"/>
  <c r="A560" i="5" s="1"/>
  <c r="A561" i="5" s="1"/>
  <c r="A562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601" i="5" s="1"/>
  <c r="A602" i="5" s="1"/>
  <c r="A605" i="5" s="1"/>
  <c r="A606" i="5" s="1"/>
  <c r="A607" i="5" s="1"/>
  <c r="A608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6" i="5" s="1"/>
  <c r="A687" i="5" s="1"/>
  <c r="A688" i="5" s="1"/>
  <c r="A689" i="5" s="1"/>
  <c r="A690" i="5" s="1"/>
  <c r="A691" i="5" s="1"/>
  <c r="A692" i="5" s="1"/>
  <c r="A695" i="5" s="1"/>
  <c r="A698" i="5" s="1"/>
  <c r="A701" i="5" s="1"/>
  <c r="A702" i="5" s="1"/>
  <c r="A703" i="5" s="1"/>
  <c r="A704" i="5" s="1"/>
  <c r="A705" i="5" s="1"/>
  <c r="A706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N252" i="5"/>
  <c r="N253" i="5" s="1"/>
  <c r="A231" i="7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3" i="7" s="1"/>
  <c r="A254" i="7" s="1"/>
  <c r="A257" i="7" s="1"/>
  <c r="A258" i="7" s="1"/>
  <c r="A259" i="7" s="1"/>
  <c r="A260" i="7" s="1"/>
  <c r="A720" i="5" l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N254" i="5"/>
  <c r="A261" i="7"/>
  <c r="A262" i="7" s="1"/>
  <c r="A263" i="7" s="1"/>
  <c r="A732" i="5" l="1"/>
  <c r="A733" i="5" s="1"/>
  <c r="A734" i="5" s="1"/>
  <c r="A735" i="5" s="1"/>
  <c r="A736" i="5" s="1"/>
  <c r="N256" i="5"/>
  <c r="A264" i="7"/>
  <c r="A265" i="7" s="1"/>
  <c r="A266" i="7" s="1"/>
  <c r="A267" i="7" s="1"/>
  <c r="A268" i="7" s="1"/>
  <c r="A737" i="5" l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4" i="5" s="1"/>
  <c r="A805" i="5" s="1"/>
  <c r="A806" i="5" s="1"/>
  <c r="A807" i="5" s="1"/>
  <c r="A808" i="5" s="1"/>
  <c r="A811" i="5" s="1"/>
  <c r="A814" i="5" s="1"/>
  <c r="A815" i="5" s="1"/>
  <c r="A818" i="5" s="1"/>
  <c r="A819" i="5" s="1"/>
  <c r="A820" i="5" s="1"/>
  <c r="A821" i="5" s="1"/>
  <c r="A822" i="5" s="1"/>
  <c r="A825" i="5" s="1"/>
  <c r="N257" i="5"/>
  <c r="N258" i="5" s="1"/>
  <c r="N291" i="5" s="1"/>
  <c r="N1293" i="5" s="1"/>
  <c r="A269" i="7"/>
  <c r="A826" i="5" l="1"/>
  <c r="A827" i="5" s="1"/>
  <c r="A830" i="5" s="1"/>
  <c r="A270" i="7"/>
  <c r="A271" i="7" s="1"/>
  <c r="A272" i="7" s="1"/>
  <c r="A273" i="7" s="1"/>
  <c r="A276" i="7" s="1"/>
  <c r="A277" i="7" s="1"/>
  <c r="A278" i="7" s="1"/>
  <c r="A831" i="5" l="1"/>
  <c r="A834" i="5" s="1"/>
  <c r="A835" i="5" s="1"/>
  <c r="A836" i="5" s="1"/>
  <c r="A837" i="5" s="1"/>
  <c r="A838" i="5" s="1"/>
  <c r="A839" i="5" s="1"/>
  <c r="A840" i="5" s="1"/>
  <c r="A841" i="5" s="1"/>
  <c r="A844" i="5" s="1"/>
  <c r="A847" i="5" s="1"/>
  <c r="A848" i="5" s="1"/>
  <c r="A849" i="5" s="1"/>
  <c r="A850" i="5" s="1"/>
  <c r="A853" i="5" s="1"/>
  <c r="A858" i="5" s="1"/>
  <c r="A859" i="5" s="1"/>
  <c r="A860" i="5" s="1"/>
  <c r="A861" i="5" s="1"/>
  <c r="A862" i="5" s="1"/>
  <c r="A863" i="5" s="1"/>
  <c r="A864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5" i="5" s="1"/>
  <c r="A896" i="5" s="1"/>
  <c r="A897" i="5" s="1"/>
  <c r="A898" i="5" s="1"/>
  <c r="A901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21" i="5" s="1"/>
  <c r="A922" i="5" s="1"/>
  <c r="A923" i="5" s="1"/>
  <c r="A924" i="5" s="1"/>
  <c r="A925" i="5" s="1"/>
  <c r="A926" i="5" s="1"/>
  <c r="A927" i="5" s="1"/>
  <c r="A930" i="5" s="1"/>
  <c r="A931" i="5" s="1"/>
  <c r="A934" i="5" s="1"/>
  <c r="A935" i="5" s="1"/>
  <c r="A936" i="5" s="1"/>
  <c r="A937" i="5" s="1"/>
  <c r="A938" i="5" s="1"/>
  <c r="A939" i="5" s="1"/>
  <c r="A940" i="5" s="1"/>
  <c r="A943" i="5" s="1"/>
  <c r="A944" i="5" s="1"/>
  <c r="A949" i="5" s="1"/>
  <c r="A950" i="5" s="1"/>
  <c r="A951" i="5" s="1"/>
  <c r="A952" i="5" s="1"/>
  <c r="A953" i="5" s="1"/>
  <c r="A956" i="5" s="1"/>
  <c r="A957" i="5" s="1"/>
  <c r="A960" i="5" s="1"/>
  <c r="A961" i="5" s="1"/>
  <c r="A964" i="5" s="1"/>
  <c r="A965" i="5" s="1"/>
  <c r="A966" i="5" s="1"/>
  <c r="A967" i="5" s="1"/>
  <c r="A968" i="5" s="1"/>
  <c r="A969" i="5" s="1"/>
  <c r="A974" i="5" s="1"/>
  <c r="A975" i="5" s="1"/>
  <c r="A976" i="5" s="1"/>
  <c r="A979" i="5" s="1"/>
  <c r="A982" i="5" s="1"/>
  <c r="A983" i="5" s="1"/>
  <c r="A984" i="5" s="1"/>
  <c r="A985" i="5" s="1"/>
  <c r="A986" i="5" s="1"/>
  <c r="A987" i="5" s="1"/>
  <c r="A988" i="5" s="1"/>
  <c r="A994" i="5" s="1"/>
  <c r="A995" i="5" s="1"/>
  <c r="A996" i="5" s="1"/>
  <c r="A997" i="5" s="1"/>
  <c r="A998" i="5" s="1"/>
  <c r="A999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279" i="7"/>
  <c r="A280" i="7" s="1"/>
  <c r="A281" i="7" s="1"/>
  <c r="A282" i="7" s="1"/>
  <c r="A283" i="7" s="1"/>
  <c r="A284" i="7" s="1"/>
  <c r="A285" i="7" s="1"/>
  <c r="A286" i="7" s="1"/>
  <c r="A291" i="7" s="1"/>
  <c r="A991" i="5" l="1"/>
  <c r="A1017" i="5"/>
  <c r="A1018" i="5" s="1"/>
  <c r="A1019" i="5" s="1"/>
  <c r="A1022" i="5" s="1"/>
  <c r="A1023" i="5" s="1"/>
  <c r="A1028" i="5" s="1"/>
  <c r="A1031" i="5" s="1"/>
  <c r="A1032" i="5" s="1"/>
  <c r="A1033" i="5" s="1"/>
  <c r="A1034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4" i="5" s="1"/>
  <c r="A1105" i="5" s="1"/>
  <c r="A1106" i="5" s="1"/>
  <c r="A1109" i="5" s="1"/>
  <c r="A1112" i="5" s="1"/>
  <c r="A1113" i="5" s="1"/>
  <c r="A1114" i="5" s="1"/>
  <c r="A1115" i="5" s="1"/>
  <c r="A1116" i="5" s="1"/>
  <c r="A1119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9" i="5" s="1"/>
  <c r="A1213" i="5" s="1"/>
  <c r="A1216" i="5" s="1"/>
  <c r="A1217" i="5" s="1"/>
  <c r="A1218" i="5" s="1"/>
  <c r="A1219" i="5" s="1"/>
  <c r="A1220" i="5" s="1"/>
  <c r="A1221" i="5" s="1"/>
  <c r="A1222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4" i="5" s="1"/>
  <c r="A1285" i="5" s="1"/>
  <c r="A1286" i="5" s="1"/>
  <c r="A1287" i="5" s="1"/>
  <c r="A1288" i="5" s="1"/>
  <c r="A1289" i="5" s="1"/>
  <c r="A1290" i="5" s="1"/>
  <c r="A292" i="7"/>
  <c r="A293" i="7" s="1"/>
  <c r="A294" i="7" s="1"/>
  <c r="A295" i="7" s="1"/>
  <c r="A296" i="7" s="1"/>
  <c r="A297" i="7" l="1"/>
  <c r="A298" i="7" s="1"/>
  <c r="A299" i="7" s="1"/>
  <c r="A300" i="7" s="1"/>
  <c r="A301" i="7" l="1"/>
  <c r="A302" i="7" s="1"/>
  <c r="A303" i="7" s="1"/>
  <c r="A305" i="7" s="1"/>
  <c r="A306" i="7" s="1"/>
  <c r="A307" i="7" s="1"/>
  <c r="A308" i="7" s="1"/>
  <c r="A309" i="7" l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l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6" i="7" s="1"/>
  <c r="A337" i="7" s="1"/>
  <c r="A338" i="7" s="1"/>
  <c r="A341" i="7" s="1"/>
  <c r="A342" i="7" s="1"/>
  <c r="A345" i="7" s="1"/>
  <c r="A346" i="7" s="1"/>
  <c r="A347" i="7" s="1"/>
  <c r="A348" i="7" s="1"/>
  <c r="A349" i="7" s="1"/>
  <c r="A350" i="7" s="1"/>
  <c r="A351" i="7" s="1"/>
  <c r="A352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8" i="7" s="1"/>
  <c r="A369" i="7" s="1"/>
  <c r="A370" i="7" s="1"/>
  <c r="A371" i="7" s="1"/>
  <c r="A372" i="7" s="1"/>
  <c r="A377" i="7" s="1"/>
  <c r="A380" i="7" s="1"/>
  <c r="A383" i="7" l="1"/>
  <c r="A386" i="7" s="1"/>
  <c r="A387" i="7" s="1"/>
  <c r="A388" i="7" s="1"/>
  <c r="A389" i="7" s="1"/>
  <c r="A390" i="7" s="1"/>
  <c r="A391" i="7" l="1"/>
  <c r="A392" i="7" s="1"/>
  <c r="A393" i="7" s="1"/>
  <c r="A394" i="7" s="1"/>
  <c r="A395" i="7" s="1"/>
  <c r="A396" i="7" s="1"/>
  <c r="A397" i="7" l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l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l="1"/>
  <c r="A480" i="7" s="1"/>
  <c r="A481" i="7" s="1"/>
  <c r="A482" i="7" s="1"/>
  <c r="A483" i="7" s="1"/>
  <c r="A484" i="7" s="1"/>
  <c r="A485" i="7" s="1"/>
  <c r="A486" i="7" s="1"/>
  <c r="A487" i="7" s="1"/>
  <c r="A488" i="7" l="1"/>
  <c r="A489" i="7" s="1"/>
  <c r="A490" i="7" s="1"/>
  <c r="A491" i="7" s="1"/>
  <c r="A492" i="7" s="1"/>
  <c r="A495" i="7" s="1"/>
  <c r="A496" i="7" s="1"/>
  <c r="A497" i="7" s="1"/>
  <c r="A498" i="7" s="1"/>
  <c r="A499" i="7" s="1"/>
  <c r="A500" i="7" l="1"/>
  <c r="A503" i="7" l="1"/>
  <c r="A506" i="7" s="1"/>
  <c r="A507" i="7" s="1"/>
  <c r="A508" i="7" s="1"/>
  <c r="A509" i="7" s="1"/>
  <c r="A512" i="7" l="1"/>
  <c r="A515" i="7" s="1"/>
  <c r="A518" i="7" s="1"/>
  <c r="A519" i="7" l="1"/>
  <c r="A520" i="7" s="1"/>
  <c r="A523" i="7" s="1"/>
  <c r="A524" i="7" s="1"/>
  <c r="A527" i="7" s="1"/>
  <c r="A532" i="7" s="1"/>
  <c r="A533" i="7" l="1"/>
  <c r="A536" i="7" s="1"/>
  <c r="A537" i="7" s="1"/>
  <c r="A538" i="7" s="1"/>
  <c r="A539" i="7" s="1"/>
  <c r="A540" i="7" s="1"/>
  <c r="A543" i="7" l="1"/>
  <c r="A546" i="7" s="1"/>
  <c r="A547" i="7" s="1"/>
  <c r="A548" i="7" s="1"/>
  <c r="A549" i="7" s="1"/>
  <c r="A550" i="7" s="1"/>
  <c r="A551" i="7" s="1"/>
  <c r="A556" i="7" s="1"/>
  <c r="A557" i="7" s="1"/>
  <c r="A558" i="7" s="1"/>
  <c r="A559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8" i="7" s="1"/>
  <c r="A599" i="7" s="1"/>
  <c r="A602" i="7" s="1"/>
  <c r="A603" i="7" s="1"/>
  <c r="A604" i="7" s="1"/>
  <c r="A605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3" i="7" s="1"/>
  <c r="A684" i="7" s="1"/>
  <c r="A685" i="7" s="1"/>
  <c r="A686" i="7" s="1"/>
  <c r="A687" i="7" l="1"/>
  <c r="A688" i="7" l="1"/>
  <c r="A689" i="7" s="1"/>
  <c r="A692" i="7" l="1"/>
  <c r="A695" i="7" s="1"/>
  <c r="A698" i="7" l="1"/>
  <c r="A699" i="7" s="1"/>
  <c r="A700" i="7" s="1"/>
  <c r="A701" i="7" s="1"/>
  <c r="A702" i="7" s="1"/>
  <c r="A703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l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l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802" i="7" s="1"/>
  <c r="A803" i="7" s="1"/>
  <c r="A804" i="7" s="1"/>
  <c r="A805" i="7" s="1"/>
  <c r="A806" i="7" s="1"/>
  <c r="A809" i="7" l="1"/>
  <c r="A812" i="7" l="1"/>
  <c r="A813" i="7" s="1"/>
  <c r="A816" i="7" s="1"/>
  <c r="A817" i="7" s="1"/>
  <c r="A818" i="7" s="1"/>
  <c r="A819" i="7" s="1"/>
  <c r="A820" i="7" s="1"/>
  <c r="A823" i="7" s="1"/>
  <c r="A824" i="7" l="1"/>
  <c r="A825" i="7" s="1"/>
  <c r="A828" i="7" s="1"/>
  <c r="A829" i="7" s="1"/>
  <c r="A832" i="7" s="1"/>
  <c r="A833" i="7" s="1"/>
  <c r="A834" i="7" s="1"/>
  <c r="A835" i="7" s="1"/>
  <c r="A836" i="7" s="1"/>
  <c r="A837" i="7" s="1"/>
  <c r="A838" i="7" s="1"/>
  <c r="A839" i="7" s="1"/>
  <c r="A842" i="7" s="1"/>
  <c r="A845" i="7" s="1"/>
  <c r="A846" i="7" s="1"/>
  <c r="A847" i="7" s="1"/>
  <c r="A848" i="7" s="1"/>
  <c r="A851" i="7" s="1"/>
  <c r="A856" i="7" s="1"/>
  <c r="A857" i="7" s="1"/>
  <c r="A858" i="7" s="1"/>
  <c r="A859" i="7" s="1"/>
  <c r="A860" i="7" s="1"/>
  <c r="A861" i="7" s="1"/>
  <c r="A862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7" i="7" s="1"/>
  <c r="A878" i="7" s="1"/>
  <c r="A879" i="7" s="1"/>
  <c r="A880" i="7" s="1"/>
  <c r="A881" i="7" s="1"/>
  <c r="A882" i="7" s="1"/>
  <c r="A883" i="7" s="1"/>
  <c r="A884" i="7" l="1"/>
  <c r="A885" i="7" s="1"/>
  <c r="A886" i="7" s="1"/>
  <c r="A887" i="7" s="1"/>
  <c r="A888" i="7" s="1"/>
  <c r="A889" i="7" s="1"/>
  <c r="A890" i="7" s="1"/>
  <c r="A893" i="7" s="1"/>
  <c r="A894" i="7" s="1"/>
  <c r="A895" i="7" s="1"/>
  <c r="A896" i="7" s="1"/>
  <c r="A899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9" i="7" s="1"/>
  <c r="A920" i="7" s="1"/>
  <c r="A921" i="7" s="1"/>
  <c r="A922" i="7" s="1"/>
  <c r="A923" i="7" s="1"/>
  <c r="A924" i="7" s="1"/>
  <c r="A925" i="7" s="1"/>
  <c r="A928" i="7" s="1"/>
  <c r="A929" i="7" s="1"/>
  <c r="A932" i="7" l="1"/>
  <c r="A933" i="7" s="1"/>
  <c r="A934" i="7" s="1"/>
  <c r="A935" i="7" s="1"/>
  <c r="A936" i="7" s="1"/>
  <c r="A937" i="7" s="1"/>
  <c r="A938" i="7" s="1"/>
  <c r="A941" i="7" s="1"/>
  <c r="A942" i="7" s="1"/>
  <c r="A947" i="7" s="1"/>
  <c r="A948" i="7" s="1"/>
  <c r="A949" i="7" s="1"/>
  <c r="A950" i="7" s="1"/>
  <c r="A951" i="7" s="1"/>
  <c r="A954" i="7" s="1"/>
  <c r="A955" i="7" s="1"/>
  <c r="A958" i="7" s="1"/>
  <c r="A959" i="7" s="1"/>
  <c r="A962" i="7" s="1"/>
  <c r="A963" i="7" s="1"/>
  <c r="A964" i="7" s="1"/>
  <c r="A965" i="7" s="1"/>
  <c r="A966" i="7" s="1"/>
  <c r="A967" i="7" s="1"/>
  <c r="A972" i="7" s="1"/>
  <c r="A974" i="7" l="1"/>
  <c r="A977" i="7" s="1"/>
  <c r="A980" i="7" s="1"/>
  <c r="A981" i="7" s="1"/>
  <c r="A982" i="7" s="1"/>
  <c r="A983" i="7" s="1"/>
  <c r="A973" i="7"/>
  <c r="A984" i="7" l="1"/>
  <c r="A985" i="7" s="1"/>
  <c r="A986" i="7" s="1"/>
  <c r="A989" i="7" l="1"/>
  <c r="A992" i="7" s="1"/>
  <c r="A993" i="7" s="1"/>
  <c r="A994" i="7" s="1"/>
  <c r="A995" i="7" s="1"/>
  <c r="A996" i="7" s="1"/>
  <c r="A997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5" i="7" s="1"/>
  <c r="A1016" i="7" s="1"/>
  <c r="A1017" i="7" s="1"/>
  <c r="A1020" i="7" s="1"/>
  <c r="A1021" i="7" s="1"/>
  <c r="A1026" i="7" s="1"/>
  <c r="A1029" i="7" s="1"/>
  <c r="A1030" i="7" s="1"/>
  <c r="A1031" i="7" s="1"/>
  <c r="A1032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102" i="7" s="1"/>
  <c r="A1103" i="7" s="1"/>
  <c r="A1104" i="7" s="1"/>
  <c r="A1107" i="7" s="1"/>
  <c r="A1110" i="7" s="1"/>
  <c r="A1111" i="7" s="1"/>
  <c r="A1112" i="7" s="1"/>
  <c r="A1113" i="7" s="1"/>
  <c r="A1114" i="7" s="1"/>
  <c r="A1117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A1158" i="7" s="1"/>
  <c r="A1159" i="7" l="1"/>
  <c r="A1160" i="7" s="1"/>
  <c r="A1161" i="7" s="1"/>
  <c r="A1162" i="7" l="1"/>
  <c r="A1163" i="7" s="1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l="1"/>
  <c r="A1188" i="7" l="1"/>
  <c r="A1189" i="7" s="1"/>
  <c r="A1190" i="7" s="1"/>
  <c r="A1191" i="7" s="1"/>
  <c r="A1192" i="7" s="1"/>
  <c r="A1193" i="7" s="1"/>
  <c r="A1194" i="7" l="1"/>
  <c r="A1195" i="7" s="1"/>
  <c r="A1196" i="7" l="1"/>
  <c r="A1197" i="7" s="1"/>
  <c r="A1198" i="7" s="1"/>
  <c r="A1199" i="7" s="1"/>
  <c r="A1200" i="7" s="1"/>
  <c r="A1201" i="7" s="1"/>
  <c r="A1202" i="7" s="1"/>
  <c r="A1207" i="7" s="1"/>
  <c r="A1210" i="7" s="1"/>
  <c r="A1213" i="7" s="1"/>
  <c r="A1214" i="7" s="1"/>
  <c r="A1215" i="7" s="1"/>
  <c r="A1216" i="7" s="1"/>
  <c r="A1217" i="7" s="1"/>
  <c r="A1218" i="7" s="1"/>
  <c r="A1219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s="1"/>
  <c r="A1262" i="7" s="1"/>
  <c r="A1263" i="7" l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81" i="7" s="1"/>
  <c r="A1282" i="7" s="1"/>
  <c r="A1283" i="7" s="1"/>
  <c r="A1284" i="7" s="1"/>
  <c r="A1285" i="7" s="1"/>
  <c r="A1286" i="7" s="1"/>
  <c r="A1287" i="7" s="1"/>
</calcChain>
</file>

<file path=xl/comments1.xml><?xml version="1.0" encoding="utf-8"?>
<comments xmlns="http://schemas.openxmlformats.org/spreadsheetml/2006/main">
  <authors>
    <author>Автор</author>
  </authors>
  <commentList>
    <comment ref="AA16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инженерка вкл. по смр!
</t>
        </r>
      </text>
    </comment>
  </commentList>
</comments>
</file>

<file path=xl/sharedStrings.xml><?xml version="1.0" encoding="utf-8"?>
<sst xmlns="http://schemas.openxmlformats.org/spreadsheetml/2006/main" count="14596" uniqueCount="1760">
  <si>
    <t>№ п\п</t>
  </si>
  <si>
    <t>Адрес МКД</t>
  </si>
  <si>
    <t>Стоимость капитального ремонта ВСЕГО</t>
  </si>
  <si>
    <t>Установка коллективных (общедомовых) ПУ и УУ</t>
  </si>
  <si>
    <t>Всего работ по инженерным системам</t>
  </si>
  <si>
    <t>в том числе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</si>
  <si>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</si>
  <si>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</si>
  <si>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</si>
  <si>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</si>
  <si>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</si>
  <si>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руб.</t>
  </si>
  <si>
    <t>ед.</t>
  </si>
  <si>
    <t>кв.м.</t>
  </si>
  <si>
    <t>куб.м.</t>
  </si>
  <si>
    <t>Волховский муниципальный район</t>
  </si>
  <si>
    <t>Муниципальное образование Бережковское сельское поселение</t>
  </si>
  <si>
    <t>Итого по муниципальному образованию</t>
  </si>
  <si>
    <t>Муниципальное образование Вындиноостровское сельское поселение</t>
  </si>
  <si>
    <t>Дер. Вындин Остров, ул. Центральная, д. 5</t>
  </si>
  <si>
    <t>Дер. Вындин Остров, ул. Центральная, д. 7</t>
  </si>
  <si>
    <t>Муниципальное образование Иссадское сельское поселение</t>
  </si>
  <si>
    <t>Муниципальное образование Кисельнинское сельское поселение</t>
  </si>
  <si>
    <t>Дер. Кисельня, ул. Центральная, д. 1</t>
  </si>
  <si>
    <t>Дер. Кисельня, ул. Центральная, д. 2</t>
  </si>
  <si>
    <t>Дер. Кисельня, ул. Центральная, д. 3</t>
  </si>
  <si>
    <t>Дер. Кисельня, ул. Центральная, д. 4</t>
  </si>
  <si>
    <t>Дер. Кисельня, ул. Центральная, д. 5</t>
  </si>
  <si>
    <t>Дер. Кисельня, ул. Центральная, д. 6</t>
  </si>
  <si>
    <t>Дер. Кисельня, ул. Центральная, д. 7</t>
  </si>
  <si>
    <t>Дер. Кисельня, ул. Центральная, д. 8</t>
  </si>
  <si>
    <t>Дер. Кисельня, ул. Центральная, д. 9</t>
  </si>
  <si>
    <t>Муниципальное образование Новоладожское городское поселение</t>
  </si>
  <si>
    <t>Муниципальное образование Хваловское сельское поселение</t>
  </si>
  <si>
    <t>Дер. Хвалово, д. 1</t>
  </si>
  <si>
    <t>Дер. Хвалово, д. 21</t>
  </si>
  <si>
    <t>Итого по Волховскому муниципальному району</t>
  </si>
  <si>
    <t>Выборгский район</t>
  </si>
  <si>
    <t>Муниципальное образование Каменногорское городское поселение</t>
  </si>
  <si>
    <t>Муниципальное образование Первомайское сельское поселение</t>
  </si>
  <si>
    <t>Пос. Первомайское, ул. Ленина, д. 44</t>
  </si>
  <si>
    <t>Пос. Первомайское, ул. Ленина, д. 61</t>
  </si>
  <si>
    <t>Муниципальное образование Светогорское городское поселение</t>
  </si>
  <si>
    <t>Муниципальное образование Селезневское сельское поселение</t>
  </si>
  <si>
    <t>Итого по Выборгскому району</t>
  </si>
  <si>
    <t>Кингисеппский муниципальный район</t>
  </si>
  <si>
    <t>Муниципальное образование Город Ивангород</t>
  </si>
  <si>
    <t>Итого по Кингисеппскому муниципальному району</t>
  </si>
  <si>
    <t>Киришский муниципальный район</t>
  </si>
  <si>
    <t>Муниципальное образование Кусинское сельское поселение</t>
  </si>
  <si>
    <t>Дер. Кусино, ул. Центральная, д. 6</t>
  </si>
  <si>
    <t>Итого по Киришскому муниципальному району</t>
  </si>
  <si>
    <t>Лодейнопольский муниципальный район</t>
  </si>
  <si>
    <t>Муниципальное образование Лодейнопольское городское поселение</t>
  </si>
  <si>
    <t>Итого по Лодейнопольскому муниципальному району</t>
  </si>
  <si>
    <t>Ломоносовский муниципальный район</t>
  </si>
  <si>
    <t>Муниципальное образование Большеижорское городское поселение</t>
  </si>
  <si>
    <t>Муниципальное образование Копорское сельское поселение</t>
  </si>
  <si>
    <t>Итого по Ломоносовскому муниципальному району</t>
  </si>
  <si>
    <t>Лужский муниципальный район</t>
  </si>
  <si>
    <t>Муниципальное образование Волошовское сельское поселение</t>
  </si>
  <si>
    <t>Муниципальное образование Дзержинское сельское поселение</t>
  </si>
  <si>
    <t>Пос. Дзержинского, ул. Лужская, д. 3</t>
  </si>
  <si>
    <t>Пос. Дзержинского, ул. Центральная, д. 10</t>
  </si>
  <si>
    <t>Пос. Дзержинского, ул. Центральная, д. 3</t>
  </si>
  <si>
    <t>Муниципальное образование Лужское городское поселение</t>
  </si>
  <si>
    <t>Муниципальное образование Мшинсское сельское поселение</t>
  </si>
  <si>
    <t>Муниципальное образование Оредежское сельское поселение</t>
  </si>
  <si>
    <t>Пос. Оредеж, ул. Ленина, д. 10</t>
  </si>
  <si>
    <t>Муниципальное образование Скребловское сельское поселение</t>
  </si>
  <si>
    <t>Итого по Лужскому муниципальному району</t>
  </si>
  <si>
    <t>Подпорожский муниципальный район</t>
  </si>
  <si>
    <t>Муниципальное образование Никольское городское поселение</t>
  </si>
  <si>
    <t>Муниципальное образование Подпорожское городское поселение</t>
  </si>
  <si>
    <t>Итого по Подпорожскому муниципальному району</t>
  </si>
  <si>
    <t>Приозерский муниципальный район</t>
  </si>
  <si>
    <t>Муниципальное образование Красноозерное сельское поселение</t>
  </si>
  <si>
    <t>Муниципальное образование Ларионовское сельское поселение</t>
  </si>
  <si>
    <t>Муниципальное образование Приозерское городское поселение</t>
  </si>
  <si>
    <t>Муниципальное образование Ромашкинское сельское поселение</t>
  </si>
  <si>
    <t>Муниципальное образование Сосновское сельское поселение</t>
  </si>
  <si>
    <t>Пос. Сосново, ул. Связи, д. 5</t>
  </si>
  <si>
    <t>Итого по Приозерскому муниципальному району</t>
  </si>
  <si>
    <t>Сланцевский муниципальный район</t>
  </si>
  <si>
    <t>Муниципальное образование Выскатское сельское поселение</t>
  </si>
  <si>
    <t>Дер. Выскатка, ул. Садовая, д. 28</t>
  </si>
  <si>
    <t>Муниципальное образование Гостицкое сельское поселение</t>
  </si>
  <si>
    <t>Муниципальное образование Сланцевское городское поселение</t>
  </si>
  <si>
    <t>Итого по Сланцевскому муниципальному району</t>
  </si>
  <si>
    <t>Муниципальное образование Сосновоборгский городской округ</t>
  </si>
  <si>
    <t>Г. Никольское, ул. Комсомольская, д. 16</t>
  </si>
  <si>
    <t>Г. Никольское, ул. Комсомольская, д. 18</t>
  </si>
  <si>
    <t>Муниципальное образование Тосненское городское поселение</t>
  </si>
  <si>
    <t>Муниципальное образование Форносовское сельское поселение</t>
  </si>
  <si>
    <t>Итого по Тосненскому району</t>
  </si>
  <si>
    <t>ИТОГО по Ленинградской области</t>
  </si>
  <si>
    <t>Бокситогорский муниципальный район</t>
  </si>
  <si>
    <t>Муниципальное образование Бокситогорское городское поселение</t>
  </si>
  <si>
    <t>Г. Бокситогорск, ул. Садовая, д. 20</t>
  </si>
  <si>
    <t>Г. Бокситогорск, ул. Садовая, д. 22</t>
  </si>
  <si>
    <t>Г. Бокситогорск, ул. Социалистическая, д. 15</t>
  </si>
  <si>
    <t>Г. Бокситогорск, ул. Школьная, д. 14/13</t>
  </si>
  <si>
    <t>Муниципальное образование Климовское сельское поселение</t>
  </si>
  <si>
    <t>Итого по Бокситогорскому муниципальному району</t>
  </si>
  <si>
    <t>Волосовский муниципальный район</t>
  </si>
  <si>
    <t>Итого по Волосовскому муниципальному району</t>
  </si>
  <si>
    <t>Всеволожский муниципальный район</t>
  </si>
  <si>
    <t>Муниципальное образование Морозовское городское поселение</t>
  </si>
  <si>
    <t>Муниципальное образование "Сертолово"</t>
  </si>
  <si>
    <t>Муниципальное образование Токсовское городское поселение</t>
  </si>
  <si>
    <t>Итого по Всеволожскому муниципальному району</t>
  </si>
  <si>
    <t>Гатчинский мунициальный район</t>
  </si>
  <si>
    <t>Муниципальное образование Город Гатчина</t>
  </si>
  <si>
    <t>Г. Гатчина, ул. Гагарина, д. 24</t>
  </si>
  <si>
    <t>Г. Гатчина, ул. Горького, д. 5</t>
  </si>
  <si>
    <t>Г. Гатчина, ул. Достоевского, д. 17</t>
  </si>
  <si>
    <t>Г. Гатчина, ул. Достоевского, д. 5</t>
  </si>
  <si>
    <t>Г. Гатчина, ул. Урицкого, д. 34</t>
  </si>
  <si>
    <t>Г. Гатчина, ул. Хохлова, д. 31</t>
  </si>
  <si>
    <t>Г. Гатчина, ул. Хохлова, д. 33</t>
  </si>
  <si>
    <t>Муниципальное образование Дружногорское городское поселение</t>
  </si>
  <si>
    <t>Муниципальное образование Город Коммунар</t>
  </si>
  <si>
    <t>Итого по Гатчинскому муниципальному району</t>
  </si>
  <si>
    <t>Кировский муниципальный район</t>
  </si>
  <si>
    <t>Муниципальное образование Кировское городское поселение</t>
  </si>
  <si>
    <t>Муниципальное образование Назиевское городское поселение</t>
  </si>
  <si>
    <t>Муниципальное образование Отрадненское городское поселение</t>
  </si>
  <si>
    <t>Муниципальное образование Путиловское сельское поселение</t>
  </si>
  <si>
    <t>Муниципальное образование Суховское  сельское поселение</t>
  </si>
  <si>
    <t>Итого по Кировскому муниципальному району</t>
  </si>
  <si>
    <t>Тихвинский муниципальный район</t>
  </si>
  <si>
    <t>Муниципальное образование Тихвинское городское поселение</t>
  </si>
  <si>
    <t>Итого по Тихвинскому муниципальному району</t>
  </si>
  <si>
    <t>Итого по Ленинградской области со строительным контролем</t>
  </si>
  <si>
    <t>Осуществление строительного контроля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</si>
  <si>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</si>
  <si>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</si>
  <si>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</si>
  <si>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</si>
  <si>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</si>
  <si>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</si>
  <si>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Виды работ</t>
  </si>
  <si>
    <t>Ремонт внутридомовых инженерных систем</t>
  </si>
  <si>
    <t>Муниципальное образование Гостилицкое сельское поселение</t>
  </si>
  <si>
    <t>Дер. Гостилицы, ул. Школьная, д. 12</t>
  </si>
  <si>
    <t>Муниципальное образование Лебяженское городское поселение</t>
  </si>
  <si>
    <t>Муниципальное образование Лаголовское сельское поселение</t>
  </si>
  <si>
    <t>Г. Гатчина, ул. Заводская, д. 1</t>
  </si>
  <si>
    <t>Г. Бокситогорск, ул. Садовая, д. 12/7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</si>
  <si>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</si>
  <si>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</si>
  <si>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</si>
  <si>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</si>
  <si>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</si>
  <si>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</si>
  <si>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</si>
  <si>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</si>
  <si>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</si>
  <si>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</si>
  <si>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</si>
  <si>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</si>
  <si>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</si>
  <si>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</si>
  <si>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</si>
  <si>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</si>
  <si>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</si>
  <si>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</si>
  <si>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</si>
  <si>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</si>
  <si>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</si>
  <si>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</si>
  <si>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</si>
  <si>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Г. Бокситогорск, ул. Садовая, д. 16/19</t>
  </si>
  <si>
    <t>Прочие</t>
  </si>
  <si>
    <t>Кирпич</t>
  </si>
  <si>
    <t>Г. Бокситогорск, ул. Комсомольская, д. 26/11</t>
  </si>
  <si>
    <t>Г. Бокситогорск, ул. Комсомольская, д. 10</t>
  </si>
  <si>
    <t>х</t>
  </si>
  <si>
    <t>Панель</t>
  </si>
  <si>
    <t xml:space="preserve"> </t>
  </si>
  <si>
    <t>до 1917</t>
  </si>
  <si>
    <t>РО</t>
  </si>
  <si>
    <t>570,3,</t>
  </si>
  <si>
    <t>Г. Бокситогорск, ш. Дымское, д. 4</t>
  </si>
  <si>
    <t>Дер. Климово, д. 5</t>
  </si>
  <si>
    <t>Дер. Климово, д. 6</t>
  </si>
  <si>
    <t>Дер. Климово, д. 7</t>
  </si>
  <si>
    <t>Дерево</t>
  </si>
  <si>
    <t>Дер. Б. Сабск, д. 12</t>
  </si>
  <si>
    <t>Муниципальное образование Сабское сельское поселение</t>
  </si>
  <si>
    <t>Дер. Бережки, ул. Песочная, д. 18</t>
  </si>
  <si>
    <t>Дер. Бережки, ул. Песочная, д. 19</t>
  </si>
  <si>
    <t>Дер. Бережки, ул. Песочная, д. 20</t>
  </si>
  <si>
    <t>Дер. Бережки, ул. Песочная, д. 21</t>
  </si>
  <si>
    <t>Г. Гатчина, ул. 7 Армии, д. 10А</t>
  </si>
  <si>
    <t>Г. Гатчина, ул. 7 Армии, д. 25/43</t>
  </si>
  <si>
    <t>Г. Гатчина, ул. 7 Армии, д. 27/20</t>
  </si>
  <si>
    <t>Г. Гатчина, ул. Володарского, д. 23</t>
  </si>
  <si>
    <t>Г. Гатчина, ул. Володарского, д. 35</t>
  </si>
  <si>
    <t>Г. Гатчина, ул. К. Маркса, д. 46</t>
  </si>
  <si>
    <t>Г. Гатчина, ул. К. Маркса, д. 57</t>
  </si>
  <si>
    <t>Г. Гатчина, ул. К. Маркса, д. 61</t>
  </si>
  <si>
    <t>Г. Гатчина, ул. Киевская, д. 7/1</t>
  </si>
  <si>
    <t>Г. Гатчина, ул. Товарная Балтийск, д. 2</t>
  </si>
  <si>
    <t>Дер. Иссад, микрорайон Центральный, д. 20</t>
  </si>
  <si>
    <t>Дер. Чаплино, д. 1</t>
  </si>
  <si>
    <t>Дер. Чаплино, д. 2</t>
  </si>
  <si>
    <t>Дер. Чаплино, д. 3</t>
  </si>
  <si>
    <t>Г. Новая Ладога, ул. Пионерская, д. 16А</t>
  </si>
  <si>
    <t>Г. Новая Ладога, Наб. Лад. Флотилии, д. 14</t>
  </si>
  <si>
    <t>Г. Новая Ладога, Наб. Лад. Флотилии, д. 18</t>
  </si>
  <si>
    <t>Г. Новая Ладога, Наб. Лад. Флотилии, д. 38</t>
  </si>
  <si>
    <t>Г.п. им. Морозова, ул. Ладожская, д. 43</t>
  </si>
  <si>
    <t>Г.п. им. Морозова, ул. Мира, д. 11</t>
  </si>
  <si>
    <t>Г.п. им. Морозова, ул. Северная, д. 1, кор. 1</t>
  </si>
  <si>
    <t>Г.п. им. Морозова, ул. Спорта, д. 3</t>
  </si>
  <si>
    <t xml:space="preserve">Г. Сертолово, микрорайон Сертолово-2, д. 2  </t>
  </si>
  <si>
    <t xml:space="preserve">Г. Сертолово, микрорайон Черная Речка, д. 3  </t>
  </si>
  <si>
    <t xml:space="preserve">Г. Сертолово, ул. Ларина, д. 3  </t>
  </si>
  <si>
    <t xml:space="preserve">Г. Сертолово, ул. Сосновая, д. 3  </t>
  </si>
  <si>
    <t>Дер. Рапполово, ул. Центральная, д. 1</t>
  </si>
  <si>
    <t>Г. Каменногорск, ул. Кооперативная, д. 7</t>
  </si>
  <si>
    <t>Г. Каменногорск, ул. Песчаная, д. 2</t>
  </si>
  <si>
    <t>Г. Каменногорск, ш. Ленинградское, д. 65а</t>
  </si>
  <si>
    <t>Г. Каменногорск, ш. Ленинградское, д. 72</t>
  </si>
  <si>
    <t>Г. Каменногорск, ш. Ленинградское, д. 74</t>
  </si>
  <si>
    <t>Пос. Бородинское, ул. Машинная, д. 8</t>
  </si>
  <si>
    <t>Пос. Бородинское, ул. Машинная, д. 9</t>
  </si>
  <si>
    <t>Пос. Михалево, ул. Новая, д. 3</t>
  </si>
  <si>
    <t>Г. Каменногорск, ш. Ленинградское, д. 86</t>
  </si>
  <si>
    <t>Г. Светогорск, ул. Кирова, д. 1</t>
  </si>
  <si>
    <t>Г. Светогорск, ул. Победы, д. 27</t>
  </si>
  <si>
    <t>Г. Светогорск, ул. Пограничная, д. 1</t>
  </si>
  <si>
    <t>Г. Светогорск, ул. Пограничная, д. 3</t>
  </si>
  <si>
    <t>Пос. Лужайка, д. 10</t>
  </si>
  <si>
    <t>Пос. Лужайка, д. 9</t>
  </si>
  <si>
    <t>Пос. Селезнево, ул. Центральная, д. 13</t>
  </si>
  <si>
    <t>Пос. Селезнево, ул. Центральная, д. 14</t>
  </si>
  <si>
    <t>Другое</t>
  </si>
  <si>
    <t>Пос. Дружная Горка, ул. Введенского, д. 19</t>
  </si>
  <si>
    <t>Г. Коммунар, ул. Пионерская, д. 2а</t>
  </si>
  <si>
    <t>Г. Ивангород, ул. Гагарина, д. 3</t>
  </si>
  <si>
    <t>Г. Ивангород, ул. Пасторова, д. 4</t>
  </si>
  <si>
    <t>Дер. Кусино, ул. Центральная, д. 5</t>
  </si>
  <si>
    <t>Г. Кировск, ул. Горького, д. 14</t>
  </si>
  <si>
    <t>Г. Кировск, ул. Кирова, д. 10</t>
  </si>
  <si>
    <t>Г. Кировск, ул. Кирова, д. 13</t>
  </si>
  <si>
    <t>Г. Кировск, ул. Победы, д. 1</t>
  </si>
  <si>
    <t>Г. Кировск, ул. Победы, д. 19</t>
  </si>
  <si>
    <t>Г. Кировск, ул. Советская, д. 24</t>
  </si>
  <si>
    <t>Пос. Назия, ул. Матросова, д. 22</t>
  </si>
  <si>
    <t>С. Путилово, ул. Братьев Пожарских, д. 15а</t>
  </si>
  <si>
    <t>Дер. Сухое, д. 7</t>
  </si>
  <si>
    <t>Г. Лодейное Поле, ул. Володарского, д. 28, кор. 2</t>
  </si>
  <si>
    <t>Пос. Большая Ижора, ул. Приморское шоссе, д. 66</t>
  </si>
  <si>
    <t>С. Копорье, д. 18</t>
  </si>
  <si>
    <t>С. Копорье, д. 6</t>
  </si>
  <si>
    <t>Дер. Лаголово, ул. Садовая, д. 5</t>
  </si>
  <si>
    <t>Дер. Лаголово, ул. Садовая, д. 6</t>
  </si>
  <si>
    <t>Пос. Лебяжье, ул. Комсомольская, д. 3</t>
  </si>
  <si>
    <t>Пос. Лебяжье, ул. Комсомольская, д. 5</t>
  </si>
  <si>
    <t>Пос. Лебяжье, ул. Пляжная, д. 2</t>
  </si>
  <si>
    <t>Пос. Лебяжье, ул. Приморская, д. 75</t>
  </si>
  <si>
    <t>Пос. Волошово, ул. Школьная, д. 13</t>
  </si>
  <si>
    <t>Пос. Волошово, ул. Школьная, д. 14</t>
  </si>
  <si>
    <t>Пос. Волошово, ул. Школьная, д. 7</t>
  </si>
  <si>
    <t>Пос. Волошово, ул. Южная, д. 4</t>
  </si>
  <si>
    <t>Пос. Волошово, ул. Южная, д. 6</t>
  </si>
  <si>
    <t>Пос. Волошово, ул. Южная, д. 7</t>
  </si>
  <si>
    <t>Пос. Волошово, ул. Южная, д. 8</t>
  </si>
  <si>
    <t>Дер. Бор, ул. Новая, д. 1</t>
  </si>
  <si>
    <t>Дер. Бор, ул. Новая, д. 2</t>
  </si>
  <si>
    <t>Дер. Торошковичи, ул. Козлова, д. 13</t>
  </si>
  <si>
    <t>Дер. Торошковичи, ул. Козлова, д. 91</t>
  </si>
  <si>
    <t>Пос. Дзержинского, ул. Парковая, д. 7</t>
  </si>
  <si>
    <t>Пос. Дзержинского, ул. Центральная, д. 8</t>
  </si>
  <si>
    <t>Пос. Дзержинского, ул. Школьная, д. 2</t>
  </si>
  <si>
    <t>Г. Луга, Городок , д. 5/26</t>
  </si>
  <si>
    <t>Г. Луга, просп. Кирова, д. 83</t>
  </si>
  <si>
    <t>Г. Луга, просп. Кирова, д. 95</t>
  </si>
  <si>
    <t>Дер. Пехенец, ул. Молодежная, д. 1</t>
  </si>
  <si>
    <t>Дер. Пехенец, ул. Молодежная, д. 3</t>
  </si>
  <si>
    <t>Дер. Калгановка, д. 2</t>
  </si>
  <si>
    <t>Дер. Калгановка, д. 3</t>
  </si>
  <si>
    <t>Дер. Калгановка, д. 4</t>
  </si>
  <si>
    <t>Дер. Калгановка, д. 5</t>
  </si>
  <si>
    <t>Дер. Калгановка, д. 6</t>
  </si>
  <si>
    <t>Дер. Калгановка, д. 8</t>
  </si>
  <si>
    <t>Пос. Скреблово, д. 36</t>
  </si>
  <si>
    <t>Г. Никольский, ул. Новая, д. 2</t>
  </si>
  <si>
    <t>Г. Никольский, ул. Новая, д. 4</t>
  </si>
  <si>
    <t>Г. Подпорожье, просп. Ленина, д. 14А</t>
  </si>
  <si>
    <t>Дер. Красноозерное, ул. Школьная, д. 3</t>
  </si>
  <si>
    <t>Пос. Моторное, ул. Приладожское шоссе, д. 2</t>
  </si>
  <si>
    <t>Г. Приозерск, ул. Красноармейская, д. 7</t>
  </si>
  <si>
    <t>Г. Приозерск, ул. Ленина, д. 44</t>
  </si>
  <si>
    <t>Г. Приозерск, ул. Ленина, д. 46</t>
  </si>
  <si>
    <t>Г. Приозерск, ул. Ленина, д. 50</t>
  </si>
  <si>
    <t>Г. Приозерск, ул. Ленина, д. 52</t>
  </si>
  <si>
    <t>Г. Приозерск, ул. Ленина, д. 54</t>
  </si>
  <si>
    <t>Пос. Понтонное, ул. Молодежная, д. 1</t>
  </si>
  <si>
    <t>Пос. Понтонное, ул. Молодежная, д. 2</t>
  </si>
  <si>
    <t>Пос. Понтонное, ул. Молодежная, д. 3</t>
  </si>
  <si>
    <t>Пос. Понтонное, ул. Молодежная, д. 4</t>
  </si>
  <si>
    <t>Пос. Сосново, ул. Железнодорожная, д. 55</t>
  </si>
  <si>
    <t>Дер. Гостицы, д. 3</t>
  </si>
  <si>
    <t>Дер. Гостицы, д. 4</t>
  </si>
  <si>
    <t>Дер. Сельхозтехника, д. 5</t>
  </si>
  <si>
    <t>Дер. Сельхозтехника, д. 6</t>
  </si>
  <si>
    <t>Г. Сланцы, пер. Почтовый, д. 5</t>
  </si>
  <si>
    <t>Г. Сланцы, пер. Трестовский, д. 4/5</t>
  </si>
  <si>
    <t>Г. Сланцы, ул. Банковская, д. 7</t>
  </si>
  <si>
    <t>Г. Сланцы, ул. Грибоедова, д. 7</t>
  </si>
  <si>
    <t>Г. Сланцы, ул. Грибоедова, д. 9</t>
  </si>
  <si>
    <t>Г. Сланцы, ул. Кирова, д. 30</t>
  </si>
  <si>
    <t>Г. Сланцы, ул. Кирова, д. 31</t>
  </si>
  <si>
    <t>Г. Сланцы, ул. Чкалова, д. 1</t>
  </si>
  <si>
    <t>Г. Сланцы, ул. Чкалова, д. 5</t>
  </si>
  <si>
    <t>Г. Сланцы, просп. Молодежный, д. 17</t>
  </si>
  <si>
    <t>Г. Сосновый Бор, ул. Комсомольская, д. 14</t>
  </si>
  <si>
    <t>Г. Сосновый Бор, ул. Комсомольская, д. 3</t>
  </si>
  <si>
    <t>Г. Сосновый Бор, ул. Комсомольская, д. 9</t>
  </si>
  <si>
    <t>Г. Сосновый Бор, ул. Ленинская, д. 2</t>
  </si>
  <si>
    <t>Г. Сосновый Бор, ул. Ленинская, д. 3</t>
  </si>
  <si>
    <t>Г. Сосновый Бор, ул. Ленинская, д. 7</t>
  </si>
  <si>
    <t>Г. Сосновый Бор, ул. Малая Земля, д. 16</t>
  </si>
  <si>
    <t>Г. Тихвин, ул. Карла Маркса, д. 3</t>
  </si>
  <si>
    <t>Г. Никольское, ул. Первомайская, д. 3</t>
  </si>
  <si>
    <t>Г. Никольское, ул. Школьная, д. 9</t>
  </si>
  <si>
    <t>Дер. Георгиевское, д. 2</t>
  </si>
  <si>
    <t>Дер. Георгиевское, д. 3</t>
  </si>
  <si>
    <t>Дер. Георгиевское, д. 4</t>
  </si>
  <si>
    <t>Дер. Георгиевское, д. 5</t>
  </si>
  <si>
    <t>Дер. Георгиевское, д. 6</t>
  </si>
  <si>
    <t>Г.п. Форносово, пер. Комсомольский, д. 2</t>
  </si>
  <si>
    <t>Г.п. Форносово, ул. Круговая, д. 17</t>
  </si>
  <si>
    <t>Г.п. Форносово, ул. Круговая, д. 24а</t>
  </si>
  <si>
    <t>Г.п. Форносово, ш. Павловское, д. 21</t>
  </si>
  <si>
    <t>Г.п. Форносово, ш. Павловское, д. 23</t>
  </si>
  <si>
    <t>Г.п. Форносово, ш. Павловское, д. 25</t>
  </si>
  <si>
    <t>Дер. Новолисино, ул. Вотчинская, д. 1</t>
  </si>
  <si>
    <t>Пос. Кравцово, д. 3</t>
  </si>
  <si>
    <t>Г. Гатчина, ул. Соборная, д. 24Б</t>
  </si>
  <si>
    <t>Г. Гатчина, ул. Урицкого, д. 20А</t>
  </si>
  <si>
    <t>Г. Луга, просп. Урицкого, д. 64</t>
  </si>
  <si>
    <t>Муниципальное образование Любанское городское поселение</t>
  </si>
  <si>
    <t>Пос. Любань, просп. Мельникова, д. 17</t>
  </si>
  <si>
    <t>Г. Тихвин, микрорайон 1, д. 10</t>
  </si>
  <si>
    <t>Г. Тихвин, микрорайон 1, д. 11</t>
  </si>
  <si>
    <t>Муниципальное образование Аннинское городское поселение</t>
  </si>
  <si>
    <t>Г.п. Новоселье, д. 15</t>
  </si>
  <si>
    <t>Г.п. Новоселье, д. 5</t>
  </si>
  <si>
    <t>Тосненский район</t>
  </si>
  <si>
    <t>уу на тс</t>
  </si>
  <si>
    <t>уу на хвс и тс</t>
  </si>
  <si>
    <t>на хвс и тс</t>
  </si>
  <si>
    <t>уу тс и хвс</t>
  </si>
  <si>
    <t>Итого по муниципальному образованию Сосновый Бор</t>
  </si>
  <si>
    <t>30.12.2019</t>
  </si>
  <si>
    <t>в эл вкл. уу.</t>
  </si>
  <si>
    <t>уу на хвс</t>
  </si>
  <si>
    <t>в эл вкл. уу.; уу на хвс, тс</t>
  </si>
  <si>
    <t>в эл вкл. уу.; уу на тс и хвс</t>
  </si>
  <si>
    <t>в эл вкл уу</t>
  </si>
  <si>
    <t>Муниципальное образование Борское сельское поселение</t>
  </si>
  <si>
    <t>Муниципальное образование Ефимовское городское поселение</t>
  </si>
  <si>
    <t>Муниципальное образование Город Пикалево</t>
  </si>
  <si>
    <t>Муниципальное образование Бегуницкое сельское поселение</t>
  </si>
  <si>
    <t>д.  Бегуницы д.12</t>
  </si>
  <si>
    <t xml:space="preserve"> д. Бегуницы д.21</t>
  </si>
  <si>
    <t>Муниципальное образование Большеврудское сельское поселение</t>
  </si>
  <si>
    <t xml:space="preserve"> д. Большая Вруда д.5 </t>
  </si>
  <si>
    <t>Муниципальное образование Волосовское городское поселение</t>
  </si>
  <si>
    <t>г. Волосово, пр.Вингиссара,  д.53</t>
  </si>
  <si>
    <t>г. Волосово, пр.Вингиссара,  д.101</t>
  </si>
  <si>
    <t>г. Волосово, ул. Лесная, д.12</t>
  </si>
  <si>
    <t>г. Волосово, ул. Красногвардейская, д. 7</t>
  </si>
  <si>
    <t>г. Волосово, ул. Гатчинское шоссе, д. 6</t>
  </si>
  <si>
    <t>Муниципальное образование Губаницкое сельское поселение</t>
  </si>
  <si>
    <t>п. Сумино д.68</t>
  </si>
  <si>
    <t>п. Сумино д.70</t>
  </si>
  <si>
    <t>Муниципальное образование Зимитицкое сельское поселение</t>
  </si>
  <si>
    <t>п. Зимитицы д.13</t>
  </si>
  <si>
    <t>Муниципальное образование Изварское сельское поселение</t>
  </si>
  <si>
    <t>д. Извара д.9</t>
  </si>
  <si>
    <t>Муниципальное образование Калитинское сельское поселение</t>
  </si>
  <si>
    <t>п. Калитино д.5</t>
  </si>
  <si>
    <t>д. Курковицы д.3</t>
  </si>
  <si>
    <t>Муниципальное образование Каложицкое сельское поселение</t>
  </si>
  <si>
    <t>д. Ущевицы д.15</t>
  </si>
  <si>
    <t>д. Ущевицы д.16</t>
  </si>
  <si>
    <t xml:space="preserve">п. Каложицы д.21 </t>
  </si>
  <si>
    <t>Муниципальное образование Кикеринское сельское поселение</t>
  </si>
  <si>
    <t>п. Кикерино, ул.Заводская  д.4</t>
  </si>
  <si>
    <t>Муниципальное образование Клопицкое  сельское поселение</t>
  </si>
  <si>
    <t>д. Клопицы д.15</t>
  </si>
  <si>
    <t>Муниципальное образование Курское сельское поселение</t>
  </si>
  <si>
    <t>п. Курск д.7</t>
  </si>
  <si>
    <t>Муниципальное образование Рабитицкое сельское поселение</t>
  </si>
  <si>
    <t>д. Рабитицы д.15</t>
  </si>
  <si>
    <t>д. Рабитицы д.9</t>
  </si>
  <si>
    <t>д. Рабитицы д.10</t>
  </si>
  <si>
    <t>Муниципальное образование Сельцовское сельское поселение</t>
  </si>
  <si>
    <t>п. Сельцо д.4</t>
  </si>
  <si>
    <t>п. Сельцо д.3</t>
  </si>
  <si>
    <t>п. Сельцо д.2</t>
  </si>
  <si>
    <t>д. Большой Сабск д.11</t>
  </si>
  <si>
    <t>Муниципальное образование Терпелицкое сельское поселение</t>
  </si>
  <si>
    <t>д. Терпилицы д.5</t>
  </si>
  <si>
    <t>Г. Волхов, ул.Мичурина, д. 1</t>
  </si>
  <si>
    <t>Г. Волхов, ул.Нахимова, д. 5</t>
  </si>
  <si>
    <t>Г. Волхов, ул.Фрунзе, д. 7</t>
  </si>
  <si>
    <t>Г. Волхов, ул.Ломоносова, д. 25</t>
  </si>
  <si>
    <t>Г. Волхов, ул.Вали Голубевой, д. 17</t>
  </si>
  <si>
    <t>Г. Волхов,ул.Вали Голубевой, д. 7</t>
  </si>
  <si>
    <t>Муниципальное образование Город Волхов</t>
  </si>
  <si>
    <t>кирпич</t>
  </si>
  <si>
    <t>Г.Новая Ладога, пер.Кузнечный, д.9</t>
  </si>
  <si>
    <t>Г.Новая Ладога, просп.К.Маркса, д.43</t>
  </si>
  <si>
    <t>Г.Новая Ладога, ул.Ворошилова, д.18/8</t>
  </si>
  <si>
    <t>Муниципальное образование Пашское сельское поселение</t>
  </si>
  <si>
    <t>С. Паша, ул. Советская, д. 194</t>
  </si>
  <si>
    <t>С. Паша, ул. Советская, д.196</t>
  </si>
  <si>
    <t>Дер. Потанино, д. 5</t>
  </si>
  <si>
    <t>-</t>
  </si>
  <si>
    <t>Муниципальное образование Селивановское сельское поселение</t>
  </si>
  <si>
    <t>Пос. Селиваново, ул.Первомайская, д. 8</t>
  </si>
  <si>
    <t>Дер. Хвалово, д. 1а</t>
  </si>
  <si>
    <t>Дер. Хвалово, д. 2</t>
  </si>
  <si>
    <t>Дер. Хвалово, д. 3</t>
  </si>
  <si>
    <t>Дер. Хвалово, д. 4</t>
  </si>
  <si>
    <t>Муниципальное образование Кузьмоловское городское поселение</t>
  </si>
  <si>
    <t>Г.п. Кузьмоловский ул. Железнодорожная д. 24</t>
  </si>
  <si>
    <t xml:space="preserve">Г.п. Кузьмоловский ул. Строителей д. 11 </t>
  </si>
  <si>
    <t>Г.п. Кузьмоловский ул. Железнодорожная, д.4</t>
  </si>
  <si>
    <t>Г.п. Кузьмоловский ул. Ленинградское шоссе, д.2</t>
  </si>
  <si>
    <t>Г.п. Кузьмоловский ул. Ленинградское шоссе, д.4</t>
  </si>
  <si>
    <t>Г.п. Кузьмоловский ул. Ленинградское шоссе, д.10</t>
  </si>
  <si>
    <t>Г.п. Кузьмоловский ул. Ленинградское шоссе, д.12</t>
  </si>
  <si>
    <t>Муниципальное образование Лесколовское сельское поселение</t>
  </si>
  <si>
    <t>Дер. Лесколово, ул.Красноборская, д.13</t>
  </si>
  <si>
    <t>Дер. Лесколово, ул.Красноборская, д.10</t>
  </si>
  <si>
    <t>Дер. Лесколово, ул.Красноборская, д.11</t>
  </si>
  <si>
    <t>нет</t>
  </si>
  <si>
    <t>Пос. Романовка д.12</t>
  </si>
  <si>
    <t>Пос. Романовка д.31</t>
  </si>
  <si>
    <t>Муниципальное образование Романовское сельское поселение</t>
  </si>
  <si>
    <t>Г. Сертолово, Выборгское шоссе, д. 1</t>
  </si>
  <si>
    <t>Г. Сертолово, Выборгское шоссе, д. 11</t>
  </si>
  <si>
    <t>Г. Сертолово, ул. Заречная, д.9</t>
  </si>
  <si>
    <t>Г. Сертолово, ул. Заречная, д.13</t>
  </si>
  <si>
    <t>Г. Сертолово, ул. Индустриальная, д. 1</t>
  </si>
  <si>
    <t>Г. Сертолово, ул. Ларина, д. 5</t>
  </si>
  <si>
    <t>Г. Сертолово, ул. Ларина, д. 6</t>
  </si>
  <si>
    <t>Г. Сертолово, ул. Молодежная, д. 4</t>
  </si>
  <si>
    <t>Г. Сертолово, ул. Молодцова, д. 6</t>
  </si>
  <si>
    <t>Г. Сертолово, мкр. Черная речка, д. 7</t>
  </si>
  <si>
    <t>Г. Сертолово, мкр. Черная речка, д. 10</t>
  </si>
  <si>
    <t>Г. Сертолово, мкр. Черная речка, д. 11</t>
  </si>
  <si>
    <t>Г. Сертолово, ул. Школьная, д. 3</t>
  </si>
  <si>
    <t>Дер. Рапполово, Овражная д.1</t>
  </si>
  <si>
    <t>Дер. Рапполово, Овражная д.1а</t>
  </si>
  <si>
    <t>Дер. Рапполово, Овражная д.13</t>
  </si>
  <si>
    <t>Пос. Токсово, Инженерная 1а</t>
  </si>
  <si>
    <t>Пос. Токсово, Инженерная д.2</t>
  </si>
  <si>
    <t>Пос. Токсово, Инженерная д.2а</t>
  </si>
  <si>
    <t>Пос. Токсово, Гагарина д.30</t>
  </si>
  <si>
    <t>Пос. Токсово, Привокзальная д.12</t>
  </si>
  <si>
    <t>Пос. Токсово, Привокзальная д.13</t>
  </si>
  <si>
    <t>Пос. Токсово, Привокзальная д.15</t>
  </si>
  <si>
    <t>Муниципальное образование Город Выборг</t>
  </si>
  <si>
    <t>Г. Выборг, ул. Вокзальная, д. 4</t>
  </si>
  <si>
    <t>Г. Выборг, пр. Суворова, д. 25</t>
  </si>
  <si>
    <t>Г. Выборг, ул. Северная, д. 8</t>
  </si>
  <si>
    <t xml:space="preserve">Г. Выборг, ул. Сторожевой башни, д. 18 </t>
  </si>
  <si>
    <t>Г. Выборг, Ленинградский пр., д. 31</t>
  </si>
  <si>
    <t>Г. Выборг, Ленинградское ш., д. 1</t>
  </si>
  <si>
    <t>г. Каменногорск, ул. Колхозная, дом 2</t>
  </si>
  <si>
    <t>пос. Боровинка, ул. Заводская дом 3</t>
  </si>
  <si>
    <t>пос. Возрождения, дом 9</t>
  </si>
  <si>
    <t>пос. Возрождения, дом 27</t>
  </si>
  <si>
    <t>пос. Пруды, ул. Заозерная, дом 5</t>
  </si>
  <si>
    <t>пос. Свободное, дом 173</t>
  </si>
  <si>
    <t>Г. Каменногорск, ш. Ленинградское, д. 40-а</t>
  </si>
  <si>
    <t>Г. Каменногорск, ул. Железнодорожная, дом 6</t>
  </si>
  <si>
    <t>Г. Каменногорск, ш. Ленинградское, д. 70</t>
  </si>
  <si>
    <t>Г. Каменногорск, ш. Ленинградское, д. 56</t>
  </si>
  <si>
    <t>Г. Каменногорск, ш. Ленинградское, д. 61</t>
  </si>
  <si>
    <t>Г. Каменногорск, ш. Ленинградское, д. 61-б</t>
  </si>
  <si>
    <t>Г. Каменногорск, ш. Ленинградское, д. 63</t>
  </si>
  <si>
    <t>Муниципальное образование Приморское городское поселение</t>
  </si>
  <si>
    <t>Г. Приморск, наб. Лебедева, д. 5</t>
  </si>
  <si>
    <t>Г. Приморск, Выборгское шоссе, д. 5</t>
  </si>
  <si>
    <t>Г. Приморск, Выборгское шоссе, д. 7а</t>
  </si>
  <si>
    <t>Муниципальное образование Рощинское городское поселение</t>
  </si>
  <si>
    <t>Пос. Рощино, ул. Тракторная, д.3</t>
  </si>
  <si>
    <t>Г. Светогорск, ул. Красноармейская, д.26</t>
  </si>
  <si>
    <t>Муниципальное образование Большеколпанское сельское поселение</t>
  </si>
  <si>
    <t>дер. Корписалово, д.39</t>
  </si>
  <si>
    <t>Г. Гатчина, просп. 25 Октября, д. 11/13</t>
  </si>
  <si>
    <t>Г. Гатчина, просп. 25 Октября, д. 15</t>
  </si>
  <si>
    <t>Г. Гатчина, просп. 25 Октября, д. 17</t>
  </si>
  <si>
    <t>Г. Гатчина, просп. 25 Октября, д. 19</t>
  </si>
  <si>
    <t>Г. Гатчина, просп. 25 Октября, д. 22</t>
  </si>
  <si>
    <t>Г. Гатчина, просп. Красноармейский, д. 11</t>
  </si>
  <si>
    <t>Г. Гатчина, просп. Красноармейский, д. 16</t>
  </si>
  <si>
    <t>Г. Гатчина, просп. Красноармейский, д. 20</t>
  </si>
  <si>
    <t>Г. Гатчина, просп. Красноармейский, д. 26</t>
  </si>
  <si>
    <t>Г. Гатчина, просп. Красноармейский, д. 36</t>
  </si>
  <si>
    <t>Г. Гатчина, просп. Красноармейский, д. 42</t>
  </si>
  <si>
    <t>Г. Гатчина, ул. 7 Армии, д. 10</t>
  </si>
  <si>
    <t>подвал</t>
  </si>
  <si>
    <t>Г. Гатчина, ул. 7 Армии, д. 19</t>
  </si>
  <si>
    <t>Г. Гатчина, ул. 7 Армии, д. 21</t>
  </si>
  <si>
    <t>Г. Гатчина, ул. Авиатриссы Зверевой, д.15А</t>
  </si>
  <si>
    <t>г. Гатчина, ул. Беляева, д.11</t>
  </si>
  <si>
    <t>Г. Гатчина, ул. Володарского, д. 3</t>
  </si>
  <si>
    <t>Г. Гатчина, ул. Володарского, д. 3А</t>
  </si>
  <si>
    <t>Г. Гатчина, ул. Володарского, д. 5</t>
  </si>
  <si>
    <t>Г. Гатчина, ул. Володарского, д. 39</t>
  </si>
  <si>
    <t>Г. Гатчина, ул. Гагарина, д. 8</t>
  </si>
  <si>
    <t>Г. Гатчина, ул. Гагарина, д. 11</t>
  </si>
  <si>
    <t>Г. Гатчина, ул. Гагарина, д. 15</t>
  </si>
  <si>
    <t>Г. Гатчина, ул. Гагарина, д. 22</t>
  </si>
  <si>
    <t>Г. Гатчина, ул. Глинки, д. 2</t>
  </si>
  <si>
    <t>Г. Гатчина, ул. Заводская, д. 1В</t>
  </si>
  <si>
    <t>Г. Гатчина, ул. К. Маркса, д. 17</t>
  </si>
  <si>
    <t>Г. Гатчина, ул. К. Маркса, д. 18</t>
  </si>
  <si>
    <t>Г. Гатчина, ул. К. Маркса, д. 22</t>
  </si>
  <si>
    <t>Г. Гатчина, ул. К. Маркса, д. 24</t>
  </si>
  <si>
    <t>Г. Гатчина, ул. К. Маркса, д. 34</t>
  </si>
  <si>
    <t>Г. Гатчина, ул. К. Маркса, д. 45</t>
  </si>
  <si>
    <t>Г. Гатчина, ул. К. Маркса, д. 49/51</t>
  </si>
  <si>
    <t>Г. Гатчина, ул. К. Маркса, д. 59А</t>
  </si>
  <si>
    <t>Г. Гатчина, ул. К. Маркса, д. 69</t>
  </si>
  <si>
    <t>Г. Гатчина, ул. К. Маркса, д. 71</t>
  </si>
  <si>
    <t>Г. Гатчина, ул. Карла Маркса, д.7</t>
  </si>
  <si>
    <t>Г. Гатчина, ул. Карла Маркса, д.8</t>
  </si>
  <si>
    <t>Г. Гатчина, ул. Карла Маркса, д.8А</t>
  </si>
  <si>
    <t>Г. Гатчина, ул. Карла Маркса, д. 59</t>
  </si>
  <si>
    <t>Г. Гатчина, ул. Карла Маркса, д.59 В</t>
  </si>
  <si>
    <t>Г. Гатчина, ул. Карла Маркса, д. 62</t>
  </si>
  <si>
    <t>Г. Гатчина, ул. Карла Маркса, д.75</t>
  </si>
  <si>
    <t>Г. Гатчина, ул. Киргетова, д. 20</t>
  </si>
  <si>
    <t>Г. Гатчина, ул. Киевская, д. 4А</t>
  </si>
  <si>
    <t>Г. Гатчина, ул. Киевская, д. 4Б</t>
  </si>
  <si>
    <t>Г. Гатчина, ул. Красная, д. 4</t>
  </si>
  <si>
    <t>Г. Гатчина, ул. Крупской, д.6</t>
  </si>
  <si>
    <t>Г. Гатчина, ул. Крупской, д.6А</t>
  </si>
  <si>
    <t>Г. Гатчина, ул. Лейтенанта Шмидта, д. 3</t>
  </si>
  <si>
    <t>Г. Гатчина, ул. Лейтенанта Шмидта, д. 4</t>
  </si>
  <si>
    <t>Г. Гатчина, ул. Лейтенанта Шмидта, д. 6</t>
  </si>
  <si>
    <t>Г. Гатчина, ул. Лейтенанта Шмидта, д. 9/5</t>
  </si>
  <si>
    <t>Г. Гатчина, ул. Лейтенанта Шмидта, д. 10</t>
  </si>
  <si>
    <t>Г. Гатчина, ул. Лейтенанта Шмидта, д. 12</t>
  </si>
  <si>
    <t>Г. Гатчина, ул. Лейтенанта Шмидта, д. 14</t>
  </si>
  <si>
    <t>Г. Гатчина, ул. Леонова, д. 14</t>
  </si>
  <si>
    <t>Г. Гатчина, ул. Леонова, д. 16</t>
  </si>
  <si>
    <t>Г. Гатчина, ул. Леонова, д. 17</t>
  </si>
  <si>
    <t>Г. Гатчина, ул. Матвеева, д.14Б</t>
  </si>
  <si>
    <t>Г. Гатчина, ул. Радищева, д. 3</t>
  </si>
  <si>
    <t>Г. Гатчина, ул. Радищева, д. 12</t>
  </si>
  <si>
    <t>Г. Гатчина, ул. Радищева, д. 18</t>
  </si>
  <si>
    <t>Г. Гатчина, ул. Радищева, д. 24</t>
  </si>
  <si>
    <t>Г. Гатчина, ул. Радищева, д. 26</t>
  </si>
  <si>
    <t>Г. Гатчина, ул. Радищева, д. 26А</t>
  </si>
  <si>
    <t>Г. Гатчина, ул. Радищева, д. 30А</t>
  </si>
  <si>
    <t>Г. Гатчина, ул. Рощинская , д.3 корпус 2</t>
  </si>
  <si>
    <t>Г. Гатчина, ул. Рощинская , д.20</t>
  </si>
  <si>
    <t>Г. Гатчина, ул. Соборная, д. 14А</t>
  </si>
  <si>
    <t>Г. Гатчина, ул. Соборная, д. 15</t>
  </si>
  <si>
    <t>Г. Гатчина, ул. Соборная, д. 21</t>
  </si>
  <si>
    <t>Г. Гатчина, ул. Соборная, д. 21А</t>
  </si>
  <si>
    <t>Г. Гатчина, ул. Соборная, д. 22</t>
  </si>
  <si>
    <t>Г. Гатчина, ул. Соборная, д. 34</t>
  </si>
  <si>
    <t>Г. Гатчина, ул. Товарная Балтийск, д. 1</t>
  </si>
  <si>
    <t>Г. Гатчина, ул. Урицкого, д.4</t>
  </si>
  <si>
    <t>Г. Гатчина, ул. Урицкого, д. 14</t>
  </si>
  <si>
    <t>Г. Гатчина, ул. Урицкого, д. 16</t>
  </si>
  <si>
    <t>Г. Гатчина, ул. Урицкого, д.34</t>
  </si>
  <si>
    <t>Г. Гатчина, ул. Чкалова, д. 61</t>
  </si>
  <si>
    <t>Г. Гатчина, ул. Чкалова, д. 61А</t>
  </si>
  <si>
    <t>Г. Гатчина, ул. Чкалова, д. 65</t>
  </si>
  <si>
    <t>Г. Гатчина, ул. Чкалова, д. 69</t>
  </si>
  <si>
    <t>Г. Гатчина, ул. Чкалова, д. 79</t>
  </si>
  <si>
    <t>Г. Гатчина, ул. Хохлова, д. 3А</t>
  </si>
  <si>
    <t>Г. Гатчина, ул. Хохлова, д. 5</t>
  </si>
  <si>
    <t>Г. Гатчина, ул. Хохлова, д. 7</t>
  </si>
  <si>
    <t xml:space="preserve">г.п. Дружная Горка, ул. Садовая, д. 8 </t>
  </si>
  <si>
    <t>г.п. Дружная Горка, ул. Здравомыслова, д. 3</t>
  </si>
  <si>
    <t>г.п. Дружная Горка, ул. Здравомыслова, д. 4</t>
  </si>
  <si>
    <t>г.п. Дружная Горка, ул. Здравомыслова, д. 5</t>
  </si>
  <si>
    <t>г.п. Дружная Горка, ул. Здравомыслова, д. 7</t>
  </si>
  <si>
    <t>г. Коммунар, Ленинградское ш., д. 6</t>
  </si>
  <si>
    <t>г. Коммунар, Ленинградское ш., д. 8</t>
  </si>
  <si>
    <t>г. Коммунар, Ленинградское ш., д. 20а</t>
  </si>
  <si>
    <t>Муниципальное образование Пудостьское сельское поселение</t>
  </si>
  <si>
    <t>д.Черново, д.46</t>
  </si>
  <si>
    <t>Муниципальное образование Рождественское сельское поселение</t>
  </si>
  <si>
    <t>д.Батово, д.8</t>
  </si>
  <si>
    <t>Муниципальное образование Сиверское городское поселение</t>
  </si>
  <si>
    <t>г.п.Сиверский, ул.Красная, д.57</t>
  </si>
  <si>
    <t>п.Дружноселье, ул.ДПБ, д.1</t>
  </si>
  <si>
    <t>п.Дружноселье, ул.ДПБ, д.2</t>
  </si>
  <si>
    <t>Муниципальное образование Сяськелевское сельское поселение</t>
  </si>
  <si>
    <t>д.Туганицы, д.2</t>
  </si>
  <si>
    <t>д.Старые Низковицы, д.57</t>
  </si>
  <si>
    <t>Муниципальное образование Таицкое городское поселение</t>
  </si>
  <si>
    <t>п.Тайцы, ул.Юного Ленинца, д.92</t>
  </si>
  <si>
    <t>Г. Выборг, Московский пр.10</t>
  </si>
  <si>
    <t>г. Кингисепп, пр.К.Маркса, д. 51</t>
  </si>
  <si>
    <t>г. Кингисепп, ул. Химиков, д. 4</t>
  </si>
  <si>
    <t>г. Кингисепп, ул. Химиков, д. 8</t>
  </si>
  <si>
    <t>г. Кингисепп, ул. Химиков, д. 10</t>
  </si>
  <si>
    <t>г. Кингисепп, ул. Крикковское ш., д. 41</t>
  </si>
  <si>
    <t>Муниципальное образование Кингисеппское городское поселение</t>
  </si>
  <si>
    <t>Г. Кингисепп, пр.К.Маркса, д. 51</t>
  </si>
  <si>
    <t>Г. Кингисепп, ул. Химиков, д. 4</t>
  </si>
  <si>
    <t>Г. Кингисепп, ул. Химиков, д. 8</t>
  </si>
  <si>
    <t>Г.  Кингисепп, ул. Химиков, д. 10</t>
  </si>
  <si>
    <t>Г. Кингисепп, ул. Крикковское ш., д. 41</t>
  </si>
  <si>
    <t>дер. Ополье, д. 14в</t>
  </si>
  <si>
    <t>Муниципальное образование Пчевжинское сельское поселение</t>
  </si>
  <si>
    <t>Пос. Пчевжа, ул. Гагарина, д.1</t>
  </si>
  <si>
    <t>Пос. Пчевжа, ул. 2-я Набережная, д.23</t>
  </si>
  <si>
    <t>Пос. Пчевжа, ул. Октябрьская, д.7</t>
  </si>
  <si>
    <t>Пос. Пчевжа,  ул. Октябрьская, д.11</t>
  </si>
  <si>
    <t>Г. Кировск, ул. Горького, д. 15</t>
  </si>
  <si>
    <t>Г. Кировск, ул. Горького, д. 17</t>
  </si>
  <si>
    <t>Г. Кировск, ул. Горького, д. 18</t>
  </si>
  <si>
    <t>Г. Кировск, ул. Горького, д. 22</t>
  </si>
  <si>
    <t>Г. Кировск, ул. Горького, д. 5</t>
  </si>
  <si>
    <t>Г. Кировск, ул. Кирова, д. 14</t>
  </si>
  <si>
    <t>Г. Кировск, ул. Кирова, д. 15</t>
  </si>
  <si>
    <t>Г. Кировск, ул. Кирова, д. 17</t>
  </si>
  <si>
    <t>Г. Кировск, ул. Кирова, д. 18</t>
  </si>
  <si>
    <t>Г. Кировск, ул. Кирова, д. 19</t>
  </si>
  <si>
    <t>Г. Кировск, ул. Кирова, д. 21</t>
  </si>
  <si>
    <t>Г. Кировск, ул. Кирова, д. 22</t>
  </si>
  <si>
    <t>Г. Кировск, ул. Кирова, д. 23</t>
  </si>
  <si>
    <t>Г. Кировск, ул. Кирова, д. 25</t>
  </si>
  <si>
    <t>Г. Кировск, ул. Кирова, д. 27</t>
  </si>
  <si>
    <t>Г. Кировск, ул. Кирова, д. 6</t>
  </si>
  <si>
    <t>Г. Кировск, ул. Комсомольская, д. 11</t>
  </si>
  <si>
    <t>Г. Кировск, ул. Комсомольская, д. 3</t>
  </si>
  <si>
    <t>Г. Кировск, ул. Комсомольская, д. 5</t>
  </si>
  <si>
    <t>Г. Кировск, ул. Комсомольская, д. 7</t>
  </si>
  <si>
    <t>Г. Кировск, ул. Комсомольская, д. 9</t>
  </si>
  <si>
    <t>Г. Кировск, ул. Краснофлотская, д. 11</t>
  </si>
  <si>
    <t>Г. Кировск, ул. Краснофлотская, д. 15</t>
  </si>
  <si>
    <t>Г. Кировск, ул. Краснофлотская, д. 3</t>
  </si>
  <si>
    <t>Г. Кировск, ул. Краснофлотская, д. 5</t>
  </si>
  <si>
    <t>Г. Кировск, ул. Краснофлотская, д. 9</t>
  </si>
  <si>
    <t>Г. Кировск, ул. Победы, д. 13</t>
  </si>
  <si>
    <t>Г. Кировск, ул. Победы, д. 14</t>
  </si>
  <si>
    <t>Г. Кировск, ул. Победы, д. 15</t>
  </si>
  <si>
    <t>Г. Кировск, ул. Победы, д. 17</t>
  </si>
  <si>
    <t>Г. Кировск, ул. Победы, д. 23</t>
  </si>
  <si>
    <t>Г. Кировск, ул. Победы, д. 25</t>
  </si>
  <si>
    <t>Г. Кировск, ул. Победы, д. 27/1</t>
  </si>
  <si>
    <t>Г. Кировск, ул. Победы, д. 3</t>
  </si>
  <si>
    <t>Г. Кировск, ул. Победы, д. 5</t>
  </si>
  <si>
    <t>Г. Кировск, ул. Победы, д. 9</t>
  </si>
  <si>
    <t>Г. Кировск, ул. Пушкина, д. 2/17</t>
  </si>
  <si>
    <t>Г. Кировск, ул. Пушкина, д. 4</t>
  </si>
  <si>
    <t>Г. Кировск, ул. Пушкина, д. 8/24</t>
  </si>
  <si>
    <t>Г. Кировск, ул. Советская, д. 11</t>
  </si>
  <si>
    <t>Г. Кировск, ул. Советская, д. 13</t>
  </si>
  <si>
    <t>Г. Кировск, ул. Советская, д. 18</t>
  </si>
  <si>
    <t>Г. Кировск, ул. Советская, д. 22</t>
  </si>
  <si>
    <t>Г. Кировск, ул. Советская, д. 26</t>
  </si>
  <si>
    <t>Г. Кировск, ул. Советская, д. 5</t>
  </si>
  <si>
    <t>Г. Кировск, ул. Советская, д. 6</t>
  </si>
  <si>
    <t>Г. Кировск, ул. Советская, д. 8</t>
  </si>
  <si>
    <t>Муниципальное образование Синявинское сельское поселение</t>
  </si>
  <si>
    <t>Г.п. Синявино, пер. Садовый, д. 2</t>
  </si>
  <si>
    <t>Пос. Назия, Комсомольский пр., д.2</t>
  </si>
  <si>
    <t>Пос. Назия, Комсомольский пр., д.4</t>
  </si>
  <si>
    <t>Пос. Назия, Комсомольский пр., д.6</t>
  </si>
  <si>
    <t>Пос. Назия, Комсомольский пр., д.8</t>
  </si>
  <si>
    <t>Пос. Назия, Школьный  пр., д.15</t>
  </si>
  <si>
    <t>Пос. Назия, Школьный  пр., д.27</t>
  </si>
  <si>
    <t>Пос. Назия, ул.Артеменко, д.2</t>
  </si>
  <si>
    <t>Пос. Назия, ул.Артеменко, д.4</t>
  </si>
  <si>
    <t>Пос. Назия, ул.Вокзальная , д.7</t>
  </si>
  <si>
    <t>Пос. Назия, ул.Матросова, д.8-а</t>
  </si>
  <si>
    <t>Пос. Назия, ул.Октябрьская, д.7</t>
  </si>
  <si>
    <t>Пос. Назия, ул.Октябрьская, д.9</t>
  </si>
  <si>
    <t>Пос. Назия, ул.Октябрьская, д.10</t>
  </si>
  <si>
    <t>Г. Отрадное, ул. Щурова, д. 10</t>
  </si>
  <si>
    <t>Дер. Сухое, д. 5</t>
  </si>
  <si>
    <t>Дер. Выстав, д. 26</t>
  </si>
  <si>
    <t>дер. Выстав, д. 16</t>
  </si>
  <si>
    <t>дер. Лаврово ул. Центральная д. 1</t>
  </si>
  <si>
    <t>дер. Низово д. 35</t>
  </si>
  <si>
    <t>Г. Шлиссельбург,  пер. Ладожский, д. 10</t>
  </si>
  <si>
    <t>Г. Шлиссельбург, пер. Пионерский, д. 3</t>
  </si>
  <si>
    <t>Г. Шлиссельбург,  пер. Пионерский, д. 4</t>
  </si>
  <si>
    <t>Г. Шлиссельбург,  пер. Пионерский, д. 8</t>
  </si>
  <si>
    <t>Г. Шлиссельбург, пер. Советский, д. 5</t>
  </si>
  <si>
    <t>Г. Шлиссельбург,  ул. 1 Мая, д. 12</t>
  </si>
  <si>
    <t>Г. Шлиссельбург,  ул. 1 Мая, д. 14</t>
  </si>
  <si>
    <t>Г. Шлиссельбург,  ул. 1 Мая, д. 16</t>
  </si>
  <si>
    <t>Г. Шлиссельбург, ул. 1 Мая, д. 18</t>
  </si>
  <si>
    <t>Г. Шлиссельбург,  1 Мая, д. 20</t>
  </si>
  <si>
    <t>Г. Шлиссельбург, ул. 1 Мая, д. 4</t>
  </si>
  <si>
    <t>Г. Шлиссельбург, ул. Жука, д. 5а</t>
  </si>
  <si>
    <t>Г. Шлиссельбург, ул. Затонная, д. 11</t>
  </si>
  <si>
    <t>Г. Шлиссельбург,  ул. Затонная, д. 13</t>
  </si>
  <si>
    <t>Г. Шлиссельбург, ул. Затонная, д. 15</t>
  </si>
  <si>
    <t>Г. Шлиссельбург, ул. Затонная, д. 1а</t>
  </si>
  <si>
    <t>Г. Шлиссельбург, ул. Затонная, д. 3</t>
  </si>
  <si>
    <t>Г. Шлиссельбург,  ул. Затонная, д. 5</t>
  </si>
  <si>
    <t>Г. Шлиссельбург, ул. Затонная, д. 9</t>
  </si>
  <si>
    <t>Г. Шлиссельбург, ул. Комсомольская, д. 4</t>
  </si>
  <si>
    <t>Г. Шлиссельбург, ул. Комсомольская, д. 6</t>
  </si>
  <si>
    <t>Г. Шлиссельбург,  ул. Комсомольская, д. 8</t>
  </si>
  <si>
    <t>Г. Шлиссельбург, ул. Красная площадь, д. 8</t>
  </si>
  <si>
    <t>Г. Шлиссельбург, ул. Малоневский канал, д. 11</t>
  </si>
  <si>
    <t>Г. Шлиссельбург, ул. Малоневский канал, д. 7</t>
  </si>
  <si>
    <t>Г. Шлиссельбург, ул. Малоневский канал, д. 72/1</t>
  </si>
  <si>
    <t>Г. Шлиссельбург, ул. Староладожский канал, д. 20</t>
  </si>
  <si>
    <t>Г. Шлиссельбург, ул. Староладожский канал, д. 22</t>
  </si>
  <si>
    <t>Г. Шлиссельбург, ул. Ульянова, д. 19</t>
  </si>
  <si>
    <t>Г. Шлиссельбург, ул. Ульянова, д. 21</t>
  </si>
  <si>
    <t>Г. Шлиссельбург, ул. Ульянова, д. 22</t>
  </si>
  <si>
    <t>Г. Шлиссельбург,  ул. Ульянова, д. 23</t>
  </si>
  <si>
    <t>Г. Шлиссельбург,  ул. Ульянова, д. 24</t>
  </si>
  <si>
    <t>Г. Шлиссельбург,  ул. Ульянова, д. 26</t>
  </si>
  <si>
    <t>Г. Шлиссельбург,  ул. Чекалова, д. 13</t>
  </si>
  <si>
    <t>Г. Шлиссельбург,  ул. Чекалова, д. 16</t>
  </si>
  <si>
    <t>Г. Шлиссельбург,  ул. Чекалова, д. 18</t>
  </si>
  <si>
    <t>Г. Шлиссельбург, ул. Чекалова, д. 20</t>
  </si>
  <si>
    <t>Г. Шлиссельбург, ул. Чекалова, д. 22</t>
  </si>
  <si>
    <t>Г. Шлиссельбург, ул. Чекалова, д. 24</t>
  </si>
  <si>
    <t>Г. Шлиссельбург, ул. Чекалова, д. 25</t>
  </si>
  <si>
    <t>Г. Шлиссельбург, ул. Чекалова, д. 29</t>
  </si>
  <si>
    <t>Г. Шлиссельбург, ул. Чекалова, д. 36</t>
  </si>
  <si>
    <t>Г. Шлиссельбург, ул. Чекалова, д. 36а</t>
  </si>
  <si>
    <t>Муниципальное образование Шлиссельбургское городское поселение</t>
  </si>
  <si>
    <t>Дер. Шамокша, д2</t>
  </si>
  <si>
    <t>Дер. Шамокша, д3</t>
  </si>
  <si>
    <t>Г. Лодейное Поле, ул. Коммунаров, д.20</t>
  </si>
  <si>
    <t xml:space="preserve">Г. Лодейное Поле, ул. Пограничная, д. 19, кор. 2 </t>
  </si>
  <si>
    <t xml:space="preserve">Г. Лодейное Поле, ул. Титова, д. 29 </t>
  </si>
  <si>
    <t xml:space="preserve">Г. Лодейное Поле, ул. Пограничная, д. 19, кор. 1 </t>
  </si>
  <si>
    <t xml:space="preserve">Г. Лодейное Поле, ул. Пограничная, д. 15, кор. 2 </t>
  </si>
  <si>
    <t xml:space="preserve">Г. Лодейное Поле, ул. Набережная, д. 7 </t>
  </si>
  <si>
    <t>Г. Лодейное Поле, пр. Ленина, д.46</t>
  </si>
  <si>
    <t xml:space="preserve">Г. Лодейное Поле, ул. Титова, д. 36 </t>
  </si>
  <si>
    <t>Г. Лодейное Поле, пр. Ленина, д.43</t>
  </si>
  <si>
    <t>Г. Лодейное Поле, ул. Володарского, д.38</t>
  </si>
  <si>
    <t>Г. Лодейное Поле, пр. Ленина, д.12</t>
  </si>
  <si>
    <t>Г. Лодейное Поле, пр.Ленина, д.37</t>
  </si>
  <si>
    <t>Г. Лодейное Поле, ул. Титова, д.50</t>
  </si>
  <si>
    <t>Г. Лодейное Поле, проспект Урицкого д.14</t>
  </si>
  <si>
    <t>Г. Лодейное Поле, проспект Урицкого д.16</t>
  </si>
  <si>
    <t>Г. Лодейное Поле, проспект Урицкого д.17</t>
  </si>
  <si>
    <t>Г. Лодейное Поле, проспект Урицкого д.18</t>
  </si>
  <si>
    <t>Г. Лодейное Поле, улица Ивана Ярославцева д.11</t>
  </si>
  <si>
    <t>Г. Лодейное Поле, переулок Рабочий д.4</t>
  </si>
  <si>
    <t>Г. Лодейное Поле,, переулок Рабочий д.6</t>
  </si>
  <si>
    <t>Г. Лодейное Поле, переулок Рабочий д.10</t>
  </si>
  <si>
    <t>Г. Лодейное Поле, улица Профсоюзная д.3</t>
  </si>
  <si>
    <t>Г. Лодейное Поле, улица Олега Кошевого д.8</t>
  </si>
  <si>
    <t>Г. Лодейное Поле, улица Ударника д.4</t>
  </si>
  <si>
    <t>Г. Лодейное Поле, улица Ударника д.7</t>
  </si>
  <si>
    <t>Г. Лодейное Поле, улица Ударника д.9</t>
  </si>
  <si>
    <t>Г. Лодейное Поле, проспект Урицкого д.5</t>
  </si>
  <si>
    <t>Г. Лодейное Поле, проспект Урицкого д.13</t>
  </si>
  <si>
    <t>Г. Лодейное Поле,, улица Песочная д.1</t>
  </si>
  <si>
    <t>Г. Лодейное Поле, улица Песочная д.2</t>
  </si>
  <si>
    <t>Г. Лодейное Поле, улица Песочная д.3</t>
  </si>
  <si>
    <t>Г. Лодейное Поле, улица Песочная д.5</t>
  </si>
  <si>
    <t>Г. Лодейное Поле, улица Республиканская д.3</t>
  </si>
  <si>
    <t>Г. Лодейное Поле, улица Республиканская д.5</t>
  </si>
  <si>
    <t>Г. Лодейное Поле, улица Республиканская д.7</t>
  </si>
  <si>
    <t>Г. Лодейное Поле, улица Привокзальная д.12</t>
  </si>
  <si>
    <t xml:space="preserve">Г. Лодейное Поле, ул. Гагарина д. 6, кор. 1 </t>
  </si>
  <si>
    <t xml:space="preserve">Г.  Лодейное Поле, ул.  Ульяновская д. 15, кор. 1 </t>
  </si>
  <si>
    <t xml:space="preserve">Г. Лодейное Поле, ул.  Ульяновская д. 17 </t>
  </si>
  <si>
    <t xml:space="preserve">Г. Лодейное Поле, ул.  Пограничная д. 13, кор. 2 </t>
  </si>
  <si>
    <t xml:space="preserve">Г. Лодейное Поле, ул.  Володарского д. 28, кор. 1 </t>
  </si>
  <si>
    <t>пос. Новоселье, д. 13</t>
  </si>
  <si>
    <t>пос. Аннино, ул. 10-й Пятилетки, д. 1</t>
  </si>
  <si>
    <t>пос. Аннино, ул. 10-й Пятилетки, д. 4</t>
  </si>
  <si>
    <t>Муниципальное образование Русско-Высоцкое  сельское поселение</t>
  </si>
  <si>
    <t>С. Русско-Высоцкое д.5</t>
  </si>
  <si>
    <t>Пос. Оредеж, ул.Карла Маркса, д. 9</t>
  </si>
  <si>
    <t>Пос. Оредеж, ул.Карла Маркса, д. 12</t>
  </si>
  <si>
    <t>Пос. Оредеж, ул.Карла Маркса, д. 15/1</t>
  </si>
  <si>
    <t>Пос. Оредеж, ул. Комсомола, д. 4</t>
  </si>
  <si>
    <t>Пос. Оредеж, ул. Ленина, д. 3а</t>
  </si>
  <si>
    <t>Пос. Оредеж, ул. Ленина, д. 12</t>
  </si>
  <si>
    <t>Пос. Оредеж, ул. Ленина, д. 12а</t>
  </si>
  <si>
    <t>Пос. Оредеж, ул. Лермонтова, д. 10</t>
  </si>
  <si>
    <t>Пос. Оредеж, ул. Железнодорожная, д. 1</t>
  </si>
  <si>
    <t>Пос. Оредеж, ул. Железнодорожная, д. 2</t>
  </si>
  <si>
    <t>Пос. Оредеж, ул. Железнодорожная, д. 3</t>
  </si>
  <si>
    <t>Пос. Оредеж, ул. Энгельса, д. 15</t>
  </si>
  <si>
    <t>Дер. Сокольники, ул. Лужская, д. 1</t>
  </si>
  <si>
    <t>Дер. Сокольники, ул. Лужская, д. 3</t>
  </si>
  <si>
    <t>Дер. Пехенец ул. Пионерская д. 24</t>
  </si>
  <si>
    <t>Дер. Пехенец ул. Пионерская д. 26</t>
  </si>
  <si>
    <t>Муниципальное образование Толмачевское городское поселение</t>
  </si>
  <si>
    <t>Г.п. Толмачёво, ул.Железнодорожная д.3</t>
  </si>
  <si>
    <t>Г.п. Толмачёво, ул.Молодёжная д.3</t>
  </si>
  <si>
    <t>Г.п. Толмачёво, ул.Молодёжная д.6</t>
  </si>
  <si>
    <t>Г.п. Толмачёво, ул.Молодёжная д.7</t>
  </si>
  <si>
    <t>Г.п. Толмачёво, пер.Новый д.7</t>
  </si>
  <si>
    <t>п. Торковичи, ул. Торговая, д. 20</t>
  </si>
  <si>
    <t>п. Торковичи, ул. 1-я Железнодорожная, д. 7а</t>
  </si>
  <si>
    <t>Муниципальное образование Торковичского сельское поселение</t>
  </si>
  <si>
    <t>Муниципальное образование Важинское городское поселение</t>
  </si>
  <si>
    <t>Г.п. Важинское, ул.Осташева, д. 14</t>
  </si>
  <si>
    <t>Г.п. Важинское, ул.Осташева, д. 7</t>
  </si>
  <si>
    <t>Г.п. Важинское, ул.Школьная, д.  4</t>
  </si>
  <si>
    <t>Г.п. Важинское, ул.Школьная, д.  5</t>
  </si>
  <si>
    <t>Г.п. Важинское, ул.Школьная, д. 7а</t>
  </si>
  <si>
    <t>п. Вознесенье, ул. Молодежная, д. 9</t>
  </si>
  <si>
    <t>п. Вознесенье, ул. Молодежная, д. 10</t>
  </si>
  <si>
    <t xml:space="preserve">Муниципальное образование Вознесенское городское поселение </t>
  </si>
  <si>
    <t>ХВС, т/сети - ПСД</t>
  </si>
  <si>
    <t>т/сети -ПСД</t>
  </si>
  <si>
    <t>ХВС - ПСД</t>
  </si>
  <si>
    <t>Г. Подпорожье, ул.Волкова, д 29</t>
  </si>
  <si>
    <t>Г. Подпорожье, ул.Комсомольская, д.17</t>
  </si>
  <si>
    <t>Г. Подпорожье, пр.Механический, д. 36</t>
  </si>
  <si>
    <t>Г. Подпорожье, ул.Свирская, д.62</t>
  </si>
  <si>
    <t>Г. Сланцы, ул. Кирова, д. 17</t>
  </si>
  <si>
    <t>Г. Сланцы, ул. Спортивная д.9/2</t>
  </si>
  <si>
    <t>Г. Сланцы, ул. Чкалова д.10</t>
  </si>
  <si>
    <t>г. Сланцы, ул. Грибоедова, д. 6</t>
  </si>
  <si>
    <t>г. Сланцы, ул. Грибоедова , д. 12</t>
  </si>
  <si>
    <t xml:space="preserve">г. Сланцы, ул. Гагарина, д.5а </t>
  </si>
  <si>
    <t>Г. Сланцы, ул. Жуковского, д.3а</t>
  </si>
  <si>
    <t>Г. Сосновый Бор, ул.Солнечная, д. 15</t>
  </si>
  <si>
    <t>Г. Сосновый Бор, ул.Солнечная, д. 17</t>
  </si>
  <si>
    <t>Г. Сосновый Бор, ул.Солнечная, д.25</t>
  </si>
  <si>
    <t>Г. Сосновый Бор, ул.50 лет Октября, д. 8</t>
  </si>
  <si>
    <t>Г. Сосновый Бор, ул.50 лет Октября, д. 10</t>
  </si>
  <si>
    <t>Г. Сосновый Бор, ул.50 лет Октября, д.12</t>
  </si>
  <si>
    <t>Г. Сосновый Бор, ул.50 лет Октября, д.14</t>
  </si>
  <si>
    <t>Г. Сосновый Бор, ул.Красных Фортов,  д.5</t>
  </si>
  <si>
    <t>Г. Сосновый Бор, ул.Красных Фортов,  д.15</t>
  </si>
  <si>
    <t>Г. Сосновый Бор, ул.Комсомольская, д.12</t>
  </si>
  <si>
    <t>Г. Сосновый Бор, ул.Ленинградская, д.6</t>
  </si>
  <si>
    <t>Г. Сосновый Бор, ул.Ленинградская, д. 8</t>
  </si>
  <si>
    <t>Г. Сосновый Бор, ул.Ленинградская, д.10</t>
  </si>
  <si>
    <t>Г. Сосновый Бор, ул. Ленинградская, д. 12</t>
  </si>
  <si>
    <t>Г. Сосновый Бор, ул.Ленинградская, д. 14</t>
  </si>
  <si>
    <t>Г. Сосновый Бор, ул.Ленинградская, д.16</t>
  </si>
  <si>
    <t>Г. Сосновый Бор, ул.Ленинградская, д.18</t>
  </si>
  <si>
    <t>Г. Сосновый Бор, ул.Ленинградская, д.22</t>
  </si>
  <si>
    <t>Г. Сосновый Бор, ул.Ленинградская, д.24</t>
  </si>
  <si>
    <t>Г. Сосновый Бор, ул.Ленинградская, д.26</t>
  </si>
  <si>
    <t>Г. Сосновый Бор, ул.Ленинская, д.1</t>
  </si>
  <si>
    <t>Г. Сосновый Бор, Копорское шоссе,  д.6</t>
  </si>
  <si>
    <t>Г. Сосновый Бор, ул.Комсомольская, д.2</t>
  </si>
  <si>
    <t>Г. Сосновый Бор, ул.Комсомольская, д.4</t>
  </si>
  <si>
    <t>Г. Сосновый Бор, ул.Комсомольская, д.5</t>
  </si>
  <si>
    <t>Г. Сосновый Бор, ул.Комсомольская, д.6</t>
  </si>
  <si>
    <t>Г. Сосновый Бор, ул.Комсомольская, д. 21а</t>
  </si>
  <si>
    <t>Г. Сосновый Бор, ул.Высотная, д.3</t>
  </si>
  <si>
    <t>Г. Сосновый Бор, ул.Сибирская, д. 3</t>
  </si>
  <si>
    <t>Г. Сосновый Бор, ул.Сибирская, д. 10</t>
  </si>
  <si>
    <t>Г. Сосновый Бор, ул.50 лет Октября, д. 15</t>
  </si>
  <si>
    <t>Г. Сосновый Бор, ул.Солнечная, д.26</t>
  </si>
  <si>
    <t>Г. Сосновый Бор, ул.Красных Фортов, д.4</t>
  </si>
  <si>
    <t>Г. Сосновый Бор, ул.Красных Фортов, д.13</t>
  </si>
  <si>
    <t>Г. Сосновый Бор, ул.Красных Фортов д.20</t>
  </si>
  <si>
    <t xml:space="preserve">Г. Сосновый Бор, ул.Солнечная, д.34 </t>
  </si>
  <si>
    <t>Г. Сосновый Бор, ул.Солнечная, д.53</t>
  </si>
  <si>
    <t>Г. Сосновый Бор, ул.Молодежная, д.15</t>
  </si>
  <si>
    <t>МО Горское сельское поселение</t>
  </si>
  <si>
    <t>Муниципальное образование Мелегежское сельское поселение</t>
  </si>
  <si>
    <t xml:space="preserve">д. Мелегежская Горка, дом 12 </t>
  </si>
  <si>
    <t>Г. Тихвин ул. Борисова д. 2</t>
  </si>
  <si>
    <t>Г. Тихвин, ул. Плаунская д. 5</t>
  </si>
  <si>
    <t>Г. Тихвин, ул. Плаунская д. 7</t>
  </si>
  <si>
    <t>Г. Тихвин 4 микрорайон, д. 1</t>
  </si>
  <si>
    <t>Г. Тихвин 4 микрорайон, д. 2</t>
  </si>
  <si>
    <t>Г. Тихвин 4 микрорайон, д. 10</t>
  </si>
  <si>
    <t>Г. Тихвин 4 микрорайон, д. 15</t>
  </si>
  <si>
    <t>Г. Тихвин 4 микрорайон, д. 31</t>
  </si>
  <si>
    <t>Г. Тихвин 4 микрорайон, д. 33</t>
  </si>
  <si>
    <t>Г. Тихвин 4 микрорайон, д. 35</t>
  </si>
  <si>
    <t>Г. Тихвин 4 микрорайон, д. 37</t>
  </si>
  <si>
    <t>Г. Тихвин 4 микрорайон, д. 17</t>
  </si>
  <si>
    <t>Г. Тихвин, микрорайон 1, д. 1</t>
  </si>
  <si>
    <t>Г. Тихвин, микрорайон 1, д.12</t>
  </si>
  <si>
    <t>Г. Тихвин, микрорайон 1,  д.13</t>
  </si>
  <si>
    <t>Г. Тихвин, микрорайон 1,  д.14</t>
  </si>
  <si>
    <t>Г. Тихвин, микрорайон 1, д.15</t>
  </si>
  <si>
    <t>Г. Тихвин, микрорайон 1, д.16</t>
  </si>
  <si>
    <t>Г. Тихвин, микрорайон 1, д.17</t>
  </si>
  <si>
    <t>Г. Тихвин, микрорайон 1, д.19</t>
  </si>
  <si>
    <t>Г. Тихвин, микрорайон 1, д.20</t>
  </si>
  <si>
    <t>Г. Тихвин, микрорайон 1, д.21</t>
  </si>
  <si>
    <t>Г. Тихвин, микрорайон 1, д.22</t>
  </si>
  <si>
    <t>Г. Тихвин, микрорайон 1, д.23</t>
  </si>
  <si>
    <t>Г. Тихвин, микрорайон 1, д.24</t>
  </si>
  <si>
    <t>Г. Тихвин, микрорайон 1, д.25</t>
  </si>
  <si>
    <t>Г. Тихвин, микрорайон 1,  д.26</t>
  </si>
  <si>
    <t>Г. Тихвин, микрорайон 1, д.27</t>
  </si>
  <si>
    <t>Г. Тихвин, микрорайон 1, д.27а</t>
  </si>
  <si>
    <t>Г. Тихвин, микрорайон 1,  д.28</t>
  </si>
  <si>
    <t>Г. Тихвин, микрорайон 1,  д.29</t>
  </si>
  <si>
    <t>Г. Тихвин, микрорайон 1, д.4</t>
  </si>
  <si>
    <t>Г. Тихвин, микрорайон 1, д.40</t>
  </si>
  <si>
    <t>Г. Тихвин, микрорайон 1, д.41</t>
  </si>
  <si>
    <t>Г. Тихвин, микрорайон 1, д.42</t>
  </si>
  <si>
    <t>Г. Тихвин, микрорайон 1, д. 43</t>
  </si>
  <si>
    <t>Г. Тихвин, микрорайон 1, д.44</t>
  </si>
  <si>
    <t>Г. Тихвин, микрорайон 1, д.45</t>
  </si>
  <si>
    <t>Г. Тихвин, микрорайон 1, д.5</t>
  </si>
  <si>
    <t>Г. Тихвин, микрорайон 1, д.6</t>
  </si>
  <si>
    <t>Г. Тихвин, микрорайон 1, д.7</t>
  </si>
  <si>
    <t>Г. Тихвин, микрорайон 1, д.8</t>
  </si>
  <si>
    <t>Г. Тихвин, микрорайон 1, д.9</t>
  </si>
  <si>
    <t>Г. Тихвин, микрорайон 3, д. 1</t>
  </si>
  <si>
    <t>Г. Тихвин, микрорайон 3, д.24</t>
  </si>
  <si>
    <t>Г. Тихвин, микрорайон 3, д. 25</t>
  </si>
  <si>
    <t>Г. Тихвин, микрорайон 3, д.33</t>
  </si>
  <si>
    <t>Г. Тихвин, микрорайон 3, д.34</t>
  </si>
  <si>
    <t>Г. Тихвин, микрорайон 3,  д.41А</t>
  </si>
  <si>
    <t>Г. Тихвин, микрорайон 5, д. 3</t>
  </si>
  <si>
    <t>Г. Тихвин, микрорайон 5,  д.41 к. 1</t>
  </si>
  <si>
    <t>Г. Тихвин, микрорайон 5,  д.41 к. 2</t>
  </si>
  <si>
    <t>Г. Тихвин, микрорайон 6, д.24</t>
  </si>
  <si>
    <t>Г. Тихвин, Учебный городок д.5</t>
  </si>
  <si>
    <t>Г. Тихвин, Учебный городок д.6</t>
  </si>
  <si>
    <t>Г. Тихвин, Учебный городок д.7</t>
  </si>
  <si>
    <t>Г. Тихвин,ул. Коммунаров д.8</t>
  </si>
  <si>
    <t>Г Тихвин,ул.Новгородская, д. 37</t>
  </si>
  <si>
    <t>Г. Тихвин, ул. Труда д.28</t>
  </si>
  <si>
    <t>Г.  Тихвин, 4 мкр., д. 11</t>
  </si>
  <si>
    <t>Г. Тихвин, 4 мкр., д. 12</t>
  </si>
  <si>
    <t>Г. Тихвин, Шведский пр., д.3</t>
  </si>
  <si>
    <t>Пос. Красава, ул.Больничная, д. 4</t>
  </si>
  <si>
    <t>Пос.  Красава, ул.Больничная, д. 5</t>
  </si>
  <si>
    <t>Пос.  Красава, ул.Вокзальная, д. 3</t>
  </si>
  <si>
    <t>Пос.  Красава, ул.Вокзальная, д. 4</t>
  </si>
  <si>
    <t>Пос.  Красава, ул. Комсомольская, д. 4</t>
  </si>
  <si>
    <t>Пос.  Красава, ул. Комсомольская, д. 5</t>
  </si>
  <si>
    <t>Пос.  Красава, ул. Комсомольская, д. 6</t>
  </si>
  <si>
    <t>Пос.  Красава, ул. Комсомольская, д. 7</t>
  </si>
  <si>
    <t>Пос.  Красава, ул. Комсомольская, д. 8</t>
  </si>
  <si>
    <t>Пос.  Красава, ул. Комсомольская, д. 8А</t>
  </si>
  <si>
    <t>Г. Тихвин, ул. Коммунаров, д. 4</t>
  </si>
  <si>
    <t>Г. Тихвин, ул. Орловская, д. 4</t>
  </si>
  <si>
    <t>Г. Тихвин, ул. Красная, д. 9б</t>
  </si>
  <si>
    <t>Г. Тихвин, ул. Красная, д. 14</t>
  </si>
  <si>
    <t>Г. Тихвин, ул. Социалистическая, д. 16</t>
  </si>
  <si>
    <t>Г. Тихвин, ул. Советская, д. 141</t>
  </si>
  <si>
    <t>Г. Тихвин, ул. Советская, д. 143</t>
  </si>
  <si>
    <t>Г. Тихвин, ул. Новгородская, д. 23</t>
  </si>
  <si>
    <t>,фасад</t>
  </si>
  <si>
    <t>г.Никольское, ул.Западная д.4</t>
  </si>
  <si>
    <t>г. Никольское ул. Зеленая д.18</t>
  </si>
  <si>
    <t>крыша,подвал,фасад</t>
  </si>
  <si>
    <t>г. Никольское ул. Зеленая д.4</t>
  </si>
  <si>
    <t>электрика,тепло,хвс,гвс,водоотведение,фасад,фундамент</t>
  </si>
  <si>
    <t>пос. Лисино-Корпус, ул. Турского, д. 9</t>
  </si>
  <si>
    <t>пос. Ромашки, ул. Новостроек, д. 2</t>
  </si>
  <si>
    <t>пос. Ромашки, ул. Новостроек, д. 3</t>
  </si>
  <si>
    <t>пос. Ромашки, ул. Новостроек, д. 6</t>
  </si>
  <si>
    <t>пос. Суходолье, ул. Лесная, д. 14</t>
  </si>
  <si>
    <t>пос. Суходолье, ул. Лесная, д. 15</t>
  </si>
  <si>
    <t>пос. Суходолье, ул. Центральная, д. 2</t>
  </si>
  <si>
    <t>пос. Суходолье, ул. Центральная, д. 4</t>
  </si>
  <si>
    <t>пос. Суходолье, ул. Центральная, д. 5</t>
  </si>
  <si>
    <t>пос. Суходолье, ул. Центральная, д. 7</t>
  </si>
  <si>
    <t>пир на эл, тс, хвс, гвс, во</t>
  </si>
  <si>
    <t>пир на эл, тс, хвс, во</t>
  </si>
  <si>
    <t>пир крыша, фасад</t>
  </si>
  <si>
    <t>пир фасад</t>
  </si>
  <si>
    <t>Проектные работы(ФОНД)</t>
  </si>
  <si>
    <t>Комментарии по ПИРам от Фонда</t>
  </si>
  <si>
    <t>пир на тс, хвс, гвс, во</t>
  </si>
  <si>
    <t>пир на фасад</t>
  </si>
  <si>
    <t>пир на крышу</t>
  </si>
  <si>
    <t>пир на хвс</t>
  </si>
  <si>
    <t>пир на хвс и фасад</t>
  </si>
  <si>
    <t>пир на тс</t>
  </si>
  <si>
    <t>пир на лифт</t>
  </si>
  <si>
    <t>пир на крышу, фасад</t>
  </si>
  <si>
    <t>пир на фундамент</t>
  </si>
  <si>
    <t>пир на тс, хвс, во</t>
  </si>
  <si>
    <t>пир на эл, хвс, гвс, фасад</t>
  </si>
  <si>
    <t>пир на фасад; пир на эл, тс, хвс, гвс вкл в 2017</t>
  </si>
  <si>
    <t>пир на во, крышу, фасад; пир на эл, тс, хвс, гвс вкл в 2017</t>
  </si>
  <si>
    <t>пир на эл, тс, хвс, гвс вкл в 2017</t>
  </si>
  <si>
    <t>пир на во и фасад; пир на эл, тс, хвс, гвс вкл в 2017</t>
  </si>
  <si>
    <t>пир на во и фасад; пир на эл, тс, хвс, гвс вкл в 2018</t>
  </si>
  <si>
    <t>пир на крышу; пир на эл, тс, хвс, гвс, во, фасад и фундамент вкл в 2017</t>
  </si>
  <si>
    <t>пир на фасад; пир на эл вкл в 2017</t>
  </si>
  <si>
    <t xml:space="preserve">пир на фасад и эл; </t>
  </si>
  <si>
    <t>пир на во, фасад, фундамент; пир на эл, тс, хвс, гвс вкл в 2017</t>
  </si>
  <si>
    <t>пир на эл и гвс</t>
  </si>
  <si>
    <t>пир на гвс, хвс, тс</t>
  </si>
  <si>
    <t>пир на эл и крышу</t>
  </si>
  <si>
    <t>пир на эл и фасад</t>
  </si>
  <si>
    <t>пир на крышу и фасад</t>
  </si>
  <si>
    <t>пир на эл</t>
  </si>
  <si>
    <t>пир на эл, тс, хвс, гвс</t>
  </si>
  <si>
    <t>пир на эл, тс, гвс</t>
  </si>
  <si>
    <t>пир на тс, гвс, во</t>
  </si>
  <si>
    <t>пир на эл, тс, гвс, во</t>
  </si>
  <si>
    <t>пир на эл, тс, во</t>
  </si>
  <si>
    <t>пир на крышу  подвал</t>
  </si>
  <si>
    <t>пир на эл, крышу, фасад</t>
  </si>
  <si>
    <t>пир на эл, фасад</t>
  </si>
  <si>
    <t>пир на эл, тс хвс, гвс, во, уу на пу на хвс</t>
  </si>
  <si>
    <t>Дер. Жельцы д.5</t>
  </si>
  <si>
    <t>Дер. Жельцы д.9</t>
  </si>
  <si>
    <t>пир на тс, во, фундамент</t>
  </si>
  <si>
    <t>пир на тс, хвс, во, фасад, фундамент</t>
  </si>
  <si>
    <t>пир на крышу и тс</t>
  </si>
  <si>
    <t>пир на тс, хвс, фасад</t>
  </si>
  <si>
    <t>пир ны крышу и фасад</t>
  </si>
  <si>
    <t>Муниципальное образование Войсковицкое сельское поселение</t>
  </si>
  <si>
    <t>п.Войсковицы, ул.Молодежная, д.8</t>
  </si>
  <si>
    <t>ремонт сетей газоснабжения</t>
  </si>
  <si>
    <t>Муниципальное образование Вырицкое городское поселение</t>
  </si>
  <si>
    <t>п.Вырица, ул.Симбирская, д.2/1</t>
  </si>
  <si>
    <t>Муниципальное образование Кобринское сельское поселение</t>
  </si>
  <si>
    <t>п.Кобринское, ул.Центральная, д.24</t>
  </si>
  <si>
    <t>пир на крышу, подвал, фасад</t>
  </si>
  <si>
    <t>пир на подвал</t>
  </si>
  <si>
    <t>пир на подвал и фасад</t>
  </si>
  <si>
    <t>пир на тс, во, уу на тс, фасад</t>
  </si>
  <si>
    <t>пир на во, крышу, утепление фасада</t>
  </si>
  <si>
    <t>пир на фасад и во</t>
  </si>
  <si>
    <t>пир на утепление фасада</t>
  </si>
  <si>
    <t>пир на фасад и утепление фасада</t>
  </si>
  <si>
    <t>пир на эл, тс, хвс, гвс, ов, фасад, фундамент</t>
  </si>
  <si>
    <t>Г. Отрадное,пр. Международный, д. 95</t>
  </si>
  <si>
    <t>Г. Отрадное,ул.  Щурова, д. 12</t>
  </si>
  <si>
    <t>Г. Отрадное,ул. Лесная, д. 3</t>
  </si>
  <si>
    <t>Г. Отрадное,ул. Новая, д. 6а</t>
  </si>
  <si>
    <t>Г. Отрадное,ул. Советская, д. 21</t>
  </si>
  <si>
    <t>пир на крышу, фасад, фундамент</t>
  </si>
  <si>
    <t>пир на кышу</t>
  </si>
  <si>
    <t>пир на хвс, гвс</t>
  </si>
  <si>
    <t>пир на хвс, гвс, во</t>
  </si>
  <si>
    <t>пир на эл, крышу</t>
  </si>
  <si>
    <t>пир на тс, хвс, гвс</t>
  </si>
  <si>
    <t>г. Бокситогорск, ул. Вишнякова, д. 24</t>
  </si>
  <si>
    <t>г. Бокситогорск, ул. Вишнякова, д. 26</t>
  </si>
  <si>
    <t>г. Бокситогорск, Дымское Шоссе, д. 3</t>
  </si>
  <si>
    <t>г. Бокситогорск, ул. Заводская, д. 11/2</t>
  </si>
  <si>
    <t>г. Бокситогорск, ул. Заводская, д. 13/1</t>
  </si>
  <si>
    <t>г. Бокситогорск, ул. Комосомольская, д. 7</t>
  </si>
  <si>
    <t>Г. Бокситогорск, ул. Комсомольская, д. 14</t>
  </si>
  <si>
    <t>Г. Бокситогорск, ул. Комсомольская, д. 15</t>
  </si>
  <si>
    <t>Г. Бокситогорск, ул. Комсомольская, д. 16/11</t>
  </si>
  <si>
    <t>Г. Бокситогорск, ул. Комсомольская, д. 17</t>
  </si>
  <si>
    <t>Г. Бокситогорск, ул. Комсомольская, д. 18/18</t>
  </si>
  <si>
    <t>Г. Бокситогорск, ул. Комсомольская, д. 19/13</t>
  </si>
  <si>
    <t>г. Бокситогорск, ул. Павлова, д. 15</t>
  </si>
  <si>
    <t>г. Бокситогорск, ул. Павлова, д. 17</t>
  </si>
  <si>
    <t>г. Бокситогорск, ул. Павлова, д. 19</t>
  </si>
  <si>
    <t>Дер. Климово, д. 1</t>
  </si>
  <si>
    <t>Дер. Климово, д. 3</t>
  </si>
  <si>
    <t>Дер. Климово, д. 4</t>
  </si>
  <si>
    <t>Дер. Климово, д. 8</t>
  </si>
  <si>
    <t>Дер. Климово, д. 9</t>
  </si>
  <si>
    <t>Дер. Климово, д. 10</t>
  </si>
  <si>
    <t>Дер. Климово, д. 11</t>
  </si>
  <si>
    <t>г. Пикалево, ул.Советская  д.3</t>
  </si>
  <si>
    <t>г. Пикалево, 6 микрорайон  д.18</t>
  </si>
  <si>
    <t>г. Пикалево, 6 микрорайон  д.17</t>
  </si>
  <si>
    <t>г. Пикалево, ул.Горняков д.2</t>
  </si>
  <si>
    <t>г. Пикалево, ул.Школьная д.17</t>
  </si>
  <si>
    <t>пир на ремонт и утепление фасада, крышу</t>
  </si>
  <si>
    <t>ремонт крыши</t>
  </si>
  <si>
    <t>пир на крышу, подвал, утепление фасада</t>
  </si>
  <si>
    <t>пир на утепление фасада, подвал</t>
  </si>
  <si>
    <t>пир на крышу, подвал, электрику</t>
  </si>
  <si>
    <t>пир на крышу, подвал, фасад, тс, эл, хвс, во</t>
  </si>
  <si>
    <t>пир на утепление фасада, подвал, эл</t>
  </si>
  <si>
    <t>пир на подвал, эл</t>
  </si>
  <si>
    <t>пир на эл,тс, хвс, во</t>
  </si>
  <si>
    <t>пир на эл, хвс</t>
  </si>
  <si>
    <t>пир на фасад, утепление фасада</t>
  </si>
  <si>
    <t>пир на фасад, утепление фасада, эл, крыша</t>
  </si>
  <si>
    <t>пир на тс, эл</t>
  </si>
  <si>
    <t>пир на эл,тс, хвс, гвс</t>
  </si>
  <si>
    <t>г. Бокситогорск, ул. Комсомольская, д. 13/20</t>
  </si>
  <si>
    <t>Муниципальное образование Потанинскоее сельское поселение</t>
  </si>
  <si>
    <t>пир на эл, крышу, фасад, подвал</t>
  </si>
  <si>
    <t>пир на эл, тс, хвс, во, гвс</t>
  </si>
  <si>
    <t>пир на эл, крышу, подвал, фасад</t>
  </si>
  <si>
    <t>пир на эл, тс, хвс, гвс, крыша, фасад, подвал</t>
  </si>
  <si>
    <t>пир на эл, подвал</t>
  </si>
  <si>
    <t>пир на эл, тс, хвс, во, крышу, фасад</t>
  </si>
  <si>
    <t>пир на эл, тс, хвс, крыша, фасад</t>
  </si>
  <si>
    <t>пир на эл, тс, хвс, во, фундамент, фасад</t>
  </si>
  <si>
    <t>пир на эл, тс, хвс, во, фундамент, фасад, крыша</t>
  </si>
  <si>
    <t>пир на эл, подвал, фасад</t>
  </si>
  <si>
    <t>пир на эл, тс, хвс, во, крыша, фасад, подвал, фундамент</t>
  </si>
  <si>
    <t>пир на эл, фасад, подвал</t>
  </si>
  <si>
    <t>пир на подвал, фасад</t>
  </si>
  <si>
    <t>пир на эл и подвал</t>
  </si>
  <si>
    <t>пир на эл, тс, хвс, во, фасад, подвал, фундамент</t>
  </si>
  <si>
    <t>пир на эл, тс, хвс, фасад</t>
  </si>
  <si>
    <t>пир на подвал, фасад, крышу</t>
  </si>
  <si>
    <t>пир на эл, тс, хвс, во, фасад, фундамент</t>
  </si>
  <si>
    <t>пир на эл, тс, хвс, во, крыша, фасад, фундамент</t>
  </si>
  <si>
    <t>пир на эл, тс, хвс, во, фундамент</t>
  </si>
  <si>
    <t>пир подвал, фасад, крыша</t>
  </si>
  <si>
    <t xml:space="preserve">Проекты на ремонт сетей электроснабжения, тепло, ХВС,  водоотведения, фундамента </t>
  </si>
  <si>
    <t>ПИР на ремонт сетей электроснабжения, тепло,  ХВС, водоотведения, подвала, фундамента</t>
  </si>
  <si>
    <t xml:space="preserve">ПИР на ремонт сетей электроснабжения, тепло, ХВС, подвал </t>
  </si>
  <si>
    <t xml:space="preserve">д.Горка, дом 10 </t>
  </si>
  <si>
    <t xml:space="preserve">д. Горка, дом 12 </t>
  </si>
  <si>
    <t xml:space="preserve">д. Горка, дом 13 </t>
  </si>
  <si>
    <t>д.Горка, дом 14</t>
  </si>
  <si>
    <t>д.Горка, дом 18</t>
  </si>
  <si>
    <t>пир подвал</t>
  </si>
  <si>
    <t>пир на фасад по предложению МО</t>
  </si>
  <si>
    <t>пир на во</t>
  </si>
  <si>
    <t>пир на тс,хвс, гвс, во</t>
  </si>
  <si>
    <t>пир на тс и фасад</t>
  </si>
  <si>
    <t>пир на во, крышу</t>
  </si>
  <si>
    <t>пир на подвал и утепление фасада</t>
  </si>
  <si>
    <t>пир на хвс, фасад</t>
  </si>
  <si>
    <t xml:space="preserve"> комментарии Комитета</t>
  </si>
  <si>
    <t>пир на во, крышу, фундамент, фасад, утепление</t>
  </si>
  <si>
    <t>пир на эл, крышу, фасад, фундамент</t>
  </si>
  <si>
    <t>пир на эл, тс, хвс, гвс, во, фунадмент</t>
  </si>
  <si>
    <t>пир на эл, тс, хвс, гвс, во, фунадмент, крышу</t>
  </si>
  <si>
    <t>пир на эл, тс, хвс, во, фунадмент</t>
  </si>
  <si>
    <t>пир на эл,тс, хвс, во, подвал, фундамент</t>
  </si>
  <si>
    <t>пир эл, фасад</t>
  </si>
  <si>
    <t>пир на эл, хвс, во, крышу, фасад, фундамент, утепление</t>
  </si>
  <si>
    <t>пир на эл, тс, хвс, во, подвал, фундамент, крыша, фасад</t>
  </si>
  <si>
    <t>пир на эл, хвс, во, фундамент, крышу, фасад</t>
  </si>
  <si>
    <t>пир на эл, тс,хвс, фасад</t>
  </si>
  <si>
    <t>пир на эл, тс, хвс, во, подвал, фундамент</t>
  </si>
  <si>
    <t>пир на эл, подвал, крышу, фасад</t>
  </si>
  <si>
    <t>пир на крышу, фасад, фундамент, утепление, эл, во</t>
  </si>
  <si>
    <t>пир на крышу, фасад, тс,хвс,эл</t>
  </si>
  <si>
    <t>пир на эл, тс, хвс, гвс, крышу, фасад</t>
  </si>
  <si>
    <t>пир на эл, тс, хвс, во,</t>
  </si>
  <si>
    <t>пир на эл, во, фасад</t>
  </si>
  <si>
    <t>пир подвал и фасад</t>
  </si>
  <si>
    <t>пир на поддва</t>
  </si>
  <si>
    <t>пир на подвал, крышу, фасад</t>
  </si>
  <si>
    <t>пир на подвал и фасад, крышу</t>
  </si>
  <si>
    <t>пир на подвал, фасад, утепление</t>
  </si>
  <si>
    <t>пир на фасад, утепление</t>
  </si>
  <si>
    <t>пир на крышу, утепление фасада</t>
  </si>
  <si>
    <t>пир на фасад, эл</t>
  </si>
  <si>
    <t>пир на фасад, подвал</t>
  </si>
  <si>
    <t>пир на фасад,эл</t>
  </si>
  <si>
    <t>пир на утепление</t>
  </si>
  <si>
    <t>пир на крышу, фасад, подвал</t>
  </si>
  <si>
    <t>пир на хвс,  утепленеи фасада</t>
  </si>
  <si>
    <t>пир на эл,тс, хвс</t>
  </si>
  <si>
    <t>пир на подвал, фасад,крыша</t>
  </si>
  <si>
    <t>пир на  подвал</t>
  </si>
  <si>
    <t>пир на эл, подвал, фасад, уу</t>
  </si>
  <si>
    <t>пир на  фасад</t>
  </si>
  <si>
    <t>пир на эл, тс,хвс, фасад,подвал</t>
  </si>
  <si>
    <t>пир на крышу,+надо  подвал, фасад</t>
  </si>
  <si>
    <t>пир на крышу, +надо подвал, фасад</t>
  </si>
  <si>
    <t>Г.Новая Ладога, ул.Пионерская, д.3 (объект культурного наследия; сумма на пир как на обычный дом поставлены)</t>
  </si>
  <si>
    <t>пир на эл,фасад</t>
  </si>
  <si>
    <t>пир на фасад,  эл</t>
  </si>
  <si>
    <t>пир на эл,фасад, подвала в доме нет</t>
  </si>
  <si>
    <t>пир на крышу,подвал, фасад</t>
  </si>
  <si>
    <t>пир на эл, тс, хвс, во, крыша,  утепление</t>
  </si>
  <si>
    <t>пир на тс, хвс, во,утепление</t>
  </si>
  <si>
    <t>ОК</t>
  </si>
  <si>
    <t>Нужен ПИР на Эл +кровля</t>
  </si>
  <si>
    <t xml:space="preserve">Нужен ПИР на Эл </t>
  </si>
  <si>
    <t>Нужен ПИР на тс +фасад</t>
  </si>
  <si>
    <t>Нет согласования ГЖН на ТС, нет пир на фасад</t>
  </si>
  <si>
    <t>Нет согласования на тс ГЖН</t>
  </si>
  <si>
    <t>Нужен ПИР на эл +фасад</t>
  </si>
  <si>
    <t>г. Бокситогорск, ул. Социалистическая, д. 1</t>
  </si>
  <si>
    <t>г. Бокситогорск, Садовая д. 7</t>
  </si>
  <si>
    <t>г. Бокситогорск, Садовая д.9</t>
  </si>
  <si>
    <t>г. Бокситогорск, Садовая д.11</t>
  </si>
  <si>
    <t>г. Бокситогорск, Садовая д.14</t>
  </si>
  <si>
    <t>г. Бокситогорск, Советская д.11</t>
  </si>
  <si>
    <t>г. Бокситогорск, Социалистическая д.2</t>
  </si>
  <si>
    <t>г. Бокситогорск, Социалистическая д.10</t>
  </si>
  <si>
    <t>г. Бокситогорск, Социалистическая д.11</t>
  </si>
  <si>
    <t>г. Бокситогорск, Социалистическая д.16/1</t>
  </si>
  <si>
    <t>г. Бокситогорск, Социалистическая д.17</t>
  </si>
  <si>
    <t>г. Бокситогорск, Социалистическая д.20</t>
  </si>
  <si>
    <t>г. Бокситогорск, Социалистическая д.22/1</t>
  </si>
  <si>
    <t>г. Бокситогорск, Социалистическая д.26</t>
  </si>
  <si>
    <t>Нужен ПИР на ХВС, ГВС, ТС +подвал</t>
  </si>
  <si>
    <t xml:space="preserve">Нужен ПИР на ХВС, ГВС, ТС </t>
  </si>
  <si>
    <t xml:space="preserve">Нужен ПИР на ТС </t>
  </si>
  <si>
    <t>Нужен ПИР на ТС +крыша</t>
  </si>
  <si>
    <t>Нужен ПИР на ХВС, ГВС</t>
  </si>
  <si>
    <t>Нужен ПИР на эл +крыша</t>
  </si>
  <si>
    <t>г. Бокситогорск, Спортивная 4</t>
  </si>
  <si>
    <t>г. Бокситогорск, Спортивная 14</t>
  </si>
  <si>
    <t>Нужен ПИР на фасад +крыша</t>
  </si>
  <si>
    <t>г. Бокситогорск,  Школьная 7</t>
  </si>
  <si>
    <t>г. Бокситогорск, Школьная 9</t>
  </si>
  <si>
    <t>г. Бокситогорск, Школьная 12</t>
  </si>
  <si>
    <t>г. Бокситогорск, Школьная 28</t>
  </si>
  <si>
    <t>Нужен ПИР на ТС +эл</t>
  </si>
  <si>
    <t xml:space="preserve">Нужен ПИР на ХВС, эл, ТС </t>
  </si>
  <si>
    <t>г. Бокситогорск, Южная 7</t>
  </si>
  <si>
    <t>г. Бокситогорск, Южная 25</t>
  </si>
  <si>
    <t>г. Бокситогорск, Павлова 18</t>
  </si>
  <si>
    <t>Нужен ПИР на тс, фасад +крыша</t>
  </si>
  <si>
    <t>Нужен ПИР на крыша</t>
  </si>
  <si>
    <t>п. Ефимовский, 1-й микрорайон, д.2</t>
  </si>
  <si>
    <t>п. Ефимовский, 1-й микрорайон, д.8</t>
  </si>
  <si>
    <t>Установка ОДПУ??</t>
  </si>
  <si>
    <t>ГЖН согласовано фасад</t>
  </si>
  <si>
    <t>ГЖН согласована электрика</t>
  </si>
  <si>
    <t>ГЖН согласовано хвс</t>
  </si>
  <si>
    <t>ГЖН согласовано хвс+фасад</t>
  </si>
  <si>
    <t>ГЖН согласовано фасад рем+утепл,эл, ПУ</t>
  </si>
  <si>
    <t>ГВС -нет соглс ГЖН.</t>
  </si>
  <si>
    <t>ГВС -нет соглс ГЖН. Есть на во, кров, фасад, утепл, пу</t>
  </si>
  <si>
    <t>ГЖН только на крышу и подвал</t>
  </si>
  <si>
    <t>ГЖН еще и фасад</t>
  </si>
  <si>
    <t>ГЖН-нет кровли</t>
  </si>
  <si>
    <t>ТС, электрика</t>
  </si>
  <si>
    <t>подвал,электрика</t>
  </si>
  <si>
    <t>ГЖН+ОДПУ, но - подвал</t>
  </si>
  <si>
    <t>ГЖН+ХВС-ВО</t>
  </si>
  <si>
    <t>ГЖН+фасад</t>
  </si>
  <si>
    <t>Добавить подвал, убрать кровлю</t>
  </si>
  <si>
    <t>Убрать кровлю, гвс, хвс- ГЖН не согласовано добавить подвал</t>
  </si>
  <si>
    <t>Газ не согласован ГЖИ</t>
  </si>
  <si>
    <t>ВО-добавить, Фасад убрать</t>
  </si>
  <si>
    <t>ГВС убрать-не согл</t>
  </si>
  <si>
    <t>Добавить ОДПУ</t>
  </si>
  <si>
    <t>Добавить тс</t>
  </si>
  <si>
    <t>Доб фасад, ПУ</t>
  </si>
  <si>
    <t>ГВС убрать</t>
  </si>
  <si>
    <t>п.  Кикерино, ул.Ломакина д.21</t>
  </si>
  <si>
    <t>Кикерино, ул.Ломакина д.25</t>
  </si>
  <si>
    <t>Доб ВО</t>
  </si>
  <si>
    <t>Муниципальное образование Опольевское сельское поселение</t>
  </si>
  <si>
    <t>Муниципальное образование Пустомержское сельское поселение</t>
  </si>
  <si>
    <t>дер. Б. Пустомержа, д. 1</t>
  </si>
  <si>
    <t>дер. Б. Пустомержа, д. 2</t>
  </si>
  <si>
    <t>дер. Б. Пустомержа, д. 3</t>
  </si>
  <si>
    <t>дер. Б. Пустомержа, д. 18а</t>
  </si>
  <si>
    <t>дер. Мануйлово, д. 1</t>
  </si>
  <si>
    <t>дер. Мануйлово, д. 2</t>
  </si>
  <si>
    <t>ул. Нефтехимиков д.25</t>
  </si>
  <si>
    <t>ул. Строителей д.11</t>
  </si>
  <si>
    <t>ул. Декабристов Бестужевых д.9</t>
  </si>
  <si>
    <t>ул. Мира д.3</t>
  </si>
  <si>
    <t>ул. Энергетиков д.18</t>
  </si>
  <si>
    <t>ул. Энергетиков д.23</t>
  </si>
  <si>
    <t>ул. Романтиков д.11</t>
  </si>
  <si>
    <t>ул. Строителей д.2</t>
  </si>
  <si>
    <t>ул. Строителей д.10</t>
  </si>
  <si>
    <t>ул. Строителей д.26</t>
  </si>
  <si>
    <t>пр. Ленина д.2</t>
  </si>
  <si>
    <t>пр. Ленина д.3Б</t>
  </si>
  <si>
    <t>пр.Ленина 4а</t>
  </si>
  <si>
    <t>пр. Ленина д.14</t>
  </si>
  <si>
    <t>ул. Мира д.11</t>
  </si>
  <si>
    <t>ул. Мира д.25</t>
  </si>
  <si>
    <t>ул. Романтиков д.5</t>
  </si>
  <si>
    <t>ул. Пионерская д.1</t>
  </si>
  <si>
    <t>ул. Пионерская д.5</t>
  </si>
  <si>
    <t>ул. Пионерская д.7</t>
  </si>
  <si>
    <t>ул. Романтиков д.1</t>
  </si>
  <si>
    <t>ул. Романтиков д.15</t>
  </si>
  <si>
    <t>ул. Советская д.17</t>
  </si>
  <si>
    <t>ул. Пионерская д.4</t>
  </si>
  <si>
    <t>Волховская Набережная  д.4</t>
  </si>
  <si>
    <t>Волховская Набережная  д.6</t>
  </si>
  <si>
    <t>пр. Ленина д.8</t>
  </si>
  <si>
    <t>пр. Победы д.9</t>
  </si>
  <si>
    <t>ул. Мира д.16</t>
  </si>
  <si>
    <t>ул. Мира д.18</t>
  </si>
  <si>
    <t>ул. Строителей д.6</t>
  </si>
  <si>
    <t>ул. Строителей д.6А</t>
  </si>
  <si>
    <t>ул. Строителей д.8</t>
  </si>
  <si>
    <t>ул. Строителей д.16</t>
  </si>
  <si>
    <t>Муниципальное образование Киришское городское поселение</t>
  </si>
  <si>
    <t>утепл фасад</t>
  </si>
  <si>
    <t>ремонт и утепл фасад</t>
  </si>
  <si>
    <t>ремонт  фасад</t>
  </si>
  <si>
    <t>крыша</t>
  </si>
  <si>
    <t>газ</t>
  </si>
  <si>
    <t>эл</t>
  </si>
  <si>
    <t>Фундамент включен в 2017 с гп</t>
  </si>
  <si>
    <t>фасад</t>
  </si>
  <si>
    <t>Муниципальное образование Глажевское сельское поселение</t>
  </si>
  <si>
    <t>п. ст. Андреево, д.2</t>
  </si>
  <si>
    <t>п. Глажево, д.1</t>
  </si>
  <si>
    <t>п. Глажево, д.3</t>
  </si>
  <si>
    <t>п. Глажево, д.1а</t>
  </si>
  <si>
    <t>эл,рем и утеп фасад</t>
  </si>
  <si>
    <t>эл, тс, гвс</t>
  </si>
  <si>
    <t>Г.п. им. Морозова, ст. Петрокрепость, д. 3</t>
  </si>
  <si>
    <t>Г.п. им. Морозова, ст. Петрокрепость, д. 4</t>
  </si>
  <si>
    <t>Г.п. им. Морозова, ул. Ладожская, д. 45</t>
  </si>
  <si>
    <t>Г.п. им. Морозова, ул. Ладожская, д. 45 корп. 2</t>
  </si>
  <si>
    <t>Г.п. им. Морозова, ул. Ладожская, д. 45 копр. 3</t>
  </si>
  <si>
    <t>Г.п. им. Морозова, ул. Ладожская, д. 46</t>
  </si>
  <si>
    <t>Г.п. им. Морозова, ул. Ладожская, д. 47</t>
  </si>
  <si>
    <t>Г.п. им. Морозова, ул. Первомайская, д. 5</t>
  </si>
  <si>
    <t>Г.п. им. Морозова, ул. Первомайская, д. 7</t>
  </si>
  <si>
    <t>Г.п. им. Морозова, ул. Первомайская, д. 9</t>
  </si>
  <si>
    <t>Г.п. им. Морозова, ул. Первомайская, д. 13</t>
  </si>
  <si>
    <t>Г.п. им. Морозова, ул. Спорта, д. 12</t>
  </si>
  <si>
    <t>Г.п. им. Морозова, ул. Хесина, д. 13</t>
  </si>
  <si>
    <t>Г.п. им. Морозова, ул. Хесина, д. 16</t>
  </si>
  <si>
    <t>Г.п. им. Морозова, ул. Хесина, д. 18</t>
  </si>
  <si>
    <t>Рем и утеп фасада, ПУ</t>
  </si>
  <si>
    <t>Рем и утеп фасада, ПУ, крыша, подвал</t>
  </si>
  <si>
    <t>Рем и утеп фасада, ПУ,  подвал</t>
  </si>
  <si>
    <t>Рем и утеп фасада,  крыша, подвал</t>
  </si>
  <si>
    <t>ПУ,  подвал</t>
  </si>
  <si>
    <t>Рем и утеп фасада, ПУ, крыша</t>
  </si>
  <si>
    <t>Подвал</t>
  </si>
  <si>
    <t>д. Красный Бор, ул. Советская, д.17</t>
  </si>
  <si>
    <t>крыши, фасад, утеплние фасада</t>
  </si>
  <si>
    <t>д. Красный Бор, ул. Советская, д.19</t>
  </si>
  <si>
    <t>д. Гостилицы, ул. Школьная, д.9</t>
  </si>
  <si>
    <t>д. Гостилицы, ул. Комсомольская, д.8</t>
  </si>
  <si>
    <t>п. Лебяжье, ул. Комсомольская, д.7</t>
  </si>
  <si>
    <t>ремонт инженерные сети, подвал, фасад, фундамент, устновка ОДПУ</t>
  </si>
  <si>
    <t>п. Лебяжье, ул. Пляжная, д.5</t>
  </si>
  <si>
    <t>п. Лебяжье, ул. Пляжная, д.7</t>
  </si>
  <si>
    <t>п. Лебяжье, ул. Пляжная, д.24</t>
  </si>
  <si>
    <t>Муниципальное образование Оржицкое  сельское поселение</t>
  </si>
  <si>
    <t>д. Оржици, д. 14</t>
  </si>
  <si>
    <t>Ремонт электро, тепло, ГВС, ХВС, ВО, крыша, подвал, фасад, установка ОДПУ</t>
  </si>
  <si>
    <t>Муниципальное образование Пенниковское сельское поселение</t>
  </si>
  <si>
    <t>д. Пеники, ул. Новая, д.8</t>
  </si>
  <si>
    <t>электроснабжение, крыша</t>
  </si>
  <si>
    <t>д. Пеники, ул. Новая, д.10</t>
  </si>
  <si>
    <t>д. Пеники, ул. Центральная, д.36а</t>
  </si>
  <si>
    <t>д. Пеники, ул. Новая, д.16</t>
  </si>
  <si>
    <t>подвал, фасаад</t>
  </si>
  <si>
    <t>ремонт сетей: электро, тепло, водо снабжения ХВС ГВС,установка ОДПУ</t>
  </si>
  <si>
    <t>Луга-3, д.3/40</t>
  </si>
  <si>
    <t xml:space="preserve"> пир на крышу фасад</t>
  </si>
  <si>
    <t>пир на крышу фасад</t>
  </si>
  <si>
    <t>г. Луга ул.Победы д.2а</t>
  </si>
  <si>
    <t>г. Луга ул.Миккели д.1/3</t>
  </si>
  <si>
    <t>Муниципальное образование Осьминское сельское поселение</t>
  </si>
  <si>
    <t>Д. Саба, д. 10</t>
  </si>
  <si>
    <t>Муниципальное образование Громовское сельское поселение</t>
  </si>
  <si>
    <t>П.Громово, ул. Центральная, д. 3</t>
  </si>
  <si>
    <t>ремонт крыши, фундамента</t>
  </si>
  <si>
    <t>П.Громово, ул. Центральная, д. 6</t>
  </si>
  <si>
    <t>ремонт системы теплоснабжения</t>
  </si>
  <si>
    <t>П. Коммунары, ул. Садовая, д.17</t>
  </si>
  <si>
    <t>Ремонт ХВС, ремонт крыши, ремонт фундамента</t>
  </si>
  <si>
    <t>П. Коммунары, ул. Центральная, д. 2</t>
  </si>
  <si>
    <t>П. Коммунары, ул. Центральная, д. 1</t>
  </si>
  <si>
    <t>Ремонт электросеей, ремонт сетей теплоснабжения, ремонт ХВС,</t>
  </si>
  <si>
    <t>г.Тосно, ул.Боярова, д.18</t>
  </si>
  <si>
    <t>хвс, фасад</t>
  </si>
  <si>
    <t>г.Тосно, ул.Боярова, д.18а</t>
  </si>
  <si>
    <t>тс</t>
  </si>
  <si>
    <t>г.Тосно, ул.Энергетиков, д.5</t>
  </si>
  <si>
    <t>электрика, подвал</t>
  </si>
  <si>
    <t>г.Тосно, Московское шоссе, д.13</t>
  </si>
  <si>
    <t>электр, тс</t>
  </si>
  <si>
    <t>дер.Новолисино, ул.Заводская,д.2</t>
  </si>
  <si>
    <t>тс, крыша, фасад</t>
  </si>
  <si>
    <t>дер.Георгиевское, д.1</t>
  </si>
  <si>
    <t>элект, то, во</t>
  </si>
  <si>
    <t>г.Тосно, Московское шоссе, д.11</t>
  </si>
  <si>
    <t>электр</t>
  </si>
  <si>
    <t>п.Ушаки, д.10</t>
  </si>
  <si>
    <t>п.Ушаки, д.5</t>
  </si>
  <si>
    <t>г.Тосно, пр.Ленина, д.61</t>
  </si>
  <si>
    <t>г.Тосно, пр.Ленина, д.46</t>
  </si>
  <si>
    <t>г.Тосно, пр.Ленина, д.75</t>
  </si>
  <si>
    <t>тс, хвс, гвс,</t>
  </si>
  <si>
    <t>г.Тосно, пр.Ленина, д.59</t>
  </si>
  <si>
    <t>г.Тосно, пр.Ленина, д.62/3</t>
  </si>
  <si>
    <t>г.Тосно, ул.Боярова, д.2</t>
  </si>
  <si>
    <t>г.Тосно, ул.Боярова, д.5</t>
  </si>
  <si>
    <t>г.Тосно,ул.Боярова,д.7</t>
  </si>
  <si>
    <t xml:space="preserve">хвс, </t>
  </si>
  <si>
    <t>г.Тосно, пр.Ленина, д.18</t>
  </si>
  <si>
    <t>хвс</t>
  </si>
  <si>
    <t>г.Тосно, пр.Ленина, д.20</t>
  </si>
  <si>
    <t>г.Тосно, пр.Ленина, д.22</t>
  </si>
  <si>
    <t>гвс, хвс</t>
  </si>
  <si>
    <t>г.Тосно, пр.Ленина, д.26</t>
  </si>
  <si>
    <t>г.Тосно,пр.Ленина, д.28</t>
  </si>
  <si>
    <t>г.Тосно,,пр.Ленина, д.28а</t>
  </si>
  <si>
    <t>г.Тосно, пр.Ленина, д.37</t>
  </si>
  <si>
    <t>г.Тосно,ул.М.Горького, д.6</t>
  </si>
  <si>
    <t>г.Тосно, ул.Победы, д.13</t>
  </si>
  <si>
    <t>г.Тосно, ул.Победы, д.17</t>
  </si>
  <si>
    <t>г.Тосно, ул.Островского, д.3</t>
  </si>
  <si>
    <t>г.Тосно, ул.Станиславского, д.4</t>
  </si>
  <si>
    <t>г.Тосно, ул.Тотмина, д.11</t>
  </si>
  <si>
    <t>г.Тосно, ул.Тотмина, д.6</t>
  </si>
  <si>
    <t>г.Тосно, ул.Тотмина, д.5</t>
  </si>
  <si>
    <t>хвс, гвс</t>
  </si>
  <si>
    <t>г.Тосно, ул.Чехова, д.6</t>
  </si>
  <si>
    <t>г.Тосно, ул.Боярова, д.17</t>
  </si>
  <si>
    <t>г.Тосно, ул.М.Горького, д.16</t>
  </si>
  <si>
    <t>г.Тосно, ул.Чехова, д.3</t>
  </si>
  <si>
    <t>г.Тосно, пр.Ленина,д.62/2</t>
  </si>
  <si>
    <t>г.Тосно, пр.Ленина, д.67а</t>
  </si>
  <si>
    <t>г.Тосно, ул.М.Горького, д.8</t>
  </si>
  <si>
    <t>г.Тосно, ул.М.Горького, д.14</t>
  </si>
  <si>
    <t>гвс</t>
  </si>
  <si>
    <t>г.Тосно, ул.Победы, д.19</t>
  </si>
  <si>
    <t>г.Тосно, Московское шоссе, д.17</t>
  </si>
  <si>
    <t>г.Тосно, Московское шоссе, д.23</t>
  </si>
  <si>
    <t>г.Тосно, Московское шоссе, д.27</t>
  </si>
  <si>
    <t>д.Новолисино, ул.Заводская, д.9</t>
  </si>
  <si>
    <t>д.Новолисино, ул.Заводская, д.10</t>
  </si>
  <si>
    <t>п.Ушаки, д.4</t>
  </si>
  <si>
    <t>п.Ушаки, д.6</t>
  </si>
  <si>
    <t>п.Ушаки, д.7</t>
  </si>
  <si>
    <t>п.Ушаки,д.8</t>
  </si>
  <si>
    <t>д.Тарасово,д.22</t>
  </si>
  <si>
    <t>д.Тарасово, д.23</t>
  </si>
  <si>
    <t>Г. Выборг, пр. Ленина, д. 20</t>
  </si>
  <si>
    <t>Г. Выборг, пр. Ленина, д. 12/10</t>
  </si>
  <si>
    <t>шлакобл.</t>
  </si>
  <si>
    <t>1940/1971</t>
  </si>
  <si>
    <t>1958/1975</t>
  </si>
  <si>
    <t>1959/1979</t>
  </si>
  <si>
    <t>1951/1985</t>
  </si>
  <si>
    <t>1954/1990</t>
  </si>
  <si>
    <t>1953/1975</t>
  </si>
  <si>
    <t>газобетон</t>
  </si>
  <si>
    <t>кирпич.</t>
  </si>
  <si>
    <t>панель</t>
  </si>
  <si>
    <t>панел.</t>
  </si>
  <si>
    <t>киприч</t>
  </si>
  <si>
    <t>ж/б</t>
  </si>
  <si>
    <t xml:space="preserve">ж/б </t>
  </si>
  <si>
    <t>кирпич/панель</t>
  </si>
  <si>
    <t>панели</t>
  </si>
  <si>
    <t>прочие</t>
  </si>
  <si>
    <t>прочее</t>
  </si>
  <si>
    <t>шлакоблок</t>
  </si>
  <si>
    <t>бревенч.</t>
  </si>
  <si>
    <t>пир на крышу, фасад, фундамент, тс, хвс, во, эл</t>
  </si>
  <si>
    <t>шлакоблоки</t>
  </si>
  <si>
    <t>н/б</t>
  </si>
  <si>
    <t>дерево</t>
  </si>
  <si>
    <t>шлакобетон (блочный)</t>
  </si>
  <si>
    <t>панельный</t>
  </si>
  <si>
    <t>2412.5</t>
  </si>
  <si>
    <t>1484.2</t>
  </si>
  <si>
    <t>1499.5</t>
  </si>
  <si>
    <t>2995.6</t>
  </si>
  <si>
    <t>2725.9</t>
  </si>
  <si>
    <t>к/штукат</t>
  </si>
  <si>
    <t>1971.2</t>
  </si>
  <si>
    <t>2372.4</t>
  </si>
  <si>
    <t>2554.9</t>
  </si>
  <si>
    <t>1830.4</t>
  </si>
  <si>
    <t>5571.7</t>
  </si>
  <si>
    <t>2 822,60</t>
  </si>
  <si>
    <t>4 457.80</t>
  </si>
  <si>
    <t>блочн.</t>
  </si>
  <si>
    <t>пан.</t>
  </si>
  <si>
    <t>кирп.</t>
  </si>
  <si>
    <t>пир на эдл, уу и пу, фасад, утепление</t>
  </si>
  <si>
    <t>пир на эл, тс, хвс, во, крышу, фасад, утепление фасада</t>
  </si>
  <si>
    <t>пир на крышу, подвал</t>
  </si>
  <si>
    <t>Рем и утеп фасада</t>
  </si>
  <si>
    <t>Рем и утеп фасада, крыша, подвал</t>
  </si>
  <si>
    <t>Рем и утеп фасада,  подвал</t>
  </si>
  <si>
    <t>Рем и утеп фасада,  крыша</t>
  </si>
  <si>
    <t>пир на фасад, хвс, гвс, тс</t>
  </si>
  <si>
    <t>пир на фасад, крышу, хвс, гвс, тс</t>
  </si>
  <si>
    <t>пир на эл, тс, хвс, гвс, во, крышу</t>
  </si>
  <si>
    <t>пир на эл, тс, хвс, во, фасад</t>
  </si>
  <si>
    <t>пир эл</t>
  </si>
  <si>
    <t>включен по смр</t>
  </si>
  <si>
    <t>доб пу; нет</t>
  </si>
  <si>
    <t xml:space="preserve">Муниципальное образование Лисинское сельское поселение </t>
  </si>
  <si>
    <t>кирпич/дерево</t>
  </si>
  <si>
    <t xml:space="preserve">до 1917 </t>
  </si>
  <si>
    <t>742.93</t>
  </si>
  <si>
    <t>428.68</t>
  </si>
  <si>
    <t xml:space="preserve">133 
 </t>
  </si>
  <si>
    <t xml:space="preserve">342
 </t>
  </si>
  <si>
    <t>крупнопанельные</t>
  </si>
  <si>
    <t>Г.п. им. Морозова, ст. Петрокрепость, дом 3</t>
  </si>
  <si>
    <t>Г.п. им. Морозова, ст. Петрокрепость, дом 4</t>
  </si>
  <si>
    <t>Г.п. им. Морозова, ул. Ладожская, д. 45 корп. 3</t>
  </si>
  <si>
    <t>Г.п. им. Морозова, ул. Пионерская, д. 8</t>
  </si>
  <si>
    <t>кирпч</t>
  </si>
  <si>
    <t>кар.зас.+кирп</t>
  </si>
  <si>
    <t>брев.</t>
  </si>
  <si>
    <t>до 1940</t>
  </si>
  <si>
    <t>до  1940</t>
  </si>
  <si>
    <t>к/бетон панель</t>
  </si>
  <si>
    <t>Гатчинский муниципальный район</t>
  </si>
  <si>
    <t>жб панели</t>
  </si>
  <si>
    <t>Панельн.</t>
  </si>
  <si>
    <t>Камен.</t>
  </si>
  <si>
    <t>Деревян.</t>
  </si>
  <si>
    <t>Панел.</t>
  </si>
  <si>
    <t>Стены рубленные из бревен и брусчатые</t>
  </si>
  <si>
    <t>Стены кирпичные</t>
  </si>
  <si>
    <t>657,6 </t>
  </si>
  <si>
    <t>сб жб</t>
  </si>
  <si>
    <t>кирп</t>
  </si>
  <si>
    <t>гб панели</t>
  </si>
  <si>
    <t>г. Лодейное Поле, ул. Коммунаров, д.20</t>
  </si>
  <si>
    <t xml:space="preserve">г. Лодейное Поле, ул. Пограничная, д. 19, кор. 2 </t>
  </si>
  <si>
    <t xml:space="preserve">г. Лодейное Поле, ул. Титова, д. 29 </t>
  </si>
  <si>
    <t>Блоки</t>
  </si>
  <si>
    <t xml:space="preserve">г. Лодейное Поле, ул. Пограничная, д. 19, кор. 1 </t>
  </si>
  <si>
    <t xml:space="preserve">г. Лодейное Поле, ул. Пограничная, д. 15, кор. 2 </t>
  </si>
  <si>
    <t xml:space="preserve">г. Лодейное Поле, ул. Набережная, д. 7 </t>
  </si>
  <si>
    <t>г. Лодейное Поле, пр. Ленина, д.46</t>
  </si>
  <si>
    <t xml:space="preserve">г. Лодейное Поле, ул. Титова, д. 36 </t>
  </si>
  <si>
    <t>г.Лодейное Поле, пр. Ленина, д.43</t>
  </si>
  <si>
    <t>г.Лодейное Поле, ул. Володарского, д.38</t>
  </si>
  <si>
    <t>г.Лодейное Поле, пр. Ленина, д.12</t>
  </si>
  <si>
    <t>г.Лодейное Поле, пр.Ленина, д.37</t>
  </si>
  <si>
    <t>г.Лодейное Поле, ул. Титова, д.50</t>
  </si>
  <si>
    <t>г.Лодейное Поле, проспект Урицкого д.14</t>
  </si>
  <si>
    <t>г.Лодейное Поле, проспект Урицкого д.16</t>
  </si>
  <si>
    <t>г.Лодейное Поле, проспект Урицкого д.17</t>
  </si>
  <si>
    <t>г.Лодейное Поле, проспект Урицкого д.18</t>
  </si>
  <si>
    <t>г.Лодейное Поле, улица Ивана Ярославцева д.11</t>
  </si>
  <si>
    <t>г.Лодейное Поле, переулок Рабочий д.4</t>
  </si>
  <si>
    <t>Бревно</t>
  </si>
  <si>
    <t>г.Лодейное Поле, переулок Рабочий д.6</t>
  </si>
  <si>
    <t>г.Лодейное Поле, переулок Рабочий д.10</t>
  </si>
  <si>
    <t>г.Лодейное Поле, улица Профсоюзная д.3</t>
  </si>
  <si>
    <t>г.Лодейное Поле, улица Олега Кошевого д.8</t>
  </si>
  <si>
    <t>г.Лодейное Поле, улица Ударника д.4</t>
  </si>
  <si>
    <t>г.Лодейное Поле, улица Ударника д.7</t>
  </si>
  <si>
    <t>г.Лодейное Поле, улица Ударника д.9</t>
  </si>
  <si>
    <t>г.Лодейное Поле, проспект Урицкого д.5</t>
  </si>
  <si>
    <t>г.Лодейное Поле, проспект Урицкого д.13</t>
  </si>
  <si>
    <t>г.Лодейное Поле, улица Песочная д.1</t>
  </si>
  <si>
    <t>г.Лодейное Поле, улица Песочная д.2</t>
  </si>
  <si>
    <t>г.Лодейное Поле, улица Песочная д.3</t>
  </si>
  <si>
    <t>г.Лодейное Поле, улица Песочная д.5</t>
  </si>
  <si>
    <t>г.Лодейное Поле, улица Республиканская д.3</t>
  </si>
  <si>
    <t>г.Лодейное Поле, улица Республиканская д.5</t>
  </si>
  <si>
    <t>г.Лодейное Поле, улица Республиканская д.7</t>
  </si>
  <si>
    <t>г.Лодейное Поле, улица Привокзальная д.12</t>
  </si>
  <si>
    <t xml:space="preserve">г. Лодейное Поле, ул. Гагарина д. 6, кор. 1 </t>
  </si>
  <si>
    <t xml:space="preserve">г. Лодейное Поле, ул.  Ульяновская д. 15, кор. 1 </t>
  </si>
  <si>
    <t xml:space="preserve">г. Лодейное Поле, ул.  Ульяновская д. 17 </t>
  </si>
  <si>
    <t xml:space="preserve">г. Лодейное Поле, ул.  Пограничная д. 13, кор. 2 </t>
  </si>
  <si>
    <t xml:space="preserve">г. Лодейное Поле, ул.  Володарского д. 28, кор. 1 </t>
  </si>
  <si>
    <t>Лодейнопольский район, д. Шамокша, д2</t>
  </si>
  <si>
    <t>Лодейнопольский район, д. Шамокша, д3</t>
  </si>
  <si>
    <t>с. Русско-Высоцкое д.5</t>
  </si>
  <si>
    <t>3 478,4</t>
  </si>
  <si>
    <t>кр/пан.</t>
  </si>
  <si>
    <t>пан</t>
  </si>
  <si>
    <t>кирпичный</t>
  </si>
  <si>
    <t>Кирпмч</t>
  </si>
  <si>
    <t xml:space="preserve">          </t>
  </si>
  <si>
    <t>x</t>
  </si>
  <si>
    <t>панель.</t>
  </si>
  <si>
    <t>4 591,54 </t>
  </si>
  <si>
    <t>иное</t>
  </si>
  <si>
    <t>Тосненский муниципальный район</t>
  </si>
  <si>
    <t>Муниципальное образование Горское сельское поселение</t>
  </si>
  <si>
    <t>д. Бор, д.5</t>
  </si>
  <si>
    <t>д. Бор, д.6</t>
  </si>
  <si>
    <t>д. Бор, д.7</t>
  </si>
  <si>
    <t>смр по пределке на фасад</t>
  </si>
  <si>
    <t>Г. Выборг, ул. Крепостная 37</t>
  </si>
  <si>
    <t>пир на фасад; подвала нет!</t>
  </si>
  <si>
    <t>пир на крышу и эл</t>
  </si>
  <si>
    <t>пир на хвс, гвс, тс</t>
  </si>
  <si>
    <t>пир на тс, крышу</t>
  </si>
  <si>
    <t>пир на фасад, крышу</t>
  </si>
  <si>
    <t>пир на хвс, эл, тс</t>
  </si>
  <si>
    <t>пир на тс, фасад, крышу</t>
  </si>
  <si>
    <t>пир на тс, хвс, гвс, во и уу</t>
  </si>
  <si>
    <t>пир на эл+уу,тс+уу, хвс+уу, гвс, во, крышу,  фасад, фундамент</t>
  </si>
  <si>
    <t>Добавить во, хвс,пу</t>
  </si>
  <si>
    <t>пир на эл, во, хвс, уу и пу</t>
  </si>
  <si>
    <t>пир на хвс, гвс, во, тс</t>
  </si>
  <si>
    <t>пир на эл и крышу, уу</t>
  </si>
  <si>
    <t>пир на эс, тс, хвс, гвс, уу</t>
  </si>
  <si>
    <t>пир на эл, крышу, уу, фасад</t>
  </si>
  <si>
    <t>пир на тс, хвс, уу</t>
  </si>
  <si>
    <t>пир на эл, уу</t>
  </si>
  <si>
    <t>не было</t>
  </si>
  <si>
    <t>ж/б панель</t>
  </si>
  <si>
    <t>блоки</t>
  </si>
  <si>
    <t xml:space="preserve">2015 ( ремонт крыши, фасад, сети теплоснабжения) </t>
  </si>
  <si>
    <t>2015(  ремонт крыши, подвал. сети теплоснабжения по 185-ФЗ</t>
  </si>
  <si>
    <t>до  1939</t>
  </si>
  <si>
    <t>п. Рощино, ул. Советская, д. 25</t>
  </si>
  <si>
    <t>п. Рощино, ул. Советская, д. 27</t>
  </si>
  <si>
    <t>Пос. Рощино, ул. Садовая, д.9</t>
  </si>
  <si>
    <t>Пос. Рощино, ул. Садовая, д.9а</t>
  </si>
  <si>
    <t>п. Рощино, ул. Высокая, д. 1</t>
  </si>
  <si>
    <t>п. Рощино, ул. Высокая, д. 2</t>
  </si>
  <si>
    <t>п. Рощино, ул. Высокая, д. 3</t>
  </si>
  <si>
    <t>пир на  утепление фасада</t>
  </si>
  <si>
    <t>пир на крышу,пир на фасад</t>
  </si>
  <si>
    <t>Г. Светогорск, ул. Победы, д.21</t>
  </si>
  <si>
    <t>Г. Светогорск, ул. Победы, д.23</t>
  </si>
  <si>
    <t>Г. Светогорск, ул. Победы, д.29а</t>
  </si>
  <si>
    <t>Г. Светогорск, ул. Пограничная, д.7</t>
  </si>
  <si>
    <t>пгт Лесогорский, ул. Гагарина, д.13</t>
  </si>
  <si>
    <t>пгт Лесогорский, Ленинградское ш., д.32</t>
  </si>
  <si>
    <t>пир на крышу,фасад</t>
  </si>
  <si>
    <t>пгт. Лесогорский, ул. Гагарина, д.13</t>
  </si>
  <si>
    <t>пгт. Лесогорский, ул. Ленинградское ш., д.32</t>
  </si>
  <si>
    <t>г. Кириши, ул. Нефтехимиков д.25</t>
  </si>
  <si>
    <t>г. Кириши, ул. Строителей д.11</t>
  </si>
  <si>
    <t>г. Кириши, ул. Декабристов Бестужевых д.9</t>
  </si>
  <si>
    <t>г. Кириши, ул. Мира д.3</t>
  </si>
  <si>
    <t>г. Кириши, ул. Энергетиков д.18</t>
  </si>
  <si>
    <t>г. Кириши, ул. Энергетиков д.23</t>
  </si>
  <si>
    <t>г. Кириши, ул. Романтиков д.11</t>
  </si>
  <si>
    <t>г. Кириши, ул. Строителей д.2</t>
  </si>
  <si>
    <t>г. Кириши, ул. Строителей д.10</t>
  </si>
  <si>
    <t>г. Кириши, ул. Строителей д.26</t>
  </si>
  <si>
    <t>г. Кириши, пр. Ленина д.2</t>
  </si>
  <si>
    <t>г. Кириши, пр. Ленина д.3Б</t>
  </si>
  <si>
    <t>г. Кириши, пр.Ленина 4а</t>
  </si>
  <si>
    <t>г. Кириши, пр. Ленина д.14</t>
  </si>
  <si>
    <t>г. Кириши, ул. Мира д.11</t>
  </si>
  <si>
    <t>г. Кириши, ул. Мира д.25</t>
  </si>
  <si>
    <t>г. Кириши, ул. Романтиков д.5</t>
  </si>
  <si>
    <t>г. Кириши, ул. Пионерская д.1</t>
  </si>
  <si>
    <t>г. Кириши, ул. Пионерская д.5</t>
  </si>
  <si>
    <t>г. Кириши, ул. Пионерская д.7</t>
  </si>
  <si>
    <t>г. Кириши, ул. Романтиков д.1</t>
  </si>
  <si>
    <t>г. Кириши, ул. Романтиков д.15</t>
  </si>
  <si>
    <t>г. Кириши, ул. Советская д.17</t>
  </si>
  <si>
    <t>г. Кириши, ул. Пионерская д.4</t>
  </si>
  <si>
    <t>г. Кириши, Волховская Набережная  д.4</t>
  </si>
  <si>
    <t>г. Кириши, Волховская Набережная  д.6</t>
  </si>
  <si>
    <t>г. Кириши, пр. Ленина д.8</t>
  </si>
  <si>
    <t>г. Кириши, пр. Победы д.9</t>
  </si>
  <si>
    <t>г. Кириши, ул. Мира д.16</t>
  </si>
  <si>
    <t>г. Кириши, ул. Мира д.18</t>
  </si>
  <si>
    <t>г. Кириши, ул. Строителей д.6</t>
  </si>
  <si>
    <t>г. Кириши, ул. Строителей д.6А</t>
  </si>
  <si>
    <t>г. Кириши, ул. Строителей д.8</t>
  </si>
  <si>
    <t>г. Кириши, ул. Строителей д.16</t>
  </si>
  <si>
    <t>II. Реестр многоквартирных домов, которые подлежат капитальному ремонту в 2018 году</t>
  </si>
  <si>
    <t>Спец счет</t>
  </si>
  <si>
    <t xml:space="preserve">шлакобетон </t>
  </si>
  <si>
    <t xml:space="preserve">Г.Кировск, бульвар Партизанской Славы,д.6 </t>
  </si>
  <si>
    <t>Луга-3, д.3/45</t>
  </si>
  <si>
    <t>г. Луга ул.Миккели д.5</t>
  </si>
  <si>
    <t>г. Луга пр. Урицкого, д.67</t>
  </si>
  <si>
    <t>г. Луга пр. Урицкого, д.58</t>
  </si>
  <si>
    <t>г. Луга ул. Красной Артиллерии, д.26</t>
  </si>
  <si>
    <t xml:space="preserve">Г.Новая Ладога, ул.Пионерская, д.3 </t>
  </si>
  <si>
    <t>Муниципальное образование Мшинское сельское поселение</t>
  </si>
  <si>
    <t xml:space="preserve">пир на крышу, фасад, утепление, во </t>
  </si>
  <si>
    <t>пир на эл,уу и пу, утепление фасада, во</t>
  </si>
  <si>
    <t>Краткосрочный план реализации в 2018 году Региональной программы капитального ремонта общего имущества в многоквартирных домах, расположенных на территории Ленинградской области</t>
  </si>
  <si>
    <t>Г.Луга ул. Кингисеппа, д.1</t>
  </si>
  <si>
    <t xml:space="preserve">г.Кировск, ул.Новая, д.28 </t>
  </si>
  <si>
    <t>СС РО</t>
  </si>
  <si>
    <t>Г. Выборг, ул. Северная, д. 10</t>
  </si>
  <si>
    <t>Г. Выборг, пр. Ленина, д. 18</t>
  </si>
  <si>
    <t>Г. Выборг, Ленинградский пр., д. 14</t>
  </si>
  <si>
    <t>Г. Выборг, ул. Железнодорожная д. 2</t>
  </si>
  <si>
    <t>Г. Выборг, ул. Железнодорожная д. 4</t>
  </si>
  <si>
    <t>Г. Выборг, ул. Крепостная 1</t>
  </si>
  <si>
    <t>Г. Выборг, ул. Димитрова, д. 3</t>
  </si>
  <si>
    <t>Г. Выборг, Ленинградский пр., д. 16</t>
  </si>
  <si>
    <t>фасад, крыша, эл, ТС, ХВС, ГВС, ВО +экспертиза</t>
  </si>
  <si>
    <t>пир на крышу и фасад+ экспертиза</t>
  </si>
  <si>
    <t>фасад+экспертиза</t>
  </si>
  <si>
    <t>пир на крышу, фасад, подвал, эл, тс, хвс, гвс, во+экспертиза</t>
  </si>
  <si>
    <t>пир на эл, тс, хвс, гвс, во, крышу, фасад+экспертиза</t>
  </si>
  <si>
    <t>пир на крышу и фасад+экспертиза</t>
  </si>
  <si>
    <t>пир фасад+экспертиза</t>
  </si>
  <si>
    <t>пир на эл, тс, хвс, гвс, во, ремс и утепл фасада, подвал</t>
  </si>
  <si>
    <t>пир на эл, тс, хвс, гвс, во ПУ, подвал, фасад - рем и утепл</t>
  </si>
  <si>
    <t>пир на во, подвал, утепление и рем фасада, эл, тс, хвс, гвс, ПУ</t>
  </si>
  <si>
    <t>ремонт инженерные сети,эл, кровля,  фасад, фундамент, устновка ОДПУ</t>
  </si>
  <si>
    <t>ремонт инженерные сети, эл, кровля, фасад, фундамент, устновка ОДПУ</t>
  </si>
  <si>
    <t>ремонт инженерные сети,эл, кровля, фасад, устновка ОДПУ</t>
  </si>
  <si>
    <t>г.Тосно, пр.Ленина,д.62 корп.2</t>
  </si>
  <si>
    <t>Г. Пикалево, ул. Комсомольская, д. 5</t>
  </si>
  <si>
    <t>Г. Подпорожье, ул. Красноармейская, д. 13</t>
  </si>
  <si>
    <t>Г. Отрадное, ул. Вокзальная, д. 9</t>
  </si>
  <si>
    <t>Муниципальное образование Ганьковское сельское поселение</t>
  </si>
  <si>
    <t xml:space="preserve">Дер. Ганьково, квартал летчика Кузнецова д.15 </t>
  </si>
  <si>
    <t>пир на эл, тс, хвс, во, фасад,  фундамент, фасад</t>
  </si>
  <si>
    <t>пирна крышу, подвал</t>
  </si>
  <si>
    <t>пир на подвал и фасад, эл</t>
  </si>
  <si>
    <t>ССРО</t>
  </si>
  <si>
    <t>ГВС, ТС, ПУ</t>
  </si>
  <si>
    <t>пир на хвс, гвс,  подвал</t>
  </si>
  <si>
    <t>пир наподвал</t>
  </si>
  <si>
    <t>Пир крыша, фасад</t>
  </si>
  <si>
    <t>пир на фасад, +экспертиза</t>
  </si>
  <si>
    <t>п. Починок,  Леншоссе, д.23</t>
  </si>
  <si>
    <t>Панельный</t>
  </si>
  <si>
    <t>Г. Гатчина, ул. Товарная Балтийская, д. 1</t>
  </si>
  <si>
    <t>Г. Гатчина, ул. Товарная Балтийская, д. 2</t>
  </si>
  <si>
    <t xml:space="preserve"> крыша</t>
  </si>
  <si>
    <t>Г. Выборг, пр. Ленина, д. 6</t>
  </si>
  <si>
    <t>пирна фасад,  тс. Хвс</t>
  </si>
  <si>
    <t>пир  тс, эл, хвс</t>
  </si>
  <si>
    <t>пир на фасад,  эл, крыша</t>
  </si>
  <si>
    <t>пир на фасад,</t>
  </si>
  <si>
    <t>пир на фасад, эл, крыша</t>
  </si>
  <si>
    <t>пир на фасад,  крышу</t>
  </si>
  <si>
    <t>Г.Новая Ладога, ул.Ворошилова, д.18</t>
  </si>
  <si>
    <t>Муниципальное образование Потанинское сельское поселение</t>
  </si>
  <si>
    <t>пир на эл,тс, хвс,  во, крышу, фасад+экспертиза</t>
  </si>
  <si>
    <t>уг. Пикалево, ул.Металлургов д.27</t>
  </si>
  <si>
    <t xml:space="preserve">Г.п. им. Морозова, ул. Пионерская, д. 8 </t>
  </si>
  <si>
    <t>г.Кировск, ул.Новая, д.28</t>
  </si>
  <si>
    <t>Муниципальное образование Серебрянское сельское поселение</t>
  </si>
  <si>
    <t>Пос. Серебрянский, ул. Лужская, д.4</t>
  </si>
  <si>
    <t>Пос. Серебрянский, ул.Лужская,  д. 4</t>
  </si>
  <si>
    <t>Пос. Серебрянский, ул. Совхозная, д.14</t>
  </si>
  <si>
    <t>д. Большая Пустомержа, ул. Оболенского, д.56</t>
  </si>
  <si>
    <t>д. Большая Пустомержа, ул. Оболенского, д.52/2</t>
  </si>
  <si>
    <t>д. Большая Пустомержа, ул. Оболенского, д.54/1</t>
  </si>
  <si>
    <t>д. Большая Пустомержа, ул. Молодежная, д.5</t>
  </si>
  <si>
    <t>Муниципальное образование Сосновоборский городской округ</t>
  </si>
  <si>
    <t>Ремонт или замена лифтового оборудования, в том числе</t>
  </si>
  <si>
    <t>Техническое освидетельствование</t>
  </si>
  <si>
    <t>г. Луга, пр. Володарского, д. 15</t>
  </si>
  <si>
    <t>1982-1996</t>
  </si>
  <si>
    <t>5/6</t>
  </si>
  <si>
    <t>пир на ремонт и утепление фасада, крыша</t>
  </si>
  <si>
    <t>Муниципальное образование Горбунковское сельское поселение</t>
  </si>
  <si>
    <t>Дер. Горбунки, д. 14, кор. 1,2,3</t>
  </si>
  <si>
    <t>Дер. Горбунки, д. 18</t>
  </si>
  <si>
    <t>П.Громово, ул. Центральная, д. 5</t>
  </si>
  <si>
    <t>п. Починок,  Леншоссе, д.9</t>
  </si>
  <si>
    <t>п. Починок,  Леншоссе, д.17</t>
  </si>
  <si>
    <t>Муниципальное образование Мельниковское сельское поселение</t>
  </si>
  <si>
    <t>Пос. Мельниково, ул. Калинина, д. 6</t>
  </si>
  <si>
    <t>Муниципальное образование Севастьяновское сельское поселение</t>
  </si>
  <si>
    <t>Пос. Севастьяново, ул. Новая, д. 1</t>
  </si>
  <si>
    <t>Пос. Севастьяново, ул. Новая, д. 2</t>
  </si>
  <si>
    <t>Пос. Севастьяново, ул. Новая, д. 3</t>
  </si>
  <si>
    <t>Ленинградской области</t>
  </si>
  <si>
    <t>I. Перечень многоквартирных домов, которые подлежат капитальному ремонту в 2018 году</t>
  </si>
  <si>
    <t>д. Широково, д.20</t>
  </si>
  <si>
    <t>Реммонт электро, тепло, водоснабжения ХВС ГВС, во, крыша, фасад, фундамент, ОДПУ</t>
  </si>
  <si>
    <t>Приложение 2</t>
  </si>
  <si>
    <t xml:space="preserve"> (в редакции постановления Правительства   </t>
  </si>
  <si>
    <t>________________________________)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</si>
</sst>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#,##0.0"/>
    <numFmt numFmtId="167" formatCode="###\ ###\ ###\ ##0.00"/>
    <numFmt numFmtId="168" formatCode="0.0;[Red]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b/>
      <sz val="9"/>
      <color indexed="81"/>
      <name val="Tahoma"/>
      <family val="2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</font>
    <font>
      <b/>
      <sz val="11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876">
    <xf numFmtId="0" fontId="0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9" fillId="0" borderId="0"/>
    <xf numFmtId="0" fontId="21" fillId="0" borderId="0"/>
    <xf numFmtId="0" fontId="24" fillId="0" borderId="0"/>
    <xf numFmtId="0" fontId="18" fillId="0" borderId="0"/>
    <xf numFmtId="0" fontId="25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1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0" fontId="37" fillId="0" borderId="0" applyNumberFormat="0" applyFill="0" applyBorder="0" applyAlignment="0" applyProtection="0"/>
    <xf numFmtId="0" fontId="38" fillId="0" borderId="0"/>
    <xf numFmtId="0" fontId="22" fillId="0" borderId="0"/>
    <xf numFmtId="0" fontId="12" fillId="0" borderId="0"/>
    <xf numFmtId="0" fontId="21" fillId="0" borderId="0"/>
    <xf numFmtId="0" fontId="12" fillId="0" borderId="0"/>
    <xf numFmtId="164" fontId="22" fillId="0" borderId="0" applyFont="0" applyFill="0" applyBorder="0" applyAlignment="0" applyProtection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4">
    <xf numFmtId="0" fontId="0" fillId="0" borderId="0" xfId="0"/>
    <xf numFmtId="0" fontId="17" fillId="2" borderId="1" xfId="10" applyFont="1" applyFill="1" applyBorder="1" applyAlignment="1">
      <alignment horizontal="center" vertical="center" wrapText="1"/>
    </xf>
    <xf numFmtId="0" fontId="17" fillId="2" borderId="1" xfId="1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 applyProtection="1">
      <alignment horizontal="center" vertical="center"/>
    </xf>
    <xf numFmtId="4" fontId="16" fillId="2" borderId="0" xfId="0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4" fontId="16" fillId="2" borderId="1" xfId="0" applyNumberFormat="1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/>
    </xf>
    <xf numFmtId="4" fontId="16" fillId="2" borderId="0" xfId="0" applyNumberFormat="1" applyFont="1" applyFill="1" applyBorder="1" applyAlignment="1">
      <alignment horizontal="right" vertical="center" wrapText="1" indent="1"/>
    </xf>
    <xf numFmtId="4" fontId="23" fillId="2" borderId="1" xfId="0" applyNumberFormat="1" applyFont="1" applyFill="1" applyBorder="1" applyAlignment="1">
      <alignment horizontal="left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7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4" fontId="17" fillId="2" borderId="1" xfId="0" applyNumberFormat="1" applyFont="1" applyFill="1" applyBorder="1" applyAlignment="1">
      <alignment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7" fillId="2" borderId="1" xfId="49" applyNumberFormat="1" applyFont="1" applyFill="1" applyBorder="1" applyAlignment="1">
      <alignment horizontal="center" vertical="top" wrapText="1"/>
    </xf>
    <xf numFmtId="0" fontId="35" fillId="2" borderId="0" xfId="0" applyFont="1" applyFill="1"/>
    <xf numFmtId="0" fontId="17" fillId="2" borderId="1" xfId="0" applyFont="1" applyFill="1" applyBorder="1" applyAlignment="1">
      <alignment wrapText="1"/>
    </xf>
    <xf numFmtId="0" fontId="17" fillId="2" borderId="1" xfId="29" applyFont="1" applyFill="1" applyBorder="1" applyAlignment="1" applyProtection="1">
      <alignment horizontal="left" vertical="top" wrapText="1"/>
      <protection locked="0"/>
    </xf>
    <xf numFmtId="0" fontId="23" fillId="2" borderId="0" xfId="0" applyFont="1" applyFill="1"/>
    <xf numFmtId="4" fontId="17" fillId="2" borderId="2" xfId="0" applyNumberFormat="1" applyFont="1" applyFill="1" applyBorder="1" applyAlignment="1">
      <alignment vertical="center"/>
    </xf>
    <xf numFmtId="4" fontId="16" fillId="2" borderId="1" xfId="0" applyNumberFormat="1" applyFont="1" applyFill="1" applyBorder="1" applyAlignment="1">
      <alignment vertical="center"/>
    </xf>
    <xf numFmtId="3" fontId="17" fillId="2" borderId="1" xfId="16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/>
    </xf>
    <xf numFmtId="0" fontId="17" fillId="2" borderId="1" xfId="11" applyNumberFormat="1" applyFont="1" applyFill="1" applyBorder="1" applyAlignment="1">
      <alignment horizontal="center" vertical="center" wrapText="1"/>
    </xf>
    <xf numFmtId="0" fontId="17" fillId="2" borderId="3" xfId="11" quotePrefix="1" applyNumberFormat="1" applyFont="1" applyFill="1" applyBorder="1" applyAlignment="1">
      <alignment horizontal="center" vertical="center"/>
    </xf>
    <xf numFmtId="0" fontId="17" fillId="2" borderId="3" xfId="0" applyNumberFormat="1" applyFont="1" applyFill="1" applyBorder="1" applyAlignment="1">
      <alignment horizontal="center" vertical="center"/>
    </xf>
    <xf numFmtId="0" fontId="17" fillId="2" borderId="1" xfId="1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horizontal="center" vertical="center"/>
    </xf>
    <xf numFmtId="2" fontId="17" fillId="2" borderId="5" xfId="0" applyNumberFormat="1" applyFont="1" applyFill="1" applyBorder="1" applyAlignment="1">
      <alignment horizontal="center" vertical="center" wrapText="1"/>
    </xf>
    <xf numFmtId="2" fontId="17" fillId="2" borderId="7" xfId="0" applyNumberFormat="1" applyFont="1" applyFill="1" applyBorder="1" applyAlignment="1">
      <alignment horizontal="center" vertical="center"/>
    </xf>
    <xf numFmtId="4" fontId="17" fillId="2" borderId="1" xfId="10" applyNumberFormat="1" applyFont="1" applyFill="1" applyBorder="1" applyAlignment="1">
      <alignment horizontal="center" vertical="center"/>
    </xf>
    <xf numFmtId="1" fontId="17" fillId="2" borderId="1" xfId="1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/>
    </xf>
    <xf numFmtId="4" fontId="17" fillId="2" borderId="1" xfId="0" applyNumberFormat="1" applyFont="1" applyFill="1" applyBorder="1" applyAlignment="1">
      <alignment vertical="center"/>
    </xf>
    <xf numFmtId="4" fontId="17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4" fontId="33" fillId="2" borderId="1" xfId="0" applyNumberFormat="1" applyFont="1" applyFill="1" applyBorder="1" applyAlignment="1">
      <alignment horizontal="center" vertical="center"/>
    </xf>
    <xf numFmtId="167" fontId="17" fillId="2" borderId="1" xfId="0" applyNumberFormat="1" applyFont="1" applyFill="1" applyBorder="1" applyAlignment="1">
      <alignment horizontal="center"/>
    </xf>
    <xf numFmtId="1" fontId="17" fillId="2" borderId="1" xfId="0" applyNumberFormat="1" applyFont="1" applyFill="1" applyBorder="1" applyAlignment="1" applyProtection="1">
      <alignment horizontal="center"/>
    </xf>
    <xf numFmtId="0" fontId="17" fillId="3" borderId="0" xfId="0" applyFont="1" applyFill="1" applyAlignment="1">
      <alignment vertical="center"/>
    </xf>
    <xf numFmtId="0" fontId="17" fillId="2" borderId="0" xfId="0" applyFont="1" applyFill="1" applyBorder="1"/>
    <xf numFmtId="0" fontId="17" fillId="2" borderId="0" xfId="0" applyFont="1" applyFill="1" applyAlignment="1"/>
    <xf numFmtId="2" fontId="17" fillId="2" borderId="3" xfId="0" applyNumberFormat="1" applyFont="1" applyFill="1" applyBorder="1" applyAlignment="1">
      <alignment horizontal="center" vertical="center" wrapText="1"/>
    </xf>
    <xf numFmtId="0" fontId="23" fillId="2" borderId="1" xfId="93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center" wrapText="1"/>
    </xf>
    <xf numFmtId="4" fontId="23" fillId="2" borderId="1" xfId="93" applyNumberFormat="1" applyFont="1" applyFill="1" applyBorder="1" applyAlignment="1">
      <alignment horizontal="center" vertical="top" wrapText="1"/>
    </xf>
    <xf numFmtId="4" fontId="23" fillId="2" borderId="1" xfId="0" applyNumberFormat="1" applyFont="1" applyFill="1" applyBorder="1" applyAlignment="1" applyProtection="1">
      <alignment horizontal="center" vertical="center"/>
    </xf>
    <xf numFmtId="1" fontId="23" fillId="2" borderId="1" xfId="93" applyNumberFormat="1" applyFont="1" applyFill="1" applyBorder="1" applyAlignment="1">
      <alignment horizontal="center" vertical="top" wrapText="1"/>
    </xf>
    <xf numFmtId="3" fontId="17" fillId="2" borderId="2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left"/>
    </xf>
    <xf numFmtId="3" fontId="17" fillId="2" borderId="7" xfId="0" applyNumberFormat="1" applyFont="1" applyFill="1" applyBorder="1" applyAlignment="1">
      <alignment horizontal="center" vertical="center"/>
    </xf>
    <xf numFmtId="0" fontId="17" fillId="2" borderId="1" xfId="50" applyFont="1" applyFill="1" applyBorder="1" applyAlignment="1">
      <alignment horizontal="left"/>
    </xf>
    <xf numFmtId="0" fontId="34" fillId="2" borderId="1" xfId="0" applyFont="1" applyFill="1" applyBorder="1" applyAlignment="1">
      <alignment horizontal="center" vertical="center" wrapText="1"/>
    </xf>
    <xf numFmtId="2" fontId="34" fillId="2" borderId="1" xfId="0" applyNumberFormat="1" applyFont="1" applyFill="1" applyBorder="1" applyAlignment="1">
      <alignment horizontal="center" vertical="center" wrapText="1"/>
    </xf>
    <xf numFmtId="4" fontId="17" fillId="2" borderId="0" xfId="0" applyNumberFormat="1" applyFont="1" applyFill="1" applyBorder="1" applyAlignment="1">
      <alignment horizontal="left"/>
    </xf>
    <xf numFmtId="0" fontId="17" fillId="2" borderId="1" xfId="0" applyNumberFormat="1" applyFont="1" applyFill="1" applyBorder="1" applyAlignment="1" applyProtection="1">
      <alignment horizontal="center" wrapText="1"/>
    </xf>
    <xf numFmtId="4" fontId="16" fillId="2" borderId="0" xfId="0" applyNumberFormat="1" applyFont="1" applyFill="1" applyBorder="1" applyAlignment="1">
      <alignment horizontal="left"/>
    </xf>
    <xf numFmtId="0" fontId="17" fillId="2" borderId="1" xfId="47" applyNumberFormat="1" applyFont="1" applyFill="1" applyBorder="1" applyAlignment="1" applyProtection="1">
      <alignment horizontal="center" vertical="top"/>
    </xf>
    <xf numFmtId="0" fontId="17" fillId="2" borderId="1" xfId="0" applyFont="1" applyFill="1" applyBorder="1" applyAlignment="1">
      <alignment horizontal="center" vertical="center" wrapText="1" shrinkToFit="1"/>
    </xf>
    <xf numFmtId="0" fontId="17" fillId="2" borderId="10" xfId="0" applyNumberFormat="1" applyFont="1" applyFill="1" applyBorder="1" applyAlignment="1">
      <alignment horizontal="center" wrapText="1"/>
    </xf>
    <xf numFmtId="0" fontId="17" fillId="2" borderId="1" xfId="93" applyFont="1" applyFill="1" applyBorder="1" applyAlignment="1">
      <alignment horizontal="center" vertical="top" wrapText="1"/>
    </xf>
    <xf numFmtId="0" fontId="17" fillId="2" borderId="0" xfId="0" applyNumberFormat="1" applyFont="1" applyFill="1" applyBorder="1" applyAlignment="1" applyProtection="1">
      <alignment horizontal="left"/>
    </xf>
    <xf numFmtId="14" fontId="17" fillId="2" borderId="1" xfId="0" applyNumberFormat="1" applyFont="1" applyFill="1" applyBorder="1" applyAlignment="1">
      <alignment horizontal="center" vertical="center"/>
    </xf>
    <xf numFmtId="2" fontId="17" fillId="2" borderId="1" xfId="47" applyNumberFormat="1" applyFont="1" applyFill="1" applyBorder="1" applyAlignment="1">
      <alignment horizontal="center" vertical="center" wrapText="1"/>
    </xf>
    <xf numFmtId="0" fontId="17" fillId="2" borderId="1" xfId="6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left" vertical="top"/>
    </xf>
    <xf numFmtId="0" fontId="17" fillId="2" borderId="1" xfId="14" applyFont="1" applyFill="1" applyBorder="1" applyAlignment="1">
      <alignment horizontal="center" vertical="center"/>
    </xf>
    <xf numFmtId="0" fontId="17" fillId="2" borderId="1" xfId="6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 shrinkToFit="1"/>
    </xf>
    <xf numFmtId="0" fontId="17" fillId="2" borderId="1" xfId="29" applyFont="1" applyFill="1" applyBorder="1" applyAlignment="1" applyProtection="1">
      <alignment horizontal="left" vertical="top"/>
      <protection locked="0"/>
    </xf>
    <xf numFmtId="0" fontId="17" fillId="2" borderId="8" xfId="0" applyNumberFormat="1" applyFont="1" applyFill="1" applyBorder="1" applyAlignment="1">
      <alignment horizontal="center" vertical="center"/>
    </xf>
    <xf numFmtId="4" fontId="17" fillId="2" borderId="1" xfId="14" applyNumberFormat="1" applyFont="1" applyFill="1" applyBorder="1" applyAlignment="1">
      <alignment horizontal="center" vertical="center" wrapText="1"/>
    </xf>
    <xf numFmtId="0" fontId="17" fillId="2" borderId="1" xfId="58" applyFont="1" applyFill="1" applyBorder="1" applyAlignment="1">
      <alignment vertical="top"/>
    </xf>
    <xf numFmtId="0" fontId="17" fillId="2" borderId="1" xfId="14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" xfId="63" applyNumberFormat="1" applyFont="1" applyFill="1" applyBorder="1" applyAlignment="1">
      <alignment horizontal="center"/>
    </xf>
    <xf numFmtId="0" fontId="17" fillId="2" borderId="1" xfId="14" applyFont="1" applyFill="1" applyBorder="1" applyAlignment="1">
      <alignment horizontal="left" vertical="top" wrapText="1"/>
    </xf>
    <xf numFmtId="49" fontId="17" fillId="2" borderId="1" xfId="14" applyNumberFormat="1" applyFont="1" applyFill="1" applyBorder="1" applyAlignment="1">
      <alignment horizontal="left" wrapText="1"/>
    </xf>
    <xf numFmtId="165" fontId="17" fillId="2" borderId="1" xfId="0" applyNumberFormat="1" applyFont="1" applyFill="1" applyBorder="1" applyAlignment="1">
      <alignment horizontal="center" vertical="top" wrapText="1"/>
    </xf>
    <xf numFmtId="165" fontId="17" fillId="2" borderId="1" xfId="14" applyNumberFormat="1" applyFont="1" applyFill="1" applyBorder="1" applyAlignment="1">
      <alignment horizontal="center"/>
    </xf>
    <xf numFmtId="165" fontId="17" fillId="2" borderId="1" xfId="14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4" fontId="17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4" fontId="17" fillId="2" borderId="1" xfId="0" applyNumberFormat="1" applyFont="1" applyFill="1" applyBorder="1" applyAlignment="1">
      <alignment horizontal="center"/>
    </xf>
    <xf numFmtId="4" fontId="17" fillId="2" borderId="2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/>
    <xf numFmtId="0" fontId="17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vertical="top"/>
    </xf>
    <xf numFmtId="0" fontId="17" fillId="2" borderId="1" xfId="0" applyNumberFormat="1" applyFont="1" applyFill="1" applyBorder="1" applyAlignment="1">
      <alignment horizontal="center" wrapText="1"/>
    </xf>
    <xf numFmtId="0" fontId="17" fillId="2" borderId="1" xfId="14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/>
    </xf>
    <xf numFmtId="2" fontId="16" fillId="2" borderId="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0" fontId="17" fillId="2" borderId="1" xfId="60" applyFont="1" applyFill="1" applyBorder="1" applyAlignment="1">
      <alignment horizontal="left" vertical="top" wrapText="1"/>
    </xf>
    <xf numFmtId="168" fontId="17" fillId="2" borderId="1" xfId="0" applyNumberFormat="1" applyFont="1" applyFill="1" applyBorder="1" applyAlignment="1" applyProtection="1">
      <alignment horizontal="center"/>
    </xf>
    <xf numFmtId="4" fontId="17" fillId="3" borderId="1" xfId="16" applyNumberFormat="1" applyFont="1" applyFill="1" applyBorder="1" applyAlignment="1">
      <alignment horizontal="left" vertical="center"/>
    </xf>
    <xf numFmtId="168" fontId="17" fillId="2" borderId="1" xfId="0" applyNumberFormat="1" applyFont="1" applyFill="1" applyBorder="1" applyAlignment="1">
      <alignment horizontal="center" wrapText="1"/>
    </xf>
    <xf numFmtId="0" fontId="17" fillId="2" borderId="1" xfId="60" applyFont="1" applyFill="1" applyBorder="1" applyAlignment="1">
      <alignment horizontal="left"/>
    </xf>
    <xf numFmtId="2" fontId="17" fillId="2" borderId="1" xfId="0" applyNumberFormat="1" applyFont="1" applyFill="1" applyBorder="1" applyAlignment="1">
      <alignment horizontal="left" vertical="center"/>
    </xf>
    <xf numFmtId="168" fontId="17" fillId="2" borderId="1" xfId="0" applyNumberFormat="1" applyFont="1" applyFill="1" applyBorder="1" applyAlignment="1">
      <alignment horizontal="center"/>
    </xf>
    <xf numFmtId="0" fontId="17" fillId="2" borderId="1" xfId="60" applyFont="1" applyFill="1" applyBorder="1" applyAlignment="1">
      <alignment horizontal="left" wrapText="1"/>
    </xf>
    <xf numFmtId="0" fontId="17" fillId="3" borderId="1" xfId="0" applyFont="1" applyFill="1" applyBorder="1" applyAlignment="1">
      <alignment horizontal="left" vertical="center"/>
    </xf>
    <xf numFmtId="3" fontId="17" fillId="2" borderId="5" xfId="0" applyNumberFormat="1" applyFont="1" applyFill="1" applyBorder="1" applyAlignment="1">
      <alignment horizontal="center" vertical="center" wrapText="1"/>
    </xf>
    <xf numFmtId="0" fontId="17" fillId="2" borderId="1" xfId="11" applyFont="1" applyFill="1" applyBorder="1" applyAlignment="1">
      <alignment horizontal="left" vertical="center" wrapText="1"/>
    </xf>
    <xf numFmtId="165" fontId="17" fillId="2" borderId="1" xfId="0" applyNumberFormat="1" applyFont="1" applyFill="1" applyBorder="1" applyAlignment="1">
      <alignment horizontal="center" wrapText="1"/>
    </xf>
    <xf numFmtId="0" fontId="17" fillId="2" borderId="0" xfId="0" applyFont="1" applyFill="1" applyAlignment="1">
      <alignment horizontal="center" vertical="center"/>
    </xf>
    <xf numFmtId="0" fontId="17" fillId="2" borderId="1" xfId="1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/>
    <xf numFmtId="0" fontId="17" fillId="2" borderId="1" xfId="0" applyNumberFormat="1" applyFont="1" applyFill="1" applyBorder="1" applyAlignment="1">
      <alignment horizontal="center"/>
    </xf>
    <xf numFmtId="0" fontId="17" fillId="2" borderId="0" xfId="0" applyFont="1" applyFill="1" applyAlignment="1">
      <alignment vertical="center"/>
    </xf>
    <xf numFmtId="4" fontId="17" fillId="2" borderId="3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7" fillId="2" borderId="0" xfId="0" applyFont="1" applyFill="1"/>
    <xf numFmtId="4" fontId="17" fillId="2" borderId="5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wrapText="1"/>
    </xf>
    <xf numFmtId="165" fontId="17" fillId="2" borderId="1" xfId="0" applyNumberFormat="1" applyFont="1" applyFill="1" applyBorder="1" applyAlignment="1">
      <alignment horizontal="left" vertical="center" wrapText="1"/>
    </xf>
    <xf numFmtId="4" fontId="17" fillId="2" borderId="1" xfId="11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wrapText="1"/>
    </xf>
    <xf numFmtId="165" fontId="17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 applyProtection="1">
      <alignment horizontal="left"/>
    </xf>
    <xf numFmtId="0" fontId="17" fillId="2" borderId="1" xfId="0" applyFont="1" applyFill="1" applyBorder="1" applyAlignment="1">
      <alignment horizontal="left"/>
    </xf>
    <xf numFmtId="0" fontId="17" fillId="2" borderId="1" xfId="0" applyNumberFormat="1" applyFont="1" applyFill="1" applyBorder="1" applyAlignment="1">
      <alignment horizontal="left" wrapText="1"/>
    </xf>
    <xf numFmtId="0" fontId="17" fillId="2" borderId="1" xfId="0" applyNumberFormat="1" applyFont="1" applyFill="1" applyBorder="1" applyAlignment="1">
      <alignment horizontal="left" vertical="top" wrapText="1"/>
    </xf>
    <xf numFmtId="0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7" fillId="2" borderId="1" xfId="0" applyNumberFormat="1" applyFont="1" applyFill="1" applyBorder="1" applyAlignment="1">
      <alignment horizontal="left" vertical="center" wrapText="1"/>
    </xf>
    <xf numFmtId="4" fontId="17" fillId="2" borderId="1" xfId="16" applyNumberFormat="1" applyFont="1" applyFill="1" applyBorder="1" applyAlignment="1">
      <alignment horizontal="left" vertical="center"/>
    </xf>
    <xf numFmtId="0" fontId="17" fillId="2" borderId="1" xfId="11" applyFont="1" applyFill="1" applyBorder="1" applyAlignment="1">
      <alignment horizontal="left" vertical="top" wrapText="1"/>
    </xf>
    <xf numFmtId="4" fontId="17" fillId="2" borderId="1" xfId="0" applyNumberFormat="1" applyFont="1" applyFill="1" applyBorder="1" applyAlignment="1">
      <alignment horizontal="left" vertical="top" wrapText="1"/>
    </xf>
    <xf numFmtId="0" fontId="17" fillId="2" borderId="1" xfId="12" applyFont="1" applyFill="1" applyBorder="1" applyAlignment="1">
      <alignment horizontal="left" vertical="center"/>
    </xf>
    <xf numFmtId="0" fontId="17" fillId="2" borderId="1" xfId="0" applyNumberFormat="1" applyFont="1" applyFill="1" applyBorder="1" applyAlignment="1" applyProtection="1">
      <alignment horizontal="center"/>
    </xf>
    <xf numFmtId="1" fontId="17" fillId="2" borderId="0" xfId="0" applyNumberFormat="1" applyFont="1" applyFill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 wrapText="1"/>
    </xf>
    <xf numFmtId="1" fontId="17" fillId="2" borderId="1" xfId="16" applyNumberFormat="1" applyFont="1" applyFill="1" applyBorder="1" applyAlignment="1">
      <alignment horizontal="center" vertical="center"/>
    </xf>
    <xf numFmtId="1" fontId="17" fillId="2" borderId="3" xfId="0" applyNumberFormat="1" applyFont="1" applyFill="1" applyBorder="1" applyAlignment="1">
      <alignment horizontal="center" vertical="center"/>
    </xf>
    <xf numFmtId="1" fontId="20" fillId="2" borderId="2" xfId="0" applyNumberFormat="1" applyFont="1" applyFill="1" applyBorder="1" applyAlignment="1">
      <alignment horizontal="center" vertical="center" wrapText="1"/>
    </xf>
    <xf numFmtId="1" fontId="31" fillId="2" borderId="1" xfId="0" applyNumberFormat="1" applyFont="1" applyFill="1" applyBorder="1" applyAlignment="1">
      <alignment vertical="center"/>
    </xf>
    <xf numFmtId="1" fontId="17" fillId="2" borderId="7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wrapText="1"/>
    </xf>
    <xf numFmtId="1" fontId="17" fillId="2" borderId="3" xfId="0" applyNumberFormat="1" applyFont="1" applyFill="1" applyBorder="1" applyAlignment="1">
      <alignment horizontal="center"/>
    </xf>
    <xf numFmtId="1" fontId="17" fillId="2" borderId="1" xfId="10" applyNumberFormat="1" applyFont="1" applyFill="1" applyBorder="1" applyAlignment="1">
      <alignment horizontal="center" vertical="center"/>
    </xf>
    <xf numFmtId="1" fontId="17" fillId="2" borderId="3" xfId="0" applyNumberFormat="1" applyFont="1" applyFill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 wrapText="1"/>
    </xf>
    <xf numFmtId="1" fontId="17" fillId="2" borderId="1" xfId="14" applyNumberFormat="1" applyFont="1" applyFill="1" applyBorder="1" applyAlignment="1">
      <alignment horizontal="center" vertical="center"/>
    </xf>
    <xf numFmtId="1" fontId="17" fillId="2" borderId="1" xfId="14" applyNumberFormat="1" applyFont="1" applyFill="1" applyBorder="1" applyAlignment="1">
      <alignment horizontal="center" vertical="center" wrapText="1"/>
    </xf>
    <xf numFmtId="1" fontId="17" fillId="2" borderId="1" xfId="14" applyNumberFormat="1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 vertical="top" wrapText="1"/>
    </xf>
    <xf numFmtId="1" fontId="17" fillId="2" borderId="5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wrapText="1"/>
    </xf>
    <xf numFmtId="1" fontId="16" fillId="2" borderId="1" xfId="0" applyNumberFormat="1" applyFont="1" applyFill="1" applyBorder="1" applyAlignment="1">
      <alignment horizontal="left" vertical="center"/>
    </xf>
    <xf numFmtId="1" fontId="17" fillId="2" borderId="1" xfId="0" applyNumberFormat="1" applyFont="1" applyFill="1" applyBorder="1" applyAlignment="1">
      <alignment horizontal="left" vertical="center"/>
    </xf>
    <xf numFmtId="1" fontId="34" fillId="2" borderId="1" xfId="0" applyNumberFormat="1" applyFont="1" applyFill="1" applyBorder="1" applyAlignment="1">
      <alignment horizontal="center" vertical="center" wrapText="1"/>
    </xf>
    <xf numFmtId="1" fontId="17" fillId="2" borderId="1" xfId="47" applyNumberFormat="1" applyFont="1" applyFill="1" applyBorder="1" applyAlignment="1">
      <alignment horizontal="center" vertical="center" wrapText="1"/>
    </xf>
    <xf numFmtId="1" fontId="17" fillId="2" borderId="6" xfId="0" applyNumberFormat="1" applyFont="1" applyFill="1" applyBorder="1" applyAlignment="1">
      <alignment horizontal="center" vertical="center"/>
    </xf>
    <xf numFmtId="2" fontId="17" fillId="2" borderId="1" xfId="11" applyNumberFormat="1" applyFont="1" applyFill="1" applyBorder="1" applyAlignment="1">
      <alignment horizontal="center" vertical="center" wrapText="1"/>
    </xf>
    <xf numFmtId="2" fontId="17" fillId="2" borderId="0" xfId="0" applyNumberFormat="1" applyFont="1" applyFill="1" applyAlignment="1">
      <alignment horizontal="center" vertical="center"/>
    </xf>
    <xf numFmtId="0" fontId="16" fillId="2" borderId="1" xfId="0" applyFont="1" applyFill="1" applyBorder="1"/>
    <xf numFmtId="4" fontId="17" fillId="2" borderId="0" xfId="0" applyNumberFormat="1" applyFont="1" applyFill="1" applyAlignment="1">
      <alignment horizontal="center" vertical="center" wrapText="1"/>
    </xf>
    <xf numFmtId="4" fontId="17" fillId="2" borderId="0" xfId="0" applyNumberFormat="1" applyFont="1" applyFill="1" applyAlignment="1">
      <alignment vertical="center" wrapText="1"/>
    </xf>
    <xf numFmtId="0" fontId="17" fillId="2" borderId="2" xfId="0" applyFont="1" applyFill="1" applyBorder="1" applyAlignment="1">
      <alignment vertical="center"/>
    </xf>
    <xf numFmtId="4" fontId="16" fillId="2" borderId="0" xfId="0" applyNumberFormat="1" applyFont="1" applyFill="1" applyBorder="1" applyAlignment="1">
      <alignment horizontal="right" vertical="center" indent="1"/>
    </xf>
    <xf numFmtId="4" fontId="16" fillId="2" borderId="1" xfId="0" applyNumberFormat="1" applyFont="1" applyFill="1" applyBorder="1" applyAlignment="1">
      <alignment vertical="center" wrapText="1"/>
    </xf>
    <xf numFmtId="0" fontId="17" fillId="2" borderId="1" xfId="16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7" fillId="2" borderId="1" xfId="14" applyNumberFormat="1" applyFont="1" applyFill="1" applyBorder="1" applyAlignment="1">
      <alignment horizontal="center" vertical="center" wrapText="1"/>
    </xf>
    <xf numFmtId="0" fontId="17" fillId="2" borderId="1" xfId="14" applyNumberFormat="1" applyFont="1" applyFill="1" applyBorder="1" applyAlignment="1">
      <alignment horizontal="center"/>
    </xf>
    <xf numFmtId="0" fontId="17" fillId="2" borderId="1" xfId="14" applyNumberFormat="1" applyFont="1" applyFill="1" applyBorder="1" applyAlignment="1">
      <alignment horizontal="center" vertical="center"/>
    </xf>
    <xf numFmtId="0" fontId="23" fillId="2" borderId="1" xfId="93" applyNumberFormat="1" applyFont="1" applyFill="1" applyBorder="1" applyAlignment="1">
      <alignment horizontal="center" vertical="top" wrapText="1"/>
    </xf>
    <xf numFmtId="0" fontId="17" fillId="2" borderId="1" xfId="0" applyNumberFormat="1" applyFont="1" applyFill="1" applyBorder="1" applyAlignment="1">
      <alignment horizontal="center" vertical="top" wrapText="1"/>
    </xf>
    <xf numFmtId="0" fontId="34" fillId="2" borderId="1" xfId="0" applyNumberFormat="1" applyFont="1" applyFill="1" applyBorder="1" applyAlignment="1">
      <alignment horizontal="center" vertical="center" wrapText="1"/>
    </xf>
    <xf numFmtId="0" fontId="17" fillId="2" borderId="1" xfId="63" applyNumberFormat="1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165" fontId="17" fillId="2" borderId="1" xfId="6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/>
    <xf numFmtId="4" fontId="17" fillId="2" borderId="1" xfId="0" applyNumberFormat="1" applyFont="1" applyFill="1" applyBorder="1"/>
    <xf numFmtId="0" fontId="17" fillId="2" borderId="2" xfId="0" applyFont="1" applyFill="1" applyBorder="1"/>
    <xf numFmtId="0" fontId="17" fillId="2" borderId="12" xfId="0" applyFont="1" applyFill="1" applyBorder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0" fontId="16" fillId="2" borderId="0" xfId="0" applyFont="1" applyFill="1"/>
    <xf numFmtId="0" fontId="41" fillId="2" borderId="0" xfId="0" applyFont="1" applyFill="1"/>
    <xf numFmtId="2" fontId="17" fillId="2" borderId="1" xfId="0" applyNumberFormat="1" applyFont="1" applyFill="1" applyBorder="1" applyAlignment="1">
      <alignment horizontal="right" vertical="center" indent="1"/>
    </xf>
    <xf numFmtId="0" fontId="17" fillId="3" borderId="0" xfId="0" applyFont="1" applyFill="1"/>
    <xf numFmtId="166" fontId="17" fillId="2" borderId="0" xfId="0" applyNumberFormat="1" applyFont="1" applyFill="1"/>
    <xf numFmtId="166" fontId="17" fillId="2" borderId="1" xfId="0" applyNumberFormat="1" applyFont="1" applyFill="1" applyBorder="1"/>
    <xf numFmtId="0" fontId="17" fillId="2" borderId="14" xfId="0" applyFont="1" applyFill="1" applyBorder="1"/>
    <xf numFmtId="3" fontId="17" fillId="2" borderId="1" xfId="0" applyNumberFormat="1" applyFont="1" applyFill="1" applyBorder="1" applyAlignment="1">
      <alignment horizontal="left" vertical="center"/>
    </xf>
    <xf numFmtId="4" fontId="17" fillId="2" borderId="0" xfId="0" applyNumberFormat="1" applyFont="1" applyFill="1" applyAlignment="1">
      <alignment horizontal="left"/>
    </xf>
    <xf numFmtId="0" fontId="17" fillId="2" borderId="1" xfId="16" applyFont="1" applyFill="1" applyBorder="1" applyAlignment="1">
      <alignment horizontal="center" vertical="center"/>
    </xf>
    <xf numFmtId="2" fontId="17" fillId="2" borderId="3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31" fillId="2" borderId="1" xfId="0" applyFont="1" applyFill="1" applyBorder="1" applyAlignment="1">
      <alignment vertical="center"/>
    </xf>
    <xf numFmtId="0" fontId="31" fillId="2" borderId="1" xfId="0" applyNumberFormat="1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vertical="center"/>
    </xf>
    <xf numFmtId="0" fontId="16" fillId="2" borderId="0" xfId="0" applyFont="1" applyFill="1" applyAlignment="1">
      <alignment horizontal="left"/>
    </xf>
    <xf numFmtId="1" fontId="17" fillId="2" borderId="3" xfId="63" applyNumberFormat="1" applyFont="1" applyFill="1" applyBorder="1" applyAlignment="1">
      <alignment horizontal="center"/>
    </xf>
    <xf numFmtId="0" fontId="17" fillId="2" borderId="3" xfId="63" applyFont="1" applyFill="1" applyBorder="1" applyAlignment="1">
      <alignment horizontal="center"/>
    </xf>
    <xf numFmtId="0" fontId="17" fillId="2" borderId="3" xfId="63" applyNumberFormat="1" applyFont="1" applyFill="1" applyBorder="1" applyAlignment="1">
      <alignment horizontal="center"/>
    </xf>
    <xf numFmtId="1" fontId="17" fillId="2" borderId="1" xfId="63" applyNumberFormat="1" applyFont="1" applyFill="1" applyBorder="1" applyAlignment="1">
      <alignment horizontal="center"/>
    </xf>
    <xf numFmtId="0" fontId="17" fillId="2" borderId="1" xfId="63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49" fontId="17" fillId="2" borderId="5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/>
    </xf>
    <xf numFmtId="0" fontId="17" fillId="2" borderId="3" xfId="0" applyNumberFormat="1" applyFont="1" applyFill="1" applyBorder="1" applyAlignment="1">
      <alignment horizontal="left" vertical="top" wrapText="1"/>
    </xf>
    <xf numFmtId="0" fontId="17" fillId="2" borderId="3" xfId="0" applyNumberFormat="1" applyFont="1" applyFill="1" applyBorder="1" applyAlignment="1">
      <alignment horizontal="center"/>
    </xf>
    <xf numFmtId="1" fontId="33" fillId="2" borderId="1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33" fillId="2" borderId="1" xfId="0" applyNumberFormat="1" applyFont="1" applyFill="1" applyBorder="1" applyAlignment="1">
      <alignment horizontal="center" vertical="center"/>
    </xf>
    <xf numFmtId="1" fontId="33" fillId="2" borderId="1" xfId="0" applyNumberFormat="1" applyFont="1" applyFill="1" applyBorder="1" applyAlignment="1">
      <alignment horizontal="center" vertical="center"/>
    </xf>
    <xf numFmtId="4" fontId="17" fillId="2" borderId="1" xfId="63" applyNumberFormat="1" applyFont="1" applyFill="1" applyBorder="1" applyAlignment="1">
      <alignment horizontal="center"/>
    </xf>
    <xf numFmtId="1" fontId="17" fillId="2" borderId="1" xfId="11" quotePrefix="1" applyNumberFormat="1" applyFont="1" applyFill="1" applyBorder="1" applyAlignment="1">
      <alignment horizontal="center" vertical="center" wrapText="1"/>
    </xf>
    <xf numFmtId="0" fontId="17" fillId="2" borderId="1" xfId="63" applyFont="1" applyFill="1" applyBorder="1" applyAlignment="1">
      <alignment horizontal="center" vertical="center"/>
    </xf>
    <xf numFmtId="1" fontId="17" fillId="2" borderId="1" xfId="63" applyNumberFormat="1" applyFont="1" applyFill="1" applyBorder="1" applyAlignment="1">
      <alignment horizontal="center" vertical="center"/>
    </xf>
    <xf numFmtId="1" fontId="17" fillId="2" borderId="1" xfId="11" applyNumberFormat="1" applyFont="1" applyFill="1" applyBorder="1" applyAlignment="1">
      <alignment horizontal="center" vertical="center"/>
    </xf>
    <xf numFmtId="1" fontId="17" fillId="2" borderId="1" xfId="11" applyNumberFormat="1" applyFont="1" applyFill="1" applyBorder="1" applyAlignment="1">
      <alignment horizontal="center" vertical="center" wrapText="1"/>
    </xf>
    <xf numFmtId="165" fontId="17" fillId="2" borderId="1" xfId="63" applyNumberFormat="1" applyFont="1" applyFill="1" applyBorder="1" applyAlignment="1">
      <alignment horizontal="center" vertical="center"/>
    </xf>
    <xf numFmtId="1" fontId="17" fillId="2" borderId="1" xfId="11" quotePrefix="1" applyNumberFormat="1" applyFont="1" applyFill="1" applyBorder="1" applyAlignment="1">
      <alignment horizontal="center" vertical="center"/>
    </xf>
    <xf numFmtId="167" fontId="17" fillId="2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wrapText="1"/>
    </xf>
    <xf numFmtId="1" fontId="17" fillId="2" borderId="1" xfId="12" applyNumberFormat="1" applyFont="1" applyFill="1" applyBorder="1" applyAlignment="1">
      <alignment horizontal="center" vertical="top" wrapText="1"/>
    </xf>
    <xf numFmtId="0" fontId="17" fillId="2" borderId="1" xfId="12" applyFont="1" applyFill="1" applyBorder="1" applyAlignment="1">
      <alignment horizontal="center" vertical="top" wrapText="1"/>
    </xf>
    <xf numFmtId="0" fontId="17" fillId="2" borderId="1" xfId="12" applyNumberFormat="1" applyFont="1" applyFill="1" applyBorder="1" applyAlignment="1">
      <alignment horizontal="center" vertical="top" wrapText="1"/>
    </xf>
    <xf numFmtId="0" fontId="17" fillId="2" borderId="1" xfId="102" applyFont="1" applyFill="1" applyBorder="1" applyAlignment="1">
      <alignment horizontal="center"/>
    </xf>
    <xf numFmtId="0" fontId="17" fillId="2" borderId="1" xfId="102" applyNumberFormat="1" applyFont="1" applyFill="1" applyBorder="1" applyAlignment="1">
      <alignment horizontal="center"/>
    </xf>
    <xf numFmtId="1" fontId="17" fillId="2" borderId="1" xfId="102" applyNumberFormat="1" applyFont="1" applyFill="1" applyBorder="1" applyAlignment="1">
      <alignment horizontal="center"/>
    </xf>
    <xf numFmtId="4" fontId="17" fillId="2" borderId="1" xfId="1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17" fillId="2" borderId="1" xfId="0" applyNumberFormat="1" applyFont="1" applyFill="1" applyBorder="1" applyAlignment="1">
      <alignment horizontal="center" vertical="top"/>
    </xf>
    <xf numFmtId="1" fontId="17" fillId="2" borderId="5" xfId="0" applyNumberFormat="1" applyFont="1" applyFill="1" applyBorder="1" applyAlignment="1">
      <alignment horizontal="center" vertical="top" wrapText="1"/>
    </xf>
    <xf numFmtId="0" fontId="17" fillId="2" borderId="5" xfId="0" applyNumberFormat="1" applyFont="1" applyFill="1" applyBorder="1" applyAlignment="1">
      <alignment horizontal="center" vertical="top" wrapText="1"/>
    </xf>
    <xf numFmtId="1" fontId="17" fillId="2" borderId="5" xfId="0" applyNumberFormat="1" applyFont="1" applyFill="1" applyBorder="1" applyAlignment="1">
      <alignment horizontal="center" vertical="top"/>
    </xf>
    <xf numFmtId="0" fontId="17" fillId="2" borderId="5" xfId="0" applyNumberFormat="1" applyFont="1" applyFill="1" applyBorder="1" applyAlignment="1">
      <alignment horizontal="center" vertical="top"/>
    </xf>
    <xf numFmtId="1" fontId="17" fillId="2" borderId="1" xfId="65" applyNumberFormat="1" applyFont="1" applyFill="1" applyBorder="1" applyAlignment="1">
      <alignment horizontal="center" vertical="center"/>
    </xf>
    <xf numFmtId="0" fontId="17" fillId="2" borderId="1" xfId="65" applyFont="1" applyFill="1" applyBorder="1" applyAlignment="1">
      <alignment horizontal="center" vertical="center"/>
    </xf>
    <xf numFmtId="0" fontId="17" fillId="2" borderId="1" xfId="65" applyNumberFormat="1" applyFont="1" applyFill="1" applyBorder="1" applyAlignment="1">
      <alignment horizontal="center" vertical="center"/>
    </xf>
    <xf numFmtId="0" fontId="17" fillId="2" borderId="1" xfId="65" applyFont="1" applyFill="1" applyBorder="1" applyAlignment="1">
      <alignment horizontal="center" vertical="center" wrapText="1"/>
    </xf>
    <xf numFmtId="1" fontId="17" fillId="2" borderId="1" xfId="65" applyNumberFormat="1" applyFont="1" applyFill="1" applyBorder="1" applyAlignment="1">
      <alignment horizontal="center" vertical="center" wrapText="1"/>
    </xf>
    <xf numFmtId="1" fontId="17" fillId="2" borderId="19" xfId="65" applyNumberFormat="1" applyFont="1" applyFill="1" applyBorder="1" applyAlignment="1">
      <alignment horizontal="center" vertical="center"/>
    </xf>
    <xf numFmtId="0" fontId="17" fillId="2" borderId="19" xfId="65" applyFont="1" applyFill="1" applyBorder="1" applyAlignment="1">
      <alignment horizontal="center" vertical="center"/>
    </xf>
    <xf numFmtId="0" fontId="17" fillId="2" borderId="19" xfId="65" applyNumberFormat="1" applyFont="1" applyFill="1" applyBorder="1" applyAlignment="1">
      <alignment horizontal="center" vertical="center"/>
    </xf>
    <xf numFmtId="0" fontId="17" fillId="2" borderId="0" xfId="63" applyNumberFormat="1" applyFont="1" applyFill="1" applyAlignment="1">
      <alignment horizontal="center"/>
    </xf>
    <xf numFmtId="0" fontId="17" fillId="2" borderId="7" xfId="63" applyNumberFormat="1" applyFont="1" applyFill="1" applyBorder="1" applyAlignment="1">
      <alignment horizontal="center"/>
    </xf>
    <xf numFmtId="1" fontId="17" fillId="2" borderId="1" xfId="63" applyNumberFormat="1" applyFont="1" applyFill="1" applyBorder="1" applyAlignment="1">
      <alignment horizontal="center" vertical="center" wrapText="1"/>
    </xf>
    <xf numFmtId="4" fontId="17" fillId="2" borderId="1" xfId="63" applyNumberFormat="1" applyFont="1" applyFill="1" applyBorder="1" applyAlignment="1">
      <alignment horizontal="center" vertical="center"/>
    </xf>
    <xf numFmtId="2" fontId="17" fillId="2" borderId="1" xfId="63" applyNumberFormat="1" applyFont="1" applyFill="1" applyBorder="1" applyAlignment="1">
      <alignment horizontal="center" vertical="center"/>
    </xf>
    <xf numFmtId="1" fontId="17" fillId="2" borderId="5" xfId="63" applyNumberFormat="1" applyFont="1" applyFill="1" applyBorder="1" applyAlignment="1">
      <alignment horizontal="center"/>
    </xf>
    <xf numFmtId="4" fontId="17" fillId="2" borderId="5" xfId="63" applyNumberFormat="1" applyFont="1" applyFill="1" applyBorder="1" applyAlignment="1">
      <alignment horizontal="center"/>
    </xf>
    <xf numFmtId="3" fontId="17" fillId="2" borderId="5" xfId="63" applyNumberFormat="1" applyFont="1" applyFill="1" applyBorder="1" applyAlignment="1">
      <alignment horizontal="center"/>
    </xf>
    <xf numFmtId="0" fontId="17" fillId="2" borderId="5" xfId="63" applyNumberFormat="1" applyFont="1" applyFill="1" applyBorder="1" applyAlignment="1">
      <alignment horizontal="center"/>
    </xf>
    <xf numFmtId="3" fontId="17" fillId="2" borderId="1" xfId="63" applyNumberFormat="1" applyFont="1" applyFill="1" applyBorder="1" applyAlignment="1">
      <alignment horizontal="center"/>
    </xf>
    <xf numFmtId="0" fontId="17" fillId="2" borderId="1" xfId="63" applyFont="1" applyFill="1" applyBorder="1" applyAlignment="1">
      <alignment horizontal="center" vertical="center" wrapText="1"/>
    </xf>
    <xf numFmtId="2" fontId="17" fillId="2" borderId="1" xfId="14" applyNumberFormat="1" applyFont="1" applyFill="1" applyBorder="1" applyAlignment="1">
      <alignment horizontal="center" vertical="center"/>
    </xf>
    <xf numFmtId="0" fontId="17" fillId="2" borderId="1" xfId="63" applyNumberFormat="1" applyFont="1" applyFill="1" applyBorder="1" applyAlignment="1">
      <alignment horizontal="center" vertical="center" wrapText="1"/>
    </xf>
    <xf numFmtId="4" fontId="17" fillId="2" borderId="1" xfId="63" applyNumberFormat="1" applyFont="1" applyFill="1" applyBorder="1" applyAlignment="1">
      <alignment horizontal="center" vertical="center" wrapText="1"/>
    </xf>
    <xf numFmtId="1" fontId="17" fillId="2" borderId="3" xfId="63" applyNumberFormat="1" applyFont="1" applyFill="1" applyBorder="1" applyAlignment="1">
      <alignment horizontal="center" vertical="center" wrapText="1"/>
    </xf>
    <xf numFmtId="0" fontId="17" fillId="2" borderId="3" xfId="63" applyFont="1" applyFill="1" applyBorder="1" applyAlignment="1">
      <alignment horizontal="center" vertical="center" wrapText="1"/>
    </xf>
    <xf numFmtId="0" fontId="17" fillId="2" borderId="3" xfId="63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top" wrapText="1"/>
    </xf>
    <xf numFmtId="1" fontId="17" fillId="2" borderId="1" xfId="102" applyNumberFormat="1" applyFont="1" applyFill="1" applyBorder="1" applyAlignment="1">
      <alignment horizontal="center" vertical="center"/>
    </xf>
    <xf numFmtId="0" fontId="17" fillId="2" borderId="1" xfId="102" applyFont="1" applyFill="1" applyBorder="1" applyAlignment="1">
      <alignment horizontal="center" vertical="center"/>
    </xf>
    <xf numFmtId="0" fontId="17" fillId="2" borderId="1" xfId="102" applyNumberFormat="1" applyFont="1" applyFill="1" applyBorder="1" applyAlignment="1">
      <alignment horizontal="center" vertical="center"/>
    </xf>
    <xf numFmtId="4" fontId="17" fillId="2" borderId="1" xfId="102" applyNumberFormat="1" applyFont="1" applyFill="1" applyBorder="1" applyAlignment="1">
      <alignment horizontal="center" vertical="center"/>
    </xf>
    <xf numFmtId="14" fontId="17" fillId="2" borderId="1" xfId="102" applyNumberFormat="1" applyFont="1" applyFill="1" applyBorder="1" applyAlignment="1">
      <alignment horizontal="center" vertical="center"/>
    </xf>
    <xf numFmtId="1" fontId="17" fillId="2" borderId="15" xfId="0" applyNumberFormat="1" applyFont="1" applyFill="1" applyBorder="1" applyAlignment="1">
      <alignment horizontal="center" vertical="center"/>
    </xf>
    <xf numFmtId="0" fontId="17" fillId="2" borderId="13" xfId="0" applyNumberFormat="1" applyFont="1" applyFill="1" applyBorder="1" applyAlignment="1">
      <alignment horizontal="center" vertical="center"/>
    </xf>
    <xf numFmtId="0" fontId="17" fillId="2" borderId="12" xfId="0" applyNumberFormat="1" applyFont="1" applyFill="1" applyBorder="1" applyAlignment="1">
      <alignment horizontal="center" vertical="center"/>
    </xf>
    <xf numFmtId="1" fontId="17" fillId="2" borderId="12" xfId="0" applyNumberFormat="1" applyFont="1" applyFill="1" applyBorder="1" applyAlignment="1">
      <alignment horizontal="center" vertical="center"/>
    </xf>
    <xf numFmtId="14" fontId="17" fillId="2" borderId="12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top" wrapText="1"/>
    </xf>
    <xf numFmtId="0" fontId="43" fillId="2" borderId="0" xfId="0" applyFont="1" applyFill="1" applyBorder="1"/>
    <xf numFmtId="0" fontId="43" fillId="2" borderId="0" xfId="0" applyFont="1" applyFill="1"/>
    <xf numFmtId="0" fontId="31" fillId="2" borderId="1" xfId="0" applyFont="1" applyFill="1" applyBorder="1" applyAlignment="1">
      <alignment horizontal="center"/>
    </xf>
    <xf numFmtId="0" fontId="31" fillId="2" borderId="1" xfId="0" applyFont="1" applyFill="1" applyBorder="1"/>
    <xf numFmtId="0" fontId="31" fillId="2" borderId="0" xfId="0" applyFont="1" applyFill="1"/>
    <xf numFmtId="0" fontId="31" fillId="2" borderId="0" xfId="0" applyFont="1" applyFill="1" applyBorder="1"/>
    <xf numFmtId="0" fontId="31" fillId="2" borderId="14" xfId="0" applyFont="1" applyFill="1" applyBorder="1"/>
    <xf numFmtId="2" fontId="39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vertical="center"/>
    </xf>
    <xf numFmtId="0" fontId="23" fillId="2" borderId="1" xfId="0" applyFont="1" applyFill="1" applyBorder="1"/>
    <xf numFmtId="4" fontId="23" fillId="2" borderId="1" xfId="0" applyNumberFormat="1" applyFont="1" applyFill="1" applyBorder="1" applyAlignment="1">
      <alignment horizontal="left" vertical="center"/>
    </xf>
    <xf numFmtId="0" fontId="23" fillId="2" borderId="1" xfId="12" applyFont="1" applyFill="1" applyBorder="1" applyAlignment="1">
      <alignment horizontal="left" vertical="center"/>
    </xf>
    <xf numFmtId="0" fontId="23" fillId="2" borderId="1" xfId="0" applyFont="1" applyFill="1" applyBorder="1" applyAlignment="1"/>
    <xf numFmtId="0" fontId="23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wrapText="1"/>
    </xf>
    <xf numFmtId="165" fontId="23" fillId="2" borderId="1" xfId="0" applyNumberFormat="1" applyFont="1" applyFill="1" applyBorder="1" applyAlignment="1">
      <alignment horizontal="left" vertical="center" wrapText="1"/>
    </xf>
    <xf numFmtId="4" fontId="23" fillId="2" borderId="1" xfId="11" applyNumberFormat="1" applyFont="1" applyFill="1" applyBorder="1" applyAlignment="1">
      <alignment horizontal="left" vertical="center" wrapText="1"/>
    </xf>
    <xf numFmtId="0" fontId="23" fillId="2" borderId="1" xfId="11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vertical="top"/>
    </xf>
    <xf numFmtId="4" fontId="23" fillId="2" borderId="1" xfId="0" applyNumberFormat="1" applyFont="1" applyFill="1" applyBorder="1" applyAlignment="1">
      <alignment vertical="center"/>
    </xf>
    <xf numFmtId="4" fontId="23" fillId="2" borderId="1" xfId="0" applyNumberFormat="1" applyFont="1" applyFill="1" applyBorder="1" applyAlignment="1">
      <alignment horizontal="left" vertical="top" wrapText="1"/>
    </xf>
    <xf numFmtId="0" fontId="23" fillId="2" borderId="1" xfId="11" applyFont="1" applyFill="1" applyBorder="1" applyAlignment="1">
      <alignment vertical="center" wrapText="1"/>
    </xf>
    <xf numFmtId="0" fontId="31" fillId="2" borderId="2" xfId="0" applyFont="1" applyFill="1" applyBorder="1"/>
    <xf numFmtId="0" fontId="23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4" fontId="17" fillId="2" borderId="1" xfId="0" applyNumberFormat="1" applyFont="1" applyFill="1" applyBorder="1" applyAlignment="1">
      <alignment wrapText="1"/>
    </xf>
    <xf numFmtId="2" fontId="17" fillId="2" borderId="1" xfId="0" applyNumberFormat="1" applyFont="1" applyFill="1" applyBorder="1" applyAlignment="1">
      <alignment horizontal="center" vertical="center" textRotation="90" wrapText="1"/>
    </xf>
    <xf numFmtId="0" fontId="43" fillId="2" borderId="1" xfId="0" applyFont="1" applyFill="1" applyBorder="1"/>
    <xf numFmtId="0" fontId="40" fillId="2" borderId="1" xfId="0" applyFont="1" applyFill="1" applyBorder="1" applyAlignment="1">
      <alignment horizontal="center" vertical="center"/>
    </xf>
    <xf numFmtId="0" fontId="41" fillId="2" borderId="1" xfId="0" applyFont="1" applyFill="1" applyBorder="1"/>
    <xf numFmtId="0" fontId="41" fillId="2" borderId="1" xfId="0" applyFont="1" applyFill="1" applyBorder="1" applyAlignment="1">
      <alignment vertical="center" wrapText="1"/>
    </xf>
    <xf numFmtId="4" fontId="17" fillId="3" borderId="1" xfId="0" applyNumberFormat="1" applyFont="1" applyFill="1" applyBorder="1" applyAlignment="1">
      <alignment vertical="center" wrapText="1"/>
    </xf>
    <xf numFmtId="4" fontId="17" fillId="3" borderId="1" xfId="0" applyNumberFormat="1" applyFont="1" applyFill="1" applyBorder="1" applyAlignment="1">
      <alignment wrapText="1"/>
    </xf>
    <xf numFmtId="0" fontId="31" fillId="2" borderId="1" xfId="0" applyFont="1" applyFill="1" applyBorder="1" applyAlignment="1">
      <alignment horizontal="center" wrapText="1"/>
    </xf>
    <xf numFmtId="4" fontId="17" fillId="3" borderId="1" xfId="0" applyNumberFormat="1" applyFont="1" applyFill="1" applyBorder="1" applyAlignment="1">
      <alignment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7" fillId="2" borderId="6" xfId="0" applyNumberFormat="1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/>
    </xf>
    <xf numFmtId="0" fontId="16" fillId="2" borderId="1" xfId="0" applyNumberFormat="1" applyFont="1" applyFill="1" applyBorder="1" applyAlignment="1">
      <alignment horizontal="left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left" vertical="center"/>
    </xf>
    <xf numFmtId="4" fontId="16" fillId="2" borderId="1" xfId="0" applyNumberFormat="1" applyFont="1" applyFill="1" applyBorder="1" applyAlignment="1">
      <alignment horizontal="left" vertical="center"/>
    </xf>
    <xf numFmtId="0" fontId="17" fillId="2" borderId="1" xfId="0" applyNumberFormat="1" applyFont="1" applyFill="1" applyBorder="1" applyAlignment="1">
      <alignment horizontal="left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/>
    </xf>
    <xf numFmtId="0" fontId="17" fillId="2" borderId="6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17" fillId="2" borderId="7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2" fontId="17" fillId="2" borderId="1" xfId="0" applyNumberFormat="1" applyFont="1" applyFill="1" applyBorder="1" applyAlignment="1">
      <alignment horizontal="left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7" fillId="2" borderId="6" xfId="0" applyNumberFormat="1" applyFont="1" applyFill="1" applyBorder="1" applyAlignment="1">
      <alignment horizontal="center" vertical="center"/>
    </xf>
    <xf numFmtId="0" fontId="17" fillId="2" borderId="3" xfId="0" applyNumberFormat="1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left" vertical="center" wrapText="1"/>
    </xf>
    <xf numFmtId="4" fontId="16" fillId="2" borderId="1" xfId="16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4" fontId="17" fillId="2" borderId="6" xfId="0" applyNumberFormat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17" fillId="2" borderId="5" xfId="0" applyNumberFormat="1" applyFont="1" applyFill="1" applyBorder="1" applyAlignment="1">
      <alignment horizontal="center" vertical="center" wrapText="1"/>
    </xf>
    <xf numFmtId="4" fontId="17" fillId="2" borderId="1" xfId="16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left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/>
    </xf>
    <xf numFmtId="2" fontId="17" fillId="2" borderId="1" xfId="6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vertical="center"/>
    </xf>
    <xf numFmtId="2" fontId="35" fillId="2" borderId="1" xfId="0" applyNumberFormat="1" applyFont="1" applyFill="1" applyBorder="1"/>
    <xf numFmtId="2" fontId="17" fillId="2" borderId="1" xfId="0" applyNumberFormat="1" applyFont="1" applyFill="1" applyBorder="1" applyAlignment="1">
      <alignment vertical="center" wrapText="1"/>
    </xf>
    <xf numFmtId="2" fontId="17" fillId="2" borderId="1" xfId="16" applyNumberFormat="1" applyFont="1" applyFill="1" applyBorder="1" applyAlignment="1">
      <alignment horizontal="center" vertical="center"/>
    </xf>
    <xf numFmtId="2" fontId="17" fillId="2" borderId="1" xfId="16" applyNumberFormat="1" applyFont="1" applyFill="1" applyBorder="1" applyAlignment="1">
      <alignment horizontal="center" vertical="center" wrapText="1"/>
    </xf>
    <xf numFmtId="2" fontId="16" fillId="2" borderId="1" xfId="16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 applyProtection="1">
      <alignment horizontal="center" vertical="center"/>
    </xf>
    <xf numFmtId="3" fontId="17" fillId="2" borderId="6" xfId="0" applyNumberFormat="1" applyFont="1" applyFill="1" applyBorder="1" applyAlignment="1">
      <alignment horizontal="center" wrapText="1"/>
    </xf>
    <xf numFmtId="0" fontId="23" fillId="2" borderId="1" xfId="29" applyFont="1" applyFill="1" applyBorder="1" applyAlignment="1" applyProtection="1">
      <alignment vertical="top"/>
      <protection locked="0"/>
    </xf>
    <xf numFmtId="0" fontId="23" fillId="2" borderId="1" xfId="29" applyFont="1" applyFill="1" applyBorder="1" applyAlignment="1" applyProtection="1">
      <alignment vertical="top" wrapText="1"/>
      <protection locked="0"/>
    </xf>
    <xf numFmtId="0" fontId="23" fillId="2" borderId="1" xfId="29" applyFont="1" applyFill="1" applyBorder="1" applyAlignment="1" applyProtection="1">
      <alignment horizontal="left" vertical="top" wrapText="1"/>
      <protection locked="0"/>
    </xf>
    <xf numFmtId="0" fontId="23" fillId="2" borderId="1" xfId="58" applyFont="1" applyFill="1" applyBorder="1" applyAlignment="1">
      <alignment vertical="top"/>
    </xf>
    <xf numFmtId="0" fontId="23" fillId="2" borderId="1" xfId="3" applyFont="1" applyFill="1" applyBorder="1" applyAlignment="1">
      <alignment horizontal="left" vertical="top" wrapText="1"/>
    </xf>
    <xf numFmtId="4" fontId="23" fillId="3" borderId="1" xfId="16" applyNumberFormat="1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/>
    </xf>
    <xf numFmtId="0" fontId="23" fillId="2" borderId="1" xfId="0" applyNumberFormat="1" applyFont="1" applyFill="1" applyBorder="1" applyAlignment="1" applyProtection="1">
      <alignment horizontal="left"/>
    </xf>
    <xf numFmtId="0" fontId="23" fillId="2" borderId="1" xfId="0" applyNumberFormat="1" applyFont="1" applyFill="1" applyBorder="1" applyAlignment="1">
      <alignment horizontal="left" wrapText="1"/>
    </xf>
    <xf numFmtId="0" fontId="23" fillId="2" borderId="1" xfId="3" applyFont="1" applyFill="1" applyBorder="1" applyAlignment="1">
      <alignment wrapText="1"/>
    </xf>
    <xf numFmtId="0" fontId="23" fillId="2" borderId="1" xfId="3" applyFont="1" applyFill="1" applyBorder="1" applyAlignment="1"/>
    <xf numFmtId="0" fontId="23" fillId="2" borderId="1" xfId="50" applyFont="1" applyFill="1" applyBorder="1" applyAlignment="1"/>
    <xf numFmtId="0" fontId="17" fillId="2" borderId="1" xfId="6" applyFont="1" applyFill="1" applyBorder="1" applyAlignment="1">
      <alignment horizontal="center"/>
    </xf>
    <xf numFmtId="4" fontId="16" fillId="2" borderId="1" xfId="0" applyNumberFormat="1" applyFont="1" applyFill="1" applyBorder="1" applyAlignment="1">
      <alignment horizontal="center" wrapText="1"/>
    </xf>
    <xf numFmtId="1" fontId="17" fillId="2" borderId="1" xfId="6" applyNumberFormat="1" applyFont="1" applyFill="1" applyBorder="1" applyAlignment="1">
      <alignment horizontal="center"/>
    </xf>
    <xf numFmtId="0" fontId="17" fillId="2" borderId="1" xfId="6" applyFont="1" applyFill="1" applyBorder="1" applyAlignment="1">
      <alignment horizontal="center" vertical="center"/>
    </xf>
    <xf numFmtId="1" fontId="17" fillId="2" borderId="1" xfId="6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 applyProtection="1">
      <alignment horizontal="left" vertical="center"/>
    </xf>
    <xf numFmtId="0" fontId="17" fillId="2" borderId="1" xfId="0" applyNumberFormat="1" applyFont="1" applyFill="1" applyBorder="1" applyAlignment="1" applyProtection="1">
      <alignment horizontal="center" vertical="center"/>
    </xf>
    <xf numFmtId="0" fontId="17" fillId="2" borderId="1" xfId="0" applyNumberFormat="1" applyFont="1" applyFill="1" applyBorder="1" applyAlignment="1" applyProtection="1">
      <alignment vertical="center"/>
    </xf>
    <xf numFmtId="0" fontId="17" fillId="2" borderId="1" xfId="0" quotePrefix="1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vertical="center" wrapText="1"/>
    </xf>
    <xf numFmtId="4" fontId="16" fillId="2" borderId="0" xfId="0" applyNumberFormat="1" applyFont="1" applyFill="1" applyBorder="1" applyAlignment="1">
      <alignment vertical="center" wrapText="1"/>
    </xf>
    <xf numFmtId="3" fontId="17" fillId="2" borderId="6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4" fontId="23" fillId="2" borderId="0" xfId="0" applyNumberFormat="1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2" fontId="17" fillId="2" borderId="0" xfId="0" applyNumberFormat="1" applyFont="1" applyFill="1" applyAlignment="1">
      <alignment horizontal="right" vertical="center"/>
    </xf>
    <xf numFmtId="2" fontId="17" fillId="2" borderId="1" xfId="0" applyNumberFormat="1" applyFont="1" applyFill="1" applyBorder="1" applyAlignment="1">
      <alignment horizontal="right" vertical="center"/>
    </xf>
    <xf numFmtId="2" fontId="31" fillId="2" borderId="1" xfId="0" applyNumberFormat="1" applyFont="1" applyFill="1" applyBorder="1" applyAlignment="1">
      <alignment horizontal="center" vertical="center"/>
    </xf>
    <xf numFmtId="2" fontId="17" fillId="2" borderId="1" xfId="12" applyNumberFormat="1" applyFont="1" applyFill="1" applyBorder="1" applyAlignment="1">
      <alignment horizontal="right" vertical="center"/>
    </xf>
    <xf numFmtId="2" fontId="17" fillId="2" borderId="1" xfId="12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right"/>
    </xf>
    <xf numFmtId="2" fontId="17" fillId="2" borderId="0" xfId="0" applyNumberFormat="1" applyFont="1" applyFill="1" applyAlignment="1">
      <alignment vertical="center"/>
    </xf>
    <xf numFmtId="2" fontId="17" fillId="2" borderId="1" xfId="15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/>
    <xf numFmtId="2" fontId="20" fillId="2" borderId="1" xfId="0" applyNumberFormat="1" applyFont="1" applyFill="1" applyBorder="1" applyAlignment="1">
      <alignment vertical="center"/>
    </xf>
    <xf numFmtId="2" fontId="20" fillId="2" borderId="1" xfId="0" applyNumberFormat="1" applyFont="1" applyFill="1" applyBorder="1" applyAlignment="1">
      <alignment horizontal="center" vertical="center"/>
    </xf>
    <xf numFmtId="2" fontId="17" fillId="2" borderId="1" xfId="48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wrapText="1" shrinkToFit="1"/>
    </xf>
    <xf numFmtId="2" fontId="17" fillId="2" borderId="1" xfId="0" applyNumberFormat="1" applyFont="1" applyFill="1" applyBorder="1" applyAlignment="1">
      <alignment horizontal="center" vertical="center" wrapText="1" shrinkToFit="1"/>
    </xf>
    <xf numFmtId="2" fontId="17" fillId="2" borderId="1" xfId="45" applyNumberFormat="1" applyFont="1" applyFill="1" applyBorder="1" applyAlignment="1">
      <alignment horizontal="center"/>
    </xf>
    <xf numFmtId="2" fontId="17" fillId="2" borderId="0" xfId="0" applyNumberFormat="1" applyFont="1" applyFill="1"/>
    <xf numFmtId="2" fontId="16" fillId="2" borderId="1" xfId="0" applyNumberFormat="1" applyFont="1" applyFill="1" applyBorder="1" applyAlignment="1">
      <alignment horizontal="left" vertical="center" wrapText="1"/>
    </xf>
    <xf numFmtId="2" fontId="39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left" vertical="center"/>
    </xf>
    <xf numFmtId="2" fontId="17" fillId="2" borderId="1" xfId="0" applyNumberFormat="1" applyFont="1" applyFill="1" applyBorder="1" applyAlignment="1"/>
    <xf numFmtId="2" fontId="43" fillId="2" borderId="1" xfId="0" applyNumberFormat="1" applyFont="1" applyFill="1" applyBorder="1"/>
    <xf numFmtId="2" fontId="17" fillId="2" borderId="1" xfId="0" applyNumberFormat="1" applyFont="1" applyFill="1" applyBorder="1" applyAlignment="1">
      <alignment horizontal="right" vertical="center" wrapText="1"/>
    </xf>
    <xf numFmtId="2" fontId="17" fillId="2" borderId="1" xfId="0" applyNumberFormat="1" applyFont="1" applyFill="1" applyBorder="1" applyAlignment="1">
      <alignment horizontal="left" vertical="top" wrapText="1"/>
    </xf>
    <xf numFmtId="2" fontId="17" fillId="2" borderId="1" xfId="44" applyNumberFormat="1" applyFont="1" applyFill="1" applyBorder="1" applyAlignment="1">
      <alignment horizontal="center" vertical="center"/>
    </xf>
    <xf numFmtId="2" fontId="17" fillId="2" borderId="0" xfId="0" applyNumberFormat="1" applyFont="1" applyFill="1" applyAlignment="1">
      <alignment horizontal="right" vertical="center" indent="1"/>
    </xf>
    <xf numFmtId="2" fontId="16" fillId="2" borderId="1" xfId="0" applyNumberFormat="1" applyFont="1" applyFill="1" applyBorder="1" applyAlignment="1">
      <alignment horizontal="center" wrapText="1"/>
    </xf>
    <xf numFmtId="2" fontId="16" fillId="2" borderId="1" xfId="0" applyNumberFormat="1" applyFont="1" applyFill="1" applyBorder="1" applyAlignment="1" applyProtection="1">
      <alignment horizontal="center"/>
    </xf>
    <xf numFmtId="2" fontId="17" fillId="2" borderId="1" xfId="0" applyNumberFormat="1" applyFont="1" applyFill="1" applyBorder="1" applyAlignment="1" applyProtection="1">
      <alignment horizontal="center"/>
    </xf>
    <xf numFmtId="2" fontId="17" fillId="2" borderId="1" xfId="0" applyNumberFormat="1" applyFont="1" applyFill="1" applyBorder="1" applyAlignment="1">
      <alignment horizontal="left" wrapText="1"/>
    </xf>
    <xf numFmtId="2" fontId="23" fillId="2" borderId="0" xfId="0" applyNumberFormat="1" applyFont="1" applyFill="1"/>
    <xf numFmtId="2" fontId="17" fillId="2" borderId="1" xfId="0" applyNumberFormat="1" applyFont="1" applyFill="1" applyBorder="1" applyAlignment="1">
      <alignment wrapText="1"/>
    </xf>
    <xf numFmtId="2" fontId="17" fillId="2" borderId="1" xfId="0" applyNumberFormat="1" applyFont="1" applyFill="1" applyBorder="1" applyAlignment="1">
      <alignment vertical="top" wrapText="1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6" applyNumberFormat="1" applyFont="1" applyFill="1" applyBorder="1" applyAlignment="1">
      <alignment horizontal="center" vertical="center" wrapText="1"/>
    </xf>
    <xf numFmtId="2" fontId="17" fillId="2" borderId="1" xfId="48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 wrapText="1"/>
    </xf>
    <xf numFmtId="2" fontId="17" fillId="3" borderId="1" xfId="16" applyNumberFormat="1" applyFont="1" applyFill="1" applyBorder="1" applyAlignment="1">
      <alignment horizontal="center" vertical="center"/>
    </xf>
    <xf numFmtId="2" fontId="17" fillId="3" borderId="1" xfId="16" applyNumberFormat="1" applyFont="1" applyFill="1" applyBorder="1" applyAlignment="1">
      <alignment horizontal="center" vertical="center" wrapText="1"/>
    </xf>
    <xf numFmtId="2" fontId="17" fillId="2" borderId="1" xfId="6" applyNumberFormat="1" applyFont="1" applyFill="1" applyBorder="1" applyAlignment="1" applyProtection="1">
      <alignment horizontal="center" vertical="center"/>
    </xf>
    <xf numFmtId="2" fontId="17" fillId="2" borderId="1" xfId="0" applyNumberFormat="1" applyFont="1" applyFill="1" applyBorder="1" applyAlignment="1" applyProtection="1">
      <alignment horizontal="center" vertical="center" wrapText="1"/>
    </xf>
    <xf numFmtId="2" fontId="17" fillId="2" borderId="1" xfId="12" applyNumberFormat="1" applyFont="1" applyFill="1" applyBorder="1" applyAlignment="1" applyProtection="1">
      <alignment horizontal="center" wrapText="1"/>
      <protection locked="0" hidden="1"/>
    </xf>
    <xf numFmtId="2" fontId="33" fillId="3" borderId="1" xfId="0" applyNumberFormat="1" applyFont="1" applyFill="1" applyBorder="1" applyAlignment="1">
      <alignment horizontal="center" vertical="center"/>
    </xf>
    <xf numFmtId="2" fontId="31" fillId="2" borderId="1" xfId="0" applyNumberFormat="1" applyFont="1" applyFill="1" applyBorder="1" applyAlignment="1">
      <alignment horizontal="center"/>
    </xf>
    <xf numFmtId="2" fontId="31" fillId="2" borderId="1" xfId="0" applyNumberFormat="1" applyFont="1" applyFill="1" applyBorder="1"/>
    <xf numFmtId="2" fontId="31" fillId="2" borderId="1" xfId="0" applyNumberFormat="1" applyFont="1" applyFill="1" applyBorder="1" applyAlignment="1"/>
    <xf numFmtId="2" fontId="16" fillId="2" borderId="1" xfId="0" applyNumberFormat="1" applyFont="1" applyFill="1" applyBorder="1" applyAlignment="1">
      <alignment vertical="center"/>
    </xf>
    <xf numFmtId="2" fontId="16" fillId="3" borderId="1" xfId="0" applyNumberFormat="1" applyFont="1" applyFill="1" applyBorder="1" applyAlignment="1">
      <alignment horizontal="center" vertical="center"/>
    </xf>
    <xf numFmtId="2" fontId="40" fillId="2" borderId="1" xfId="0" applyNumberFormat="1" applyFont="1" applyFill="1" applyBorder="1"/>
    <xf numFmtId="2" fontId="40" fillId="2" borderId="1" xfId="0" applyNumberFormat="1" applyFont="1" applyFill="1" applyBorder="1" applyAlignment="1">
      <alignment horizontal="left" vertical="top" wrapText="1"/>
    </xf>
    <xf numFmtId="0" fontId="23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 applyProtection="1">
      <alignment horizontal="center" vertical="top"/>
    </xf>
    <xf numFmtId="2" fontId="17" fillId="2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left" vertical="center"/>
    </xf>
    <xf numFmtId="4" fontId="17" fillId="2" borderId="0" xfId="0" applyNumberFormat="1" applyFont="1" applyFill="1" applyAlignment="1">
      <alignment horizontal="right" vertical="center"/>
    </xf>
    <xf numFmtId="4" fontId="17" fillId="2" borderId="1" xfId="0" applyNumberFormat="1" applyFont="1" applyFill="1" applyBorder="1" applyAlignment="1">
      <alignment horizontal="right" vertical="center" indent="1"/>
    </xf>
    <xf numFmtId="4" fontId="16" fillId="2" borderId="1" xfId="16" applyNumberFormat="1" applyFont="1" applyFill="1" applyBorder="1" applyAlignment="1">
      <alignment horizontal="left" vertical="center"/>
    </xf>
    <xf numFmtId="4" fontId="17" fillId="3" borderId="1" xfId="0" applyNumberFormat="1" applyFont="1" applyFill="1" applyBorder="1" applyAlignment="1">
      <alignment horizontal="center" vertical="center"/>
    </xf>
    <xf numFmtId="4" fontId="17" fillId="2" borderId="1" xfId="16" applyNumberFormat="1" applyFont="1" applyFill="1" applyBorder="1" applyAlignment="1">
      <alignment horizontal="center" vertical="center" wrapText="1"/>
    </xf>
    <xf numFmtId="4" fontId="17" fillId="2" borderId="0" xfId="0" applyNumberFormat="1" applyFont="1" applyFill="1" applyAlignment="1">
      <alignment horizontal="right" vertical="center" indent="1"/>
    </xf>
    <xf numFmtId="0" fontId="17" fillId="2" borderId="1" xfId="0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23" fillId="2" borderId="1" xfId="6" applyFont="1" applyFill="1" applyBorder="1" applyAlignment="1">
      <alignment horizontal="center"/>
    </xf>
    <xf numFmtId="0" fontId="23" fillId="2" borderId="1" xfId="6" applyFont="1" applyFill="1" applyBorder="1" applyAlignment="1">
      <alignment horizontal="center" vertical="center" wrapText="1"/>
    </xf>
    <xf numFmtId="0" fontId="23" fillId="2" borderId="1" xfId="6" applyFont="1" applyFill="1" applyBorder="1" applyAlignment="1">
      <alignment horizontal="center" vertical="center"/>
    </xf>
    <xf numFmtId="49" fontId="23" fillId="2" borderId="1" xfId="6" applyNumberFormat="1" applyFont="1" applyFill="1" applyBorder="1" applyAlignment="1">
      <alignment horizontal="center"/>
    </xf>
    <xf numFmtId="2" fontId="23" fillId="2" borderId="1" xfId="6" applyNumberFormat="1" applyFont="1" applyFill="1" applyBorder="1" applyAlignment="1">
      <alignment horizontal="center"/>
    </xf>
    <xf numFmtId="1" fontId="23" fillId="2" borderId="1" xfId="6" applyNumberFormat="1" applyFont="1" applyFill="1" applyBorder="1" applyAlignment="1">
      <alignment horizontal="center"/>
    </xf>
    <xf numFmtId="0" fontId="17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6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4" fontId="16" fillId="2" borderId="6" xfId="0" applyNumberFormat="1" applyFont="1" applyFill="1" applyBorder="1" applyAlignment="1">
      <alignment horizontal="left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4" fontId="17" fillId="2" borderId="7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/>
    </xf>
    <xf numFmtId="4" fontId="44" fillId="2" borderId="22" xfId="0" applyNumberFormat="1" applyFont="1" applyFill="1" applyBorder="1" applyAlignment="1">
      <alignment vertical="center"/>
    </xf>
    <xf numFmtId="0" fontId="17" fillId="2" borderId="6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4" fontId="16" fillId="2" borderId="6" xfId="0" applyNumberFormat="1" applyFont="1" applyFill="1" applyBorder="1" applyAlignment="1">
      <alignment horizontal="left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center"/>
    </xf>
    <xf numFmtId="2" fontId="16" fillId="2" borderId="1" xfId="0" applyNumberFormat="1" applyFont="1" applyFill="1" applyBorder="1" applyAlignment="1">
      <alignment horizontal="center" vertical="center" wrapText="1"/>
    </xf>
    <xf numFmtId="2" fontId="40" fillId="2" borderId="1" xfId="0" applyNumberFormat="1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7" fillId="2" borderId="7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7" fillId="2" borderId="1" xfId="65" applyFont="1" applyFill="1" applyBorder="1" applyAlignment="1">
      <alignment horizontal="center"/>
    </xf>
    <xf numFmtId="1" fontId="17" fillId="2" borderId="1" xfId="65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2" borderId="6" xfId="0" applyNumberFormat="1" applyFont="1" applyFill="1" applyBorder="1" applyAlignment="1">
      <alignment horizontal="center" vertical="center"/>
    </xf>
    <xf numFmtId="0" fontId="17" fillId="2" borderId="7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/>
    </xf>
    <xf numFmtId="0" fontId="17" fillId="2" borderId="6" xfId="0" applyNumberFormat="1" applyFont="1" applyFill="1" applyBorder="1" applyAlignment="1">
      <alignment horizontal="left" vertical="center"/>
    </xf>
    <xf numFmtId="0" fontId="17" fillId="2" borderId="2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7" xfId="0" applyNumberFormat="1" applyFont="1" applyFill="1" applyBorder="1" applyAlignment="1">
      <alignment horizontal="left" vertical="center"/>
    </xf>
    <xf numFmtId="4" fontId="16" fillId="2" borderId="6" xfId="0" applyNumberFormat="1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left" vertical="center"/>
    </xf>
    <xf numFmtId="4" fontId="17" fillId="2" borderId="1" xfId="0" applyNumberFormat="1" applyFont="1" applyFill="1" applyBorder="1" applyAlignment="1">
      <alignment horizontal="left" vertical="center"/>
    </xf>
    <xf numFmtId="0" fontId="16" fillId="2" borderId="6" xfId="0" applyNumberFormat="1" applyFont="1" applyFill="1" applyBorder="1" applyAlignment="1">
      <alignment horizontal="left" vertical="center"/>
    </xf>
    <xf numFmtId="0" fontId="16" fillId="2" borderId="2" xfId="0" applyNumberFormat="1" applyFont="1" applyFill="1" applyBorder="1" applyAlignment="1">
      <alignment horizontal="left" vertical="center"/>
    </xf>
    <xf numFmtId="0" fontId="17" fillId="2" borderId="6" xfId="0" applyNumberFormat="1" applyFont="1" applyFill="1" applyBorder="1" applyAlignment="1">
      <alignment horizontal="left"/>
    </xf>
    <xf numFmtId="0" fontId="17" fillId="2" borderId="2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center" vertical="center" textRotation="90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17" xfId="0" applyNumberFormat="1" applyFont="1" applyFill="1" applyBorder="1" applyAlignment="1">
      <alignment horizontal="left" vertical="center"/>
    </xf>
    <xf numFmtId="4" fontId="17" fillId="2" borderId="6" xfId="0" applyNumberFormat="1" applyFont="1" applyFill="1" applyBorder="1" applyAlignment="1">
      <alignment horizontal="left" vertical="center" wrapText="1"/>
    </xf>
    <xf numFmtId="4" fontId="17" fillId="2" borderId="7" xfId="0" applyNumberFormat="1" applyFont="1" applyFill="1" applyBorder="1" applyAlignment="1">
      <alignment horizontal="left" vertical="center" wrapText="1"/>
    </xf>
    <xf numFmtId="3" fontId="17" fillId="2" borderId="6" xfId="0" applyNumberFormat="1" applyFont="1" applyFill="1" applyBorder="1" applyAlignment="1">
      <alignment horizontal="left" vertical="center"/>
    </xf>
    <xf numFmtId="3" fontId="17" fillId="2" borderId="7" xfId="0" applyNumberFormat="1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center" vertical="top" wrapText="1"/>
    </xf>
    <xf numFmtId="0" fontId="17" fillId="2" borderId="6" xfId="0" applyNumberFormat="1" applyFont="1" applyFill="1" applyBorder="1" applyAlignment="1">
      <alignment horizontal="left" vertical="center" wrapText="1"/>
    </xf>
    <xf numFmtId="0" fontId="17" fillId="2" borderId="2" xfId="0" applyNumberFormat="1" applyFont="1" applyFill="1" applyBorder="1" applyAlignment="1">
      <alignment horizontal="left" vertical="center" wrapText="1"/>
    </xf>
    <xf numFmtId="0" fontId="16" fillId="2" borderId="1" xfId="0" applyNumberFormat="1" applyFont="1" applyFill="1" applyBorder="1" applyAlignment="1">
      <alignment horizontal="left" vertical="center"/>
    </xf>
    <xf numFmtId="0" fontId="16" fillId="2" borderId="16" xfId="0" applyFont="1" applyFill="1" applyBorder="1" applyAlignment="1">
      <alignment horizontal="center" vertical="center"/>
    </xf>
    <xf numFmtId="3" fontId="16" fillId="2" borderId="6" xfId="16" applyNumberFormat="1" applyFont="1" applyFill="1" applyBorder="1" applyAlignment="1">
      <alignment horizontal="center" vertical="center"/>
    </xf>
    <xf numFmtId="3" fontId="16" fillId="2" borderId="7" xfId="16" applyNumberFormat="1" applyFont="1" applyFill="1" applyBorder="1" applyAlignment="1">
      <alignment horizontal="center" vertical="center"/>
    </xf>
    <xf numFmtId="3" fontId="16" fillId="2" borderId="2" xfId="16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7" fillId="2" borderId="7" xfId="0" applyNumberFormat="1" applyFont="1" applyFill="1" applyBorder="1" applyAlignment="1">
      <alignment horizontal="left"/>
    </xf>
    <xf numFmtId="0" fontId="17" fillId="2" borderId="6" xfId="16" applyNumberFormat="1" applyFont="1" applyFill="1" applyBorder="1" applyAlignment="1">
      <alignment horizontal="left" vertical="center"/>
    </xf>
    <xf numFmtId="0" fontId="17" fillId="2" borderId="2" xfId="16" applyNumberFormat="1" applyFont="1" applyFill="1" applyBorder="1" applyAlignment="1">
      <alignment horizontal="left" vertical="center"/>
    </xf>
    <xf numFmtId="0" fontId="16" fillId="2" borderId="6" xfId="16" applyNumberFormat="1" applyFont="1" applyFill="1" applyBorder="1" applyAlignment="1">
      <alignment horizontal="left" vertical="center"/>
    </xf>
    <xf numFmtId="0" fontId="16" fillId="2" borderId="2" xfId="16" applyNumberFormat="1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wrapText="1"/>
    </xf>
    <xf numFmtId="0" fontId="17" fillId="2" borderId="16" xfId="0" applyFont="1" applyFill="1" applyBorder="1" applyAlignment="1">
      <alignment horizontal="left" wrapText="1"/>
    </xf>
    <xf numFmtId="0" fontId="17" fillId="2" borderId="9" xfId="0" applyFont="1" applyFill="1" applyBorder="1" applyAlignment="1">
      <alignment horizontal="left" wrapText="1"/>
    </xf>
    <xf numFmtId="0" fontId="17" fillId="2" borderId="16" xfId="0" applyNumberFormat="1" applyFont="1" applyFill="1" applyBorder="1" applyAlignment="1">
      <alignment horizontal="left" vertical="center"/>
    </xf>
    <xf numFmtId="0" fontId="17" fillId="2" borderId="9" xfId="0" applyNumberFormat="1" applyFont="1" applyFill="1" applyBorder="1" applyAlignment="1">
      <alignment horizontal="left" vertical="center"/>
    </xf>
    <xf numFmtId="3" fontId="17" fillId="2" borderId="6" xfId="0" applyNumberFormat="1" applyFont="1" applyFill="1" applyBorder="1" applyAlignment="1">
      <alignment horizontal="left" vertical="center" wrapText="1"/>
    </xf>
    <xf numFmtId="3" fontId="17" fillId="2" borderId="2" xfId="0" applyNumberFormat="1" applyFont="1" applyFill="1" applyBorder="1" applyAlignment="1">
      <alignment horizontal="left" vertical="center" wrapText="1"/>
    </xf>
    <xf numFmtId="0" fontId="16" fillId="2" borderId="6" xfId="50" applyFont="1" applyFill="1" applyBorder="1" applyAlignment="1">
      <alignment horizontal="center"/>
    </xf>
    <xf numFmtId="0" fontId="16" fillId="2" borderId="7" xfId="50" applyFont="1" applyFill="1" applyBorder="1" applyAlignment="1">
      <alignment horizontal="center"/>
    </xf>
    <xf numFmtId="0" fontId="16" fillId="2" borderId="2" xfId="50" applyFont="1" applyFill="1" applyBorder="1" applyAlignment="1">
      <alignment horizontal="center"/>
    </xf>
    <xf numFmtId="0" fontId="17" fillId="2" borderId="6" xfId="16" applyNumberFormat="1" applyFont="1" applyFill="1" applyBorder="1" applyAlignment="1">
      <alignment horizontal="center" vertical="center"/>
    </xf>
    <xf numFmtId="0" fontId="17" fillId="2" borderId="2" xfId="16" applyNumberFormat="1" applyFont="1" applyFill="1" applyBorder="1" applyAlignment="1">
      <alignment horizontal="center" vertical="center"/>
    </xf>
    <xf numFmtId="4" fontId="16" fillId="2" borderId="10" xfId="0" applyNumberFormat="1" applyFont="1" applyFill="1" applyBorder="1" applyAlignment="1">
      <alignment horizontal="center" vertical="center"/>
    </xf>
    <xf numFmtId="4" fontId="16" fillId="2" borderId="14" xfId="0" applyNumberFormat="1" applyFont="1" applyFill="1" applyBorder="1" applyAlignment="1">
      <alignment horizontal="center" vertical="center"/>
    </xf>
    <xf numFmtId="4" fontId="16" fillId="2" borderId="11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left" vertical="center"/>
    </xf>
    <xf numFmtId="4" fontId="16" fillId="2" borderId="7" xfId="0" applyNumberFormat="1" applyFont="1" applyFill="1" applyBorder="1" applyAlignment="1">
      <alignment horizontal="left" vertical="center"/>
    </xf>
    <xf numFmtId="4" fontId="16" fillId="2" borderId="2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 textRotation="90"/>
    </xf>
    <xf numFmtId="0" fontId="17" fillId="2" borderId="1" xfId="0" applyNumberFormat="1" applyFont="1" applyFill="1" applyBorder="1" applyAlignment="1">
      <alignment horizontal="center" vertical="center" textRotation="90"/>
    </xf>
    <xf numFmtId="0" fontId="17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10" xfId="0" applyNumberFormat="1" applyFont="1" applyFill="1" applyBorder="1" applyAlignment="1">
      <alignment horizontal="center"/>
    </xf>
    <xf numFmtId="0" fontId="17" fillId="2" borderId="14" xfId="0" applyNumberFormat="1" applyFont="1" applyFill="1" applyBorder="1" applyAlignment="1">
      <alignment horizontal="center"/>
    </xf>
    <xf numFmtId="0" fontId="17" fillId="2" borderId="11" xfId="0" applyNumberFormat="1" applyFont="1" applyFill="1" applyBorder="1" applyAlignment="1">
      <alignment horizontal="center"/>
    </xf>
    <xf numFmtId="0" fontId="17" fillId="2" borderId="10" xfId="0" applyNumberFormat="1" applyFont="1" applyFill="1" applyBorder="1" applyAlignment="1">
      <alignment horizontal="left" vertical="center"/>
    </xf>
    <xf numFmtId="0" fontId="17" fillId="2" borderId="11" xfId="0" applyNumberFormat="1" applyFont="1" applyFill="1" applyBorder="1" applyAlignment="1">
      <alignment horizontal="left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/>
    </xf>
    <xf numFmtId="0" fontId="17" fillId="2" borderId="6" xfId="0" applyNumberFormat="1" applyFont="1" applyFill="1" applyBorder="1" applyAlignment="1">
      <alignment horizontal="center" vertical="center" wrapText="1"/>
    </xf>
    <xf numFmtId="0" fontId="17" fillId="2" borderId="7" xfId="0" applyNumberFormat="1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textRotation="90" wrapText="1"/>
    </xf>
    <xf numFmtId="2" fontId="17" fillId="2" borderId="1" xfId="11" applyNumberFormat="1" applyFont="1" applyFill="1" applyBorder="1" applyAlignment="1">
      <alignment horizontal="center" vertical="center" textRotation="90" wrapText="1"/>
    </xf>
    <xf numFmtId="0" fontId="17" fillId="2" borderId="1" xfId="11" applyFont="1" applyFill="1" applyBorder="1" applyAlignment="1">
      <alignment horizontal="center" vertical="center" textRotation="90" wrapText="1"/>
    </xf>
    <xf numFmtId="4" fontId="16" fillId="2" borderId="1" xfId="0" applyNumberFormat="1" applyFont="1" applyFill="1" applyBorder="1" applyAlignment="1">
      <alignment horizontal="center" vertical="center"/>
    </xf>
    <xf numFmtId="0" fontId="17" fillId="2" borderId="14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2" fontId="17" fillId="2" borderId="1" xfId="0" applyNumberFormat="1" applyFont="1" applyFill="1" applyBorder="1" applyAlignment="1">
      <alignment horizontal="left" vertical="center" wrapText="1"/>
    </xf>
    <xf numFmtId="0" fontId="16" fillId="2" borderId="7" xfId="0" applyNumberFormat="1" applyFont="1" applyFill="1" applyBorder="1" applyAlignment="1">
      <alignment horizontal="left" vertical="center"/>
    </xf>
    <xf numFmtId="0" fontId="16" fillId="2" borderId="7" xfId="0" applyNumberFormat="1" applyFont="1" applyFill="1" applyBorder="1" applyAlignment="1">
      <alignment horizontal="center" vertical="center"/>
    </xf>
    <xf numFmtId="0" fontId="16" fillId="2" borderId="2" xfId="0" applyNumberFormat="1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left" vertical="center"/>
    </xf>
    <xf numFmtId="0" fontId="16" fillId="2" borderId="6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left" vertical="center" wrapText="1"/>
    </xf>
    <xf numFmtId="0" fontId="17" fillId="2" borderId="7" xfId="16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2" fontId="17" fillId="2" borderId="9" xfId="0" applyNumberFormat="1" applyFont="1" applyFill="1" applyBorder="1" applyAlignment="1">
      <alignment horizontal="center" vertical="center" wrapText="1"/>
    </xf>
    <xf numFmtId="2" fontId="17" fillId="2" borderId="20" xfId="0" applyNumberFormat="1" applyFont="1" applyFill="1" applyBorder="1" applyAlignment="1">
      <alignment horizontal="center" vertical="center" wrapText="1"/>
    </xf>
    <xf numFmtId="2" fontId="17" fillId="2" borderId="21" xfId="0" applyNumberFormat="1" applyFont="1" applyFill="1" applyBorder="1" applyAlignment="1">
      <alignment horizontal="center" vertical="center" wrapText="1"/>
    </xf>
    <xf numFmtId="2" fontId="17" fillId="2" borderId="10" xfId="0" applyNumberFormat="1" applyFont="1" applyFill="1" applyBorder="1" applyAlignment="1">
      <alignment horizontal="center" vertical="center" wrapText="1"/>
    </xf>
    <xf numFmtId="2" fontId="17" fillId="2" borderId="11" xfId="0" applyNumberFormat="1" applyFont="1" applyFill="1" applyBorder="1" applyAlignment="1">
      <alignment horizontal="center" vertical="center" wrapText="1"/>
    </xf>
    <xf numFmtId="2" fontId="17" fillId="2" borderId="3" xfId="0" applyNumberFormat="1" applyFont="1" applyFill="1" applyBorder="1" applyAlignment="1">
      <alignment horizontal="center" vertical="center" wrapText="1"/>
    </xf>
    <xf numFmtId="2" fontId="17" fillId="2" borderId="4" xfId="0" applyNumberFormat="1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 wrapText="1"/>
    </xf>
    <xf numFmtId="4" fontId="17" fillId="2" borderId="6" xfId="0" applyNumberFormat="1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4" fontId="17" fillId="2" borderId="3" xfId="0" applyNumberFormat="1" applyFont="1" applyFill="1" applyBorder="1" applyAlignment="1">
      <alignment horizontal="center" vertical="center" wrapText="1"/>
    </xf>
    <xf numFmtId="4" fontId="17" fillId="2" borderId="4" xfId="0" applyNumberFormat="1" applyFont="1" applyFill="1" applyBorder="1" applyAlignment="1">
      <alignment horizontal="center" vertical="center" wrapText="1"/>
    </xf>
    <xf numFmtId="4" fontId="17" fillId="2" borderId="5" xfId="0" applyNumberFormat="1" applyFont="1" applyFill="1" applyBorder="1" applyAlignment="1">
      <alignment horizontal="center" vertical="center" wrapText="1"/>
    </xf>
    <xf numFmtId="2" fontId="40" fillId="2" borderId="1" xfId="0" applyNumberFormat="1" applyFont="1" applyFill="1" applyBorder="1" applyAlignment="1">
      <alignment horizontal="center" vertical="center" wrapText="1"/>
    </xf>
    <xf numFmtId="0" fontId="23" fillId="2" borderId="3" xfId="0" applyNumberFormat="1" applyFont="1" applyFill="1" applyBorder="1" applyAlignment="1">
      <alignment horizontal="center" vertical="center" wrapText="1"/>
    </xf>
    <xf numFmtId="0" fontId="23" fillId="2" borderId="4" xfId="0" applyNumberFormat="1" applyFont="1" applyFill="1" applyBorder="1" applyAlignment="1">
      <alignment horizontal="center" vertical="center" wrapText="1"/>
    </xf>
    <xf numFmtId="0" fontId="23" fillId="2" borderId="5" xfId="0" applyNumberFormat="1" applyFont="1" applyFill="1" applyBorder="1" applyAlignment="1">
      <alignment horizontal="center" vertical="center" wrapText="1"/>
    </xf>
    <xf numFmtId="0" fontId="17" fillId="2" borderId="3" xfId="0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horizontal="center" vertical="center" wrapText="1"/>
    </xf>
    <xf numFmtId="3" fontId="16" fillId="2" borderId="6" xfId="0" applyNumberFormat="1" applyFont="1" applyFill="1" applyBorder="1" applyAlignment="1">
      <alignment horizontal="center"/>
    </xf>
    <xf numFmtId="3" fontId="16" fillId="2" borderId="7" xfId="0" applyNumberFormat="1" applyFont="1" applyFill="1" applyBorder="1" applyAlignment="1">
      <alignment horizontal="center"/>
    </xf>
    <xf numFmtId="3" fontId="16" fillId="2" borderId="2" xfId="0" applyNumberFormat="1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4" fontId="16" fillId="2" borderId="6" xfId="16" applyNumberFormat="1" applyFont="1" applyFill="1" applyBorder="1" applyAlignment="1">
      <alignment horizontal="center" vertical="center"/>
    </xf>
    <xf numFmtId="4" fontId="16" fillId="2" borderId="7" xfId="16" applyNumberFormat="1" applyFont="1" applyFill="1" applyBorder="1" applyAlignment="1">
      <alignment horizontal="center" vertical="center"/>
    </xf>
    <xf numFmtId="4" fontId="16" fillId="2" borderId="2" xfId="16" applyNumberFormat="1" applyFont="1" applyFill="1" applyBorder="1" applyAlignment="1">
      <alignment horizontal="center" vertical="center"/>
    </xf>
    <xf numFmtId="49" fontId="16" fillId="2" borderId="6" xfId="0" applyNumberFormat="1" applyFont="1" applyFill="1" applyBorder="1" applyAlignment="1">
      <alignment horizontal="center" vertical="center"/>
    </xf>
    <xf numFmtId="49" fontId="16" fillId="2" borderId="7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166" fontId="17" fillId="2" borderId="1" xfId="0" applyNumberFormat="1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left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center" wrapText="1"/>
    </xf>
    <xf numFmtId="4" fontId="16" fillId="2" borderId="6" xfId="16" applyNumberFormat="1" applyFont="1" applyFill="1" applyBorder="1" applyAlignment="1">
      <alignment horizontal="left" vertical="center" wrapText="1"/>
    </xf>
    <xf numFmtId="4" fontId="16" fillId="2" borderId="7" xfId="16" applyNumberFormat="1" applyFont="1" applyFill="1" applyBorder="1" applyAlignment="1">
      <alignment horizontal="left" vertical="center" wrapText="1"/>
    </xf>
    <xf numFmtId="4" fontId="16" fillId="2" borderId="2" xfId="16" applyNumberFormat="1" applyFont="1" applyFill="1" applyBorder="1" applyAlignment="1">
      <alignment horizontal="left" vertical="center" wrapText="1"/>
    </xf>
    <xf numFmtId="4" fontId="17" fillId="2" borderId="1" xfId="16" applyNumberFormat="1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wrapText="1"/>
    </xf>
    <xf numFmtId="0" fontId="16" fillId="2" borderId="7" xfId="0" applyFont="1" applyFill="1" applyBorder="1" applyAlignment="1">
      <alignment horizontal="left" wrapText="1"/>
    </xf>
    <xf numFmtId="0" fontId="16" fillId="2" borderId="2" xfId="0" applyFont="1" applyFill="1" applyBorder="1" applyAlignment="1">
      <alignment horizontal="left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left"/>
    </xf>
    <xf numFmtId="0" fontId="16" fillId="2" borderId="7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0" fontId="16" fillId="2" borderId="0" xfId="0" applyFont="1" applyFill="1" applyAlignment="1">
      <alignment horizontal="center" vertical="center"/>
    </xf>
    <xf numFmtId="2" fontId="17" fillId="2" borderId="6" xfId="0" applyNumberFormat="1" applyFont="1" applyFill="1" applyBorder="1" applyAlignment="1">
      <alignment horizontal="center" vertical="center"/>
    </xf>
    <xf numFmtId="2" fontId="17" fillId="2" borderId="7" xfId="0" applyNumberFormat="1" applyFont="1" applyFill="1" applyBorder="1" applyAlignment="1">
      <alignment horizontal="center" vertical="center"/>
    </xf>
    <xf numFmtId="4" fontId="17" fillId="2" borderId="6" xfId="0" applyNumberFormat="1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 wrapText="1"/>
    </xf>
    <xf numFmtId="4" fontId="16" fillId="2" borderId="0" xfId="0" applyNumberFormat="1" applyFont="1" applyFill="1" applyAlignment="1">
      <alignment horizontal="center" vertical="center"/>
    </xf>
    <xf numFmtId="4" fontId="16" fillId="2" borderId="6" xfId="0" applyNumberFormat="1" applyFont="1" applyFill="1" applyBorder="1" applyAlignment="1">
      <alignment horizontal="center" vertical="center" wrapText="1"/>
    </xf>
    <xf numFmtId="4" fontId="16" fillId="2" borderId="7" xfId="0" applyNumberFormat="1" applyFont="1" applyFill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center" vertical="center" wrapText="1"/>
    </xf>
    <xf numFmtId="3" fontId="16" fillId="2" borderId="6" xfId="0" applyNumberFormat="1" applyFont="1" applyFill="1" applyBorder="1" applyAlignment="1">
      <alignment horizontal="center" vertical="center"/>
    </xf>
    <xf numFmtId="3" fontId="16" fillId="2" borderId="7" xfId="0" applyNumberFormat="1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horizontal="center" vertical="center"/>
    </xf>
  </cellXfs>
  <cellStyles count="4876">
    <cellStyle name="Excel Built-in Normal" xfId="1"/>
    <cellStyle name="Excel Built-in Normal 2" xfId="2"/>
    <cellStyle name="Excel Built-in Normal 2 2" xfId="3"/>
    <cellStyle name="Excel Built-in Normal 2 2 2" xfId="60"/>
    <cellStyle name="Excel Built-in Normal 2 2 3" xfId="97"/>
    <cellStyle name="Excel Built-in Normal 2 3" xfId="59"/>
    <cellStyle name="Excel Built-in Normal 2 4" xfId="98"/>
    <cellStyle name="Excel Built-in Normal 3" xfId="4"/>
    <cellStyle name="Excel Built-in Normal 3 2" xfId="61"/>
    <cellStyle name="Excel Built-in Normal 3 3" xfId="99"/>
    <cellStyle name="Excel Built-in Normal 4" xfId="57"/>
    <cellStyle name="Excel Built-in Normal 5" xfId="100"/>
    <cellStyle name="TableStyleLight1" xfId="5"/>
    <cellStyle name="Обычный" xfId="0" builtinId="0"/>
    <cellStyle name="Обычный 10" xfId="6"/>
    <cellStyle name="Обычный 10 10" xfId="497"/>
    <cellStyle name="Обычный 10 10 2" xfId="1091"/>
    <cellStyle name="Обычный 10 10 2 2" xfId="2279"/>
    <cellStyle name="Обычный 10 10 2 2 2" xfId="4692"/>
    <cellStyle name="Обычный 10 10 2 3" xfId="3504"/>
    <cellStyle name="Обычный 10 10 3" xfId="1685"/>
    <cellStyle name="Обычный 10 10 3 2" xfId="4098"/>
    <cellStyle name="Обычный 10 10 4" xfId="2910"/>
    <cellStyle name="Обычный 10 11" xfId="644"/>
    <cellStyle name="Обычный 10 11 2" xfId="1832"/>
    <cellStyle name="Обычный 10 11 2 2" xfId="4245"/>
    <cellStyle name="Обычный 10 11 3" xfId="3057"/>
    <cellStyle name="Обычный 10 12" xfId="1238"/>
    <cellStyle name="Обычный 10 12 2" xfId="3651"/>
    <cellStyle name="Обычный 10 13" xfId="2426"/>
    <cellStyle name="Обычный 10 13 2" xfId="4839"/>
    <cellStyle name="Обычный 10 14" xfId="2463"/>
    <cellStyle name="Обычный 10 2" xfId="7"/>
    <cellStyle name="Обычный 10 2 10" xfId="1239"/>
    <cellStyle name="Обычный 10 2 10 2" xfId="3652"/>
    <cellStyle name="Обычный 10 2 11" xfId="2427"/>
    <cellStyle name="Обычный 10 2 11 2" xfId="4840"/>
    <cellStyle name="Обычный 10 2 12" xfId="2464"/>
    <cellStyle name="Обычный 10 2 2" xfId="63"/>
    <cellStyle name="Обычный 10 2 2 2" xfId="228"/>
    <cellStyle name="Обычный 10 2 2 2 2" xfId="822"/>
    <cellStyle name="Обычный 10 2 2 2 2 2" xfId="2010"/>
    <cellStyle name="Обычный 10 2 2 2 2 2 2" xfId="4423"/>
    <cellStyle name="Обычный 10 2 2 2 2 3" xfId="3235"/>
    <cellStyle name="Обычный 10 2 2 2 3" xfId="1416"/>
    <cellStyle name="Обычный 10 2 2 2 3 2" xfId="3829"/>
    <cellStyle name="Обычный 10 2 2 2 4" xfId="2641"/>
    <cellStyle name="Обычный 10 2 2 3" xfId="375"/>
    <cellStyle name="Обычный 10 2 2 3 2" xfId="969"/>
    <cellStyle name="Обычный 10 2 2 3 2 2" xfId="2157"/>
    <cellStyle name="Обычный 10 2 2 3 2 2 2" xfId="4570"/>
    <cellStyle name="Обычный 10 2 2 3 2 3" xfId="3382"/>
    <cellStyle name="Обычный 10 2 2 3 3" xfId="1563"/>
    <cellStyle name="Обычный 10 2 2 3 3 2" xfId="3976"/>
    <cellStyle name="Обычный 10 2 2 3 4" xfId="2788"/>
    <cellStyle name="Обычный 10 2 2 4" xfId="528"/>
    <cellStyle name="Обычный 10 2 2 4 2" xfId="1122"/>
    <cellStyle name="Обычный 10 2 2 4 2 2" xfId="2310"/>
    <cellStyle name="Обычный 10 2 2 4 2 2 2" xfId="4723"/>
    <cellStyle name="Обычный 10 2 2 4 2 3" xfId="3535"/>
    <cellStyle name="Обычный 10 2 2 4 3" xfId="1716"/>
    <cellStyle name="Обычный 10 2 2 4 3 2" xfId="4129"/>
    <cellStyle name="Обычный 10 2 2 4 4" xfId="2941"/>
    <cellStyle name="Обычный 10 2 2 5" xfId="675"/>
    <cellStyle name="Обычный 10 2 2 5 2" xfId="1863"/>
    <cellStyle name="Обычный 10 2 2 5 2 2" xfId="4276"/>
    <cellStyle name="Обычный 10 2 2 5 3" xfId="3088"/>
    <cellStyle name="Обычный 10 2 2 6" xfId="1269"/>
    <cellStyle name="Обычный 10 2 2 6 2" xfId="3682"/>
    <cellStyle name="Обычный 10 2 2 7" xfId="2494"/>
    <cellStyle name="Обычный 10 2 3" xfId="102"/>
    <cellStyle name="Обычный 10 2 3 2" xfId="258"/>
    <cellStyle name="Обычный 10 2 3 2 2" xfId="852"/>
    <cellStyle name="Обычный 10 2 3 2 2 2" xfId="2040"/>
    <cellStyle name="Обычный 10 2 3 2 2 2 2" xfId="4453"/>
    <cellStyle name="Обычный 10 2 3 2 2 3" xfId="3265"/>
    <cellStyle name="Обычный 10 2 3 2 3" xfId="1446"/>
    <cellStyle name="Обычный 10 2 3 2 3 2" xfId="3859"/>
    <cellStyle name="Обычный 10 2 3 2 4" xfId="2671"/>
    <cellStyle name="Обычный 10 2 3 3" xfId="405"/>
    <cellStyle name="Обычный 10 2 3 3 2" xfId="999"/>
    <cellStyle name="Обычный 10 2 3 3 2 2" xfId="2187"/>
    <cellStyle name="Обычный 10 2 3 3 2 2 2" xfId="4600"/>
    <cellStyle name="Обычный 10 2 3 3 2 3" xfId="3412"/>
    <cellStyle name="Обычный 10 2 3 3 3" xfId="1593"/>
    <cellStyle name="Обычный 10 2 3 3 3 2" xfId="4006"/>
    <cellStyle name="Обычный 10 2 3 3 4" xfId="2818"/>
    <cellStyle name="Обычный 10 2 3 4" xfId="558"/>
    <cellStyle name="Обычный 10 2 3 4 2" xfId="1152"/>
    <cellStyle name="Обычный 10 2 3 4 2 2" xfId="2340"/>
    <cellStyle name="Обычный 10 2 3 4 2 2 2" xfId="4753"/>
    <cellStyle name="Обычный 10 2 3 4 2 3" xfId="3565"/>
    <cellStyle name="Обычный 10 2 3 4 3" xfId="1746"/>
    <cellStyle name="Обычный 10 2 3 4 3 2" xfId="4159"/>
    <cellStyle name="Обычный 10 2 3 4 4" xfId="2971"/>
    <cellStyle name="Обычный 10 2 3 5" xfId="705"/>
    <cellStyle name="Обычный 10 2 3 5 2" xfId="1893"/>
    <cellStyle name="Обычный 10 2 3 5 2 2" xfId="4306"/>
    <cellStyle name="Обычный 10 2 3 5 3" xfId="3118"/>
    <cellStyle name="Обычный 10 2 3 6" xfId="1299"/>
    <cellStyle name="Обычный 10 2 3 6 2" xfId="3712"/>
    <cellStyle name="Обычный 10 2 3 7" xfId="2524"/>
    <cellStyle name="Обычный 10 2 4" xfId="138"/>
    <cellStyle name="Обычный 10 2 4 2" xfId="285"/>
    <cellStyle name="Обычный 10 2 4 2 2" xfId="879"/>
    <cellStyle name="Обычный 10 2 4 2 2 2" xfId="2067"/>
    <cellStyle name="Обычный 10 2 4 2 2 2 2" xfId="4480"/>
    <cellStyle name="Обычный 10 2 4 2 2 3" xfId="3292"/>
    <cellStyle name="Обычный 10 2 4 2 3" xfId="1473"/>
    <cellStyle name="Обычный 10 2 4 2 3 2" xfId="3886"/>
    <cellStyle name="Обычный 10 2 4 2 4" xfId="2698"/>
    <cellStyle name="Обычный 10 2 4 3" xfId="433"/>
    <cellStyle name="Обычный 10 2 4 3 2" xfId="1027"/>
    <cellStyle name="Обычный 10 2 4 3 2 2" xfId="2215"/>
    <cellStyle name="Обычный 10 2 4 3 2 2 2" xfId="4628"/>
    <cellStyle name="Обычный 10 2 4 3 2 3" xfId="3440"/>
    <cellStyle name="Обычный 10 2 4 3 3" xfId="1621"/>
    <cellStyle name="Обычный 10 2 4 3 3 2" xfId="4034"/>
    <cellStyle name="Обычный 10 2 4 3 4" xfId="2846"/>
    <cellStyle name="Обычный 10 2 4 4" xfId="585"/>
    <cellStyle name="Обычный 10 2 4 4 2" xfId="1179"/>
    <cellStyle name="Обычный 10 2 4 4 2 2" xfId="2367"/>
    <cellStyle name="Обычный 10 2 4 4 2 2 2" xfId="4780"/>
    <cellStyle name="Обычный 10 2 4 4 2 3" xfId="3592"/>
    <cellStyle name="Обычный 10 2 4 4 3" xfId="1773"/>
    <cellStyle name="Обычный 10 2 4 4 3 2" xfId="4186"/>
    <cellStyle name="Обычный 10 2 4 4 4" xfId="2998"/>
    <cellStyle name="Обычный 10 2 4 5" xfId="732"/>
    <cellStyle name="Обычный 10 2 4 5 2" xfId="1920"/>
    <cellStyle name="Обычный 10 2 4 5 2 2" xfId="4333"/>
    <cellStyle name="Обычный 10 2 4 5 3" xfId="3145"/>
    <cellStyle name="Обычный 10 2 4 6" xfId="1326"/>
    <cellStyle name="Обычный 10 2 4 6 2" xfId="3739"/>
    <cellStyle name="Обычный 10 2 4 7" xfId="2551"/>
    <cellStyle name="Обычный 10 2 5" xfId="168"/>
    <cellStyle name="Обычный 10 2 5 2" xfId="315"/>
    <cellStyle name="Обычный 10 2 5 2 2" xfId="909"/>
    <cellStyle name="Обычный 10 2 5 2 2 2" xfId="2097"/>
    <cellStyle name="Обычный 10 2 5 2 2 2 2" xfId="4510"/>
    <cellStyle name="Обычный 10 2 5 2 2 3" xfId="3322"/>
    <cellStyle name="Обычный 10 2 5 2 3" xfId="1503"/>
    <cellStyle name="Обычный 10 2 5 2 3 2" xfId="3916"/>
    <cellStyle name="Обычный 10 2 5 2 4" xfId="2728"/>
    <cellStyle name="Обычный 10 2 5 3" xfId="463"/>
    <cellStyle name="Обычный 10 2 5 3 2" xfId="1057"/>
    <cellStyle name="Обычный 10 2 5 3 2 2" xfId="2245"/>
    <cellStyle name="Обычный 10 2 5 3 2 2 2" xfId="4658"/>
    <cellStyle name="Обычный 10 2 5 3 2 3" xfId="3470"/>
    <cellStyle name="Обычный 10 2 5 3 3" xfId="1651"/>
    <cellStyle name="Обычный 10 2 5 3 3 2" xfId="4064"/>
    <cellStyle name="Обычный 10 2 5 3 4" xfId="2876"/>
    <cellStyle name="Обычный 10 2 5 4" xfId="615"/>
    <cellStyle name="Обычный 10 2 5 4 2" xfId="1209"/>
    <cellStyle name="Обычный 10 2 5 4 2 2" xfId="2397"/>
    <cellStyle name="Обычный 10 2 5 4 2 2 2" xfId="4810"/>
    <cellStyle name="Обычный 10 2 5 4 2 3" xfId="3622"/>
    <cellStyle name="Обычный 10 2 5 4 3" xfId="1803"/>
    <cellStyle name="Обычный 10 2 5 4 3 2" xfId="4216"/>
    <cellStyle name="Обычный 10 2 5 4 4" xfId="3028"/>
    <cellStyle name="Обычный 10 2 5 5" xfId="762"/>
    <cellStyle name="Обычный 10 2 5 5 2" xfId="1950"/>
    <cellStyle name="Обычный 10 2 5 5 2 2" xfId="4363"/>
    <cellStyle name="Обычный 10 2 5 5 3" xfId="3175"/>
    <cellStyle name="Обычный 10 2 5 6" xfId="1356"/>
    <cellStyle name="Обычный 10 2 5 6 2" xfId="3769"/>
    <cellStyle name="Обычный 10 2 5 7" xfId="2581"/>
    <cellStyle name="Обычный 10 2 6" xfId="198"/>
    <cellStyle name="Обычный 10 2 6 2" xfId="792"/>
    <cellStyle name="Обычный 10 2 6 2 2" xfId="1980"/>
    <cellStyle name="Обычный 10 2 6 2 2 2" xfId="4393"/>
    <cellStyle name="Обычный 10 2 6 2 3" xfId="3205"/>
    <cellStyle name="Обычный 10 2 6 3" xfId="1386"/>
    <cellStyle name="Обычный 10 2 6 3 2" xfId="3799"/>
    <cellStyle name="Обычный 10 2 6 4" xfId="2611"/>
    <cellStyle name="Обычный 10 2 7" xfId="345"/>
    <cellStyle name="Обычный 10 2 7 2" xfId="939"/>
    <cellStyle name="Обычный 10 2 7 2 2" xfId="2127"/>
    <cellStyle name="Обычный 10 2 7 2 2 2" xfId="4540"/>
    <cellStyle name="Обычный 10 2 7 2 3" xfId="3352"/>
    <cellStyle name="Обычный 10 2 7 3" xfId="1533"/>
    <cellStyle name="Обычный 10 2 7 3 2" xfId="3946"/>
    <cellStyle name="Обычный 10 2 7 4" xfId="2758"/>
    <cellStyle name="Обычный 10 2 8" xfId="498"/>
    <cellStyle name="Обычный 10 2 8 2" xfId="1092"/>
    <cellStyle name="Обычный 10 2 8 2 2" xfId="2280"/>
    <cellStyle name="Обычный 10 2 8 2 2 2" xfId="4693"/>
    <cellStyle name="Обычный 10 2 8 2 3" xfId="3505"/>
    <cellStyle name="Обычный 10 2 8 3" xfId="1686"/>
    <cellStyle name="Обычный 10 2 8 3 2" xfId="4099"/>
    <cellStyle name="Обычный 10 2 8 4" xfId="2911"/>
    <cellStyle name="Обычный 10 2 9" xfId="645"/>
    <cellStyle name="Обычный 10 2 9 2" xfId="1833"/>
    <cellStyle name="Обычный 10 2 9 2 2" xfId="4246"/>
    <cellStyle name="Обычный 10 2 9 3" xfId="3058"/>
    <cellStyle name="Обычный 10 3" xfId="48"/>
    <cellStyle name="Обычный 10 3 10" xfId="1263"/>
    <cellStyle name="Обычный 10 3 10 2" xfId="3676"/>
    <cellStyle name="Обычный 10 3 11" xfId="2488"/>
    <cellStyle name="Обычный 10 3 2" xfId="92"/>
    <cellStyle name="Обычный 10 3 2 2" xfId="252"/>
    <cellStyle name="Обычный 10 3 2 2 2" xfId="846"/>
    <cellStyle name="Обычный 10 3 2 2 2 2" xfId="2034"/>
    <cellStyle name="Обычный 10 3 2 2 2 2 2" xfId="4447"/>
    <cellStyle name="Обычный 10 3 2 2 2 3" xfId="3259"/>
    <cellStyle name="Обычный 10 3 2 2 3" xfId="1440"/>
    <cellStyle name="Обычный 10 3 2 2 3 2" xfId="3853"/>
    <cellStyle name="Обычный 10 3 2 2 4" xfId="2665"/>
    <cellStyle name="Обычный 10 3 2 3" xfId="399"/>
    <cellStyle name="Обычный 10 3 2 3 2" xfId="993"/>
    <cellStyle name="Обычный 10 3 2 3 2 2" xfId="2181"/>
    <cellStyle name="Обычный 10 3 2 3 2 2 2" xfId="4594"/>
    <cellStyle name="Обычный 10 3 2 3 2 3" xfId="3406"/>
    <cellStyle name="Обычный 10 3 2 3 3" xfId="1587"/>
    <cellStyle name="Обычный 10 3 2 3 3 2" xfId="4000"/>
    <cellStyle name="Обычный 10 3 2 3 4" xfId="2812"/>
    <cellStyle name="Обычный 10 3 2 4" xfId="552"/>
    <cellStyle name="Обычный 10 3 2 4 2" xfId="1146"/>
    <cellStyle name="Обычный 10 3 2 4 2 2" xfId="2334"/>
    <cellStyle name="Обычный 10 3 2 4 2 2 2" xfId="4747"/>
    <cellStyle name="Обычный 10 3 2 4 2 3" xfId="3559"/>
    <cellStyle name="Обычный 10 3 2 4 3" xfId="1740"/>
    <cellStyle name="Обычный 10 3 2 4 3 2" xfId="4153"/>
    <cellStyle name="Обычный 10 3 2 4 4" xfId="2965"/>
    <cellStyle name="Обычный 10 3 2 5" xfId="699"/>
    <cellStyle name="Обычный 10 3 2 5 2" xfId="1887"/>
    <cellStyle name="Обычный 10 3 2 5 2 2" xfId="4300"/>
    <cellStyle name="Обычный 10 3 2 5 3" xfId="3112"/>
    <cellStyle name="Обычный 10 3 2 6" xfId="1293"/>
    <cellStyle name="Обычный 10 3 2 6 2" xfId="3706"/>
    <cellStyle name="Обычный 10 3 2 7" xfId="2518"/>
    <cellStyle name="Обычный 10 3 3" xfId="103"/>
    <cellStyle name="Обычный 10 3 3 2" xfId="259"/>
    <cellStyle name="Обычный 10 3 3 2 2" xfId="853"/>
    <cellStyle name="Обычный 10 3 3 2 2 2" xfId="2041"/>
    <cellStyle name="Обычный 10 3 3 2 2 2 2" xfId="4454"/>
    <cellStyle name="Обычный 10 3 3 2 2 3" xfId="3266"/>
    <cellStyle name="Обычный 10 3 3 2 3" xfId="1447"/>
    <cellStyle name="Обычный 10 3 3 2 3 2" xfId="3860"/>
    <cellStyle name="Обычный 10 3 3 2 4" xfId="2672"/>
    <cellStyle name="Обычный 10 3 3 3" xfId="406"/>
    <cellStyle name="Обычный 10 3 3 3 2" xfId="1000"/>
    <cellStyle name="Обычный 10 3 3 3 2 2" xfId="2188"/>
    <cellStyle name="Обычный 10 3 3 3 2 2 2" xfId="4601"/>
    <cellStyle name="Обычный 10 3 3 3 2 3" xfId="3413"/>
    <cellStyle name="Обычный 10 3 3 3 3" xfId="1594"/>
    <cellStyle name="Обычный 10 3 3 3 3 2" xfId="4007"/>
    <cellStyle name="Обычный 10 3 3 3 4" xfId="2819"/>
    <cellStyle name="Обычный 10 3 3 4" xfId="559"/>
    <cellStyle name="Обычный 10 3 3 4 2" xfId="1153"/>
    <cellStyle name="Обычный 10 3 3 4 2 2" xfId="2341"/>
    <cellStyle name="Обычный 10 3 3 4 2 2 2" xfId="4754"/>
    <cellStyle name="Обычный 10 3 3 4 2 3" xfId="3566"/>
    <cellStyle name="Обычный 10 3 3 4 3" xfId="1747"/>
    <cellStyle name="Обычный 10 3 3 4 3 2" xfId="4160"/>
    <cellStyle name="Обычный 10 3 3 4 4" xfId="2972"/>
    <cellStyle name="Обычный 10 3 3 5" xfId="706"/>
    <cellStyle name="Обычный 10 3 3 5 2" xfId="1894"/>
    <cellStyle name="Обычный 10 3 3 5 2 2" xfId="4307"/>
    <cellStyle name="Обычный 10 3 3 5 3" xfId="3119"/>
    <cellStyle name="Обычный 10 3 3 6" xfId="1300"/>
    <cellStyle name="Обычный 10 3 3 6 2" xfId="3713"/>
    <cellStyle name="Обычный 10 3 3 7" xfId="2525"/>
    <cellStyle name="Обычный 10 3 4" xfId="162"/>
    <cellStyle name="Обычный 10 3 4 2" xfId="309"/>
    <cellStyle name="Обычный 10 3 4 2 2" xfId="903"/>
    <cellStyle name="Обычный 10 3 4 2 2 2" xfId="2091"/>
    <cellStyle name="Обычный 10 3 4 2 2 2 2" xfId="4504"/>
    <cellStyle name="Обычный 10 3 4 2 2 3" xfId="3316"/>
    <cellStyle name="Обычный 10 3 4 2 3" xfId="1497"/>
    <cellStyle name="Обычный 10 3 4 2 3 2" xfId="3910"/>
    <cellStyle name="Обычный 10 3 4 2 4" xfId="2722"/>
    <cellStyle name="Обычный 10 3 4 3" xfId="457"/>
    <cellStyle name="Обычный 10 3 4 3 2" xfId="1051"/>
    <cellStyle name="Обычный 10 3 4 3 2 2" xfId="2239"/>
    <cellStyle name="Обычный 10 3 4 3 2 2 2" xfId="4652"/>
    <cellStyle name="Обычный 10 3 4 3 2 3" xfId="3464"/>
    <cellStyle name="Обычный 10 3 4 3 3" xfId="1645"/>
    <cellStyle name="Обычный 10 3 4 3 3 2" xfId="4058"/>
    <cellStyle name="Обычный 10 3 4 3 4" xfId="2870"/>
    <cellStyle name="Обычный 10 3 4 4" xfId="609"/>
    <cellStyle name="Обычный 10 3 4 4 2" xfId="1203"/>
    <cellStyle name="Обычный 10 3 4 4 2 2" xfId="2391"/>
    <cellStyle name="Обычный 10 3 4 4 2 2 2" xfId="4804"/>
    <cellStyle name="Обычный 10 3 4 4 2 3" xfId="3616"/>
    <cellStyle name="Обычный 10 3 4 4 3" xfId="1797"/>
    <cellStyle name="Обычный 10 3 4 4 3 2" xfId="4210"/>
    <cellStyle name="Обычный 10 3 4 4 4" xfId="3022"/>
    <cellStyle name="Обычный 10 3 4 5" xfId="756"/>
    <cellStyle name="Обычный 10 3 4 5 2" xfId="1944"/>
    <cellStyle name="Обычный 10 3 4 5 2 2" xfId="4357"/>
    <cellStyle name="Обычный 10 3 4 5 3" xfId="3169"/>
    <cellStyle name="Обычный 10 3 4 6" xfId="1350"/>
    <cellStyle name="Обычный 10 3 4 6 2" xfId="3763"/>
    <cellStyle name="Обычный 10 3 4 7" xfId="2575"/>
    <cellStyle name="Обычный 10 3 5" xfId="192"/>
    <cellStyle name="Обычный 10 3 5 2" xfId="339"/>
    <cellStyle name="Обычный 10 3 5 2 2" xfId="933"/>
    <cellStyle name="Обычный 10 3 5 2 2 2" xfId="2121"/>
    <cellStyle name="Обычный 10 3 5 2 2 2 2" xfId="4534"/>
    <cellStyle name="Обычный 10 3 5 2 2 3" xfId="3346"/>
    <cellStyle name="Обычный 10 3 5 2 3" xfId="1527"/>
    <cellStyle name="Обычный 10 3 5 2 3 2" xfId="3940"/>
    <cellStyle name="Обычный 10 3 5 2 4" xfId="2752"/>
    <cellStyle name="Обычный 10 3 5 3" xfId="487"/>
    <cellStyle name="Обычный 10 3 5 3 2" xfId="1081"/>
    <cellStyle name="Обычный 10 3 5 3 2 2" xfId="2269"/>
    <cellStyle name="Обычный 10 3 5 3 2 2 2" xfId="4682"/>
    <cellStyle name="Обычный 10 3 5 3 2 3" xfId="3494"/>
    <cellStyle name="Обычный 10 3 5 3 3" xfId="1675"/>
    <cellStyle name="Обычный 10 3 5 3 3 2" xfId="4088"/>
    <cellStyle name="Обычный 10 3 5 3 4" xfId="2900"/>
    <cellStyle name="Обычный 10 3 5 4" xfId="639"/>
    <cellStyle name="Обычный 10 3 5 4 2" xfId="1233"/>
    <cellStyle name="Обычный 10 3 5 4 2 2" xfId="2421"/>
    <cellStyle name="Обычный 10 3 5 4 2 2 2" xfId="4834"/>
    <cellStyle name="Обычный 10 3 5 4 2 3" xfId="3646"/>
    <cellStyle name="Обычный 10 3 5 4 3" xfId="1827"/>
    <cellStyle name="Обычный 10 3 5 4 3 2" xfId="4240"/>
    <cellStyle name="Обычный 10 3 5 4 4" xfId="3052"/>
    <cellStyle name="Обычный 10 3 5 5" xfId="786"/>
    <cellStyle name="Обычный 10 3 5 5 2" xfId="1974"/>
    <cellStyle name="Обычный 10 3 5 5 2 2" xfId="4387"/>
    <cellStyle name="Обычный 10 3 5 5 3" xfId="3199"/>
    <cellStyle name="Обычный 10 3 5 6" xfId="1380"/>
    <cellStyle name="Обычный 10 3 5 6 2" xfId="3793"/>
    <cellStyle name="Обычный 10 3 5 7" xfId="2605"/>
    <cellStyle name="Обычный 10 3 6" xfId="222"/>
    <cellStyle name="Обычный 10 3 6 2" xfId="816"/>
    <cellStyle name="Обычный 10 3 6 2 2" xfId="2004"/>
    <cellStyle name="Обычный 10 3 6 2 2 2" xfId="4417"/>
    <cellStyle name="Обычный 10 3 6 2 3" xfId="3229"/>
    <cellStyle name="Обычный 10 3 6 3" xfId="1410"/>
    <cellStyle name="Обычный 10 3 6 3 2" xfId="3823"/>
    <cellStyle name="Обычный 10 3 6 4" xfId="2635"/>
    <cellStyle name="Обычный 10 3 7" xfId="369"/>
    <cellStyle name="Обычный 10 3 7 2" xfId="963"/>
    <cellStyle name="Обычный 10 3 7 2 2" xfId="2151"/>
    <cellStyle name="Обычный 10 3 7 2 2 2" xfId="4564"/>
    <cellStyle name="Обычный 10 3 7 2 3" xfId="3376"/>
    <cellStyle name="Обычный 10 3 7 3" xfId="1557"/>
    <cellStyle name="Обычный 10 3 7 3 2" xfId="3970"/>
    <cellStyle name="Обычный 10 3 7 4" xfId="2782"/>
    <cellStyle name="Обычный 10 3 8" xfId="522"/>
    <cellStyle name="Обычный 10 3 8 2" xfId="1116"/>
    <cellStyle name="Обычный 10 3 8 2 2" xfId="2304"/>
    <cellStyle name="Обычный 10 3 8 2 2 2" xfId="4717"/>
    <cellStyle name="Обычный 10 3 8 2 3" xfId="3529"/>
    <cellStyle name="Обычный 10 3 8 3" xfId="1710"/>
    <cellStyle name="Обычный 10 3 8 3 2" xfId="4123"/>
    <cellStyle name="Обычный 10 3 8 4" xfId="2935"/>
    <cellStyle name="Обычный 10 3 9" xfId="669"/>
    <cellStyle name="Обычный 10 3 9 2" xfId="1857"/>
    <cellStyle name="Обычный 10 3 9 2 2" xfId="4270"/>
    <cellStyle name="Обычный 10 3 9 3" xfId="3082"/>
    <cellStyle name="Обычный 10 4" xfId="62"/>
    <cellStyle name="Обычный 10 4 2" xfId="227"/>
    <cellStyle name="Обычный 10 4 2 2" xfId="821"/>
    <cellStyle name="Обычный 10 4 2 2 2" xfId="2009"/>
    <cellStyle name="Обычный 10 4 2 2 2 2" xfId="4422"/>
    <cellStyle name="Обычный 10 4 2 2 3" xfId="3234"/>
    <cellStyle name="Обычный 10 4 2 3" xfId="1415"/>
    <cellStyle name="Обычный 10 4 2 3 2" xfId="3828"/>
    <cellStyle name="Обычный 10 4 2 4" xfId="2640"/>
    <cellStyle name="Обычный 10 4 3" xfId="374"/>
    <cellStyle name="Обычный 10 4 3 2" xfId="968"/>
    <cellStyle name="Обычный 10 4 3 2 2" xfId="2156"/>
    <cellStyle name="Обычный 10 4 3 2 2 2" xfId="4569"/>
    <cellStyle name="Обычный 10 4 3 2 3" xfId="3381"/>
    <cellStyle name="Обычный 10 4 3 3" xfId="1562"/>
    <cellStyle name="Обычный 10 4 3 3 2" xfId="3975"/>
    <cellStyle name="Обычный 10 4 3 4" xfId="2787"/>
    <cellStyle name="Обычный 10 4 4" xfId="527"/>
    <cellStyle name="Обычный 10 4 4 2" xfId="1121"/>
    <cellStyle name="Обычный 10 4 4 2 2" xfId="2309"/>
    <cellStyle name="Обычный 10 4 4 2 2 2" xfId="4722"/>
    <cellStyle name="Обычный 10 4 4 2 3" xfId="3534"/>
    <cellStyle name="Обычный 10 4 4 3" xfId="1715"/>
    <cellStyle name="Обычный 10 4 4 3 2" xfId="4128"/>
    <cellStyle name="Обычный 10 4 4 4" xfId="2940"/>
    <cellStyle name="Обычный 10 4 5" xfId="674"/>
    <cellStyle name="Обычный 10 4 5 2" xfId="1862"/>
    <cellStyle name="Обычный 10 4 5 2 2" xfId="4275"/>
    <cellStyle name="Обычный 10 4 5 3" xfId="3087"/>
    <cellStyle name="Обычный 10 4 6" xfId="1268"/>
    <cellStyle name="Обычный 10 4 6 2" xfId="3681"/>
    <cellStyle name="Обычный 10 4 7" xfId="2493"/>
    <cellStyle name="Обычный 10 5" xfId="101"/>
    <cellStyle name="Обычный 10 5 2" xfId="257"/>
    <cellStyle name="Обычный 10 5 2 2" xfId="851"/>
    <cellStyle name="Обычный 10 5 2 2 2" xfId="2039"/>
    <cellStyle name="Обычный 10 5 2 2 2 2" xfId="4452"/>
    <cellStyle name="Обычный 10 5 2 2 3" xfId="3264"/>
    <cellStyle name="Обычный 10 5 2 3" xfId="1445"/>
    <cellStyle name="Обычный 10 5 2 3 2" xfId="3858"/>
    <cellStyle name="Обычный 10 5 2 4" xfId="2670"/>
    <cellStyle name="Обычный 10 5 3" xfId="404"/>
    <cellStyle name="Обычный 10 5 3 2" xfId="998"/>
    <cellStyle name="Обычный 10 5 3 2 2" xfId="2186"/>
    <cellStyle name="Обычный 10 5 3 2 2 2" xfId="4599"/>
    <cellStyle name="Обычный 10 5 3 2 3" xfId="3411"/>
    <cellStyle name="Обычный 10 5 3 3" xfId="1592"/>
    <cellStyle name="Обычный 10 5 3 3 2" xfId="4005"/>
    <cellStyle name="Обычный 10 5 3 4" xfId="2817"/>
    <cellStyle name="Обычный 10 5 4" xfId="557"/>
    <cellStyle name="Обычный 10 5 4 2" xfId="1151"/>
    <cellStyle name="Обычный 10 5 4 2 2" xfId="2339"/>
    <cellStyle name="Обычный 10 5 4 2 2 2" xfId="4752"/>
    <cellStyle name="Обычный 10 5 4 2 3" xfId="3564"/>
    <cellStyle name="Обычный 10 5 4 3" xfId="1745"/>
    <cellStyle name="Обычный 10 5 4 3 2" xfId="4158"/>
    <cellStyle name="Обычный 10 5 4 4" xfId="2970"/>
    <cellStyle name="Обычный 10 5 5" xfId="704"/>
    <cellStyle name="Обычный 10 5 5 2" xfId="1892"/>
    <cellStyle name="Обычный 10 5 5 2 2" xfId="4305"/>
    <cellStyle name="Обычный 10 5 5 3" xfId="3117"/>
    <cellStyle name="Обычный 10 5 6" xfId="1298"/>
    <cellStyle name="Обычный 10 5 6 2" xfId="3711"/>
    <cellStyle name="Обычный 10 5 7" xfId="2523"/>
    <cellStyle name="Обычный 10 6" xfId="137"/>
    <cellStyle name="Обычный 10 6 2" xfId="284"/>
    <cellStyle name="Обычный 10 6 2 2" xfId="878"/>
    <cellStyle name="Обычный 10 6 2 2 2" xfId="2066"/>
    <cellStyle name="Обычный 10 6 2 2 2 2" xfId="4479"/>
    <cellStyle name="Обычный 10 6 2 2 3" xfId="3291"/>
    <cellStyle name="Обычный 10 6 2 3" xfId="1472"/>
    <cellStyle name="Обычный 10 6 2 3 2" xfId="3885"/>
    <cellStyle name="Обычный 10 6 2 4" xfId="2697"/>
    <cellStyle name="Обычный 10 6 3" xfId="432"/>
    <cellStyle name="Обычный 10 6 3 2" xfId="1026"/>
    <cellStyle name="Обычный 10 6 3 2 2" xfId="2214"/>
    <cellStyle name="Обычный 10 6 3 2 2 2" xfId="4627"/>
    <cellStyle name="Обычный 10 6 3 2 3" xfId="3439"/>
    <cellStyle name="Обычный 10 6 3 3" xfId="1620"/>
    <cellStyle name="Обычный 10 6 3 3 2" xfId="4033"/>
    <cellStyle name="Обычный 10 6 3 4" xfId="2845"/>
    <cellStyle name="Обычный 10 6 4" xfId="584"/>
    <cellStyle name="Обычный 10 6 4 2" xfId="1178"/>
    <cellStyle name="Обычный 10 6 4 2 2" xfId="2366"/>
    <cellStyle name="Обычный 10 6 4 2 2 2" xfId="4779"/>
    <cellStyle name="Обычный 10 6 4 2 3" xfId="3591"/>
    <cellStyle name="Обычный 10 6 4 3" xfId="1772"/>
    <cellStyle name="Обычный 10 6 4 3 2" xfId="4185"/>
    <cellStyle name="Обычный 10 6 4 4" xfId="2997"/>
    <cellStyle name="Обычный 10 6 5" xfId="731"/>
    <cellStyle name="Обычный 10 6 5 2" xfId="1919"/>
    <cellStyle name="Обычный 10 6 5 2 2" xfId="4332"/>
    <cellStyle name="Обычный 10 6 5 3" xfId="3144"/>
    <cellStyle name="Обычный 10 6 6" xfId="1325"/>
    <cellStyle name="Обычный 10 6 6 2" xfId="3738"/>
    <cellStyle name="Обычный 10 6 7" xfId="2550"/>
    <cellStyle name="Обычный 10 7" xfId="167"/>
    <cellStyle name="Обычный 10 7 2" xfId="314"/>
    <cellStyle name="Обычный 10 7 2 2" xfId="908"/>
    <cellStyle name="Обычный 10 7 2 2 2" xfId="2096"/>
    <cellStyle name="Обычный 10 7 2 2 2 2" xfId="4509"/>
    <cellStyle name="Обычный 10 7 2 2 3" xfId="3321"/>
    <cellStyle name="Обычный 10 7 2 3" xfId="1502"/>
    <cellStyle name="Обычный 10 7 2 3 2" xfId="3915"/>
    <cellStyle name="Обычный 10 7 2 4" xfId="2727"/>
    <cellStyle name="Обычный 10 7 3" xfId="462"/>
    <cellStyle name="Обычный 10 7 3 2" xfId="1056"/>
    <cellStyle name="Обычный 10 7 3 2 2" xfId="2244"/>
    <cellStyle name="Обычный 10 7 3 2 2 2" xfId="4657"/>
    <cellStyle name="Обычный 10 7 3 2 3" xfId="3469"/>
    <cellStyle name="Обычный 10 7 3 3" xfId="1650"/>
    <cellStyle name="Обычный 10 7 3 3 2" xfId="4063"/>
    <cellStyle name="Обычный 10 7 3 4" xfId="2875"/>
    <cellStyle name="Обычный 10 7 4" xfId="614"/>
    <cellStyle name="Обычный 10 7 4 2" xfId="1208"/>
    <cellStyle name="Обычный 10 7 4 2 2" xfId="2396"/>
    <cellStyle name="Обычный 10 7 4 2 2 2" xfId="4809"/>
    <cellStyle name="Обычный 10 7 4 2 3" xfId="3621"/>
    <cellStyle name="Обычный 10 7 4 3" xfId="1802"/>
    <cellStyle name="Обычный 10 7 4 3 2" xfId="4215"/>
    <cellStyle name="Обычный 10 7 4 4" xfId="3027"/>
    <cellStyle name="Обычный 10 7 5" xfId="761"/>
    <cellStyle name="Обычный 10 7 5 2" xfId="1949"/>
    <cellStyle name="Обычный 10 7 5 2 2" xfId="4362"/>
    <cellStyle name="Обычный 10 7 5 3" xfId="3174"/>
    <cellStyle name="Обычный 10 7 6" xfId="1355"/>
    <cellStyle name="Обычный 10 7 6 2" xfId="3768"/>
    <cellStyle name="Обычный 10 7 7" xfId="2580"/>
    <cellStyle name="Обычный 10 8" xfId="197"/>
    <cellStyle name="Обычный 10 8 2" xfId="791"/>
    <cellStyle name="Обычный 10 8 2 2" xfId="1979"/>
    <cellStyle name="Обычный 10 8 2 2 2" xfId="4392"/>
    <cellStyle name="Обычный 10 8 2 3" xfId="3204"/>
    <cellStyle name="Обычный 10 8 3" xfId="1385"/>
    <cellStyle name="Обычный 10 8 3 2" xfId="3798"/>
    <cellStyle name="Обычный 10 8 4" xfId="2610"/>
    <cellStyle name="Обычный 10 9" xfId="344"/>
    <cellStyle name="Обычный 10 9 2" xfId="938"/>
    <cellStyle name="Обычный 10 9 2 2" xfId="2126"/>
    <cellStyle name="Обычный 10 9 2 2 2" xfId="4539"/>
    <cellStyle name="Обычный 10 9 2 3" xfId="3351"/>
    <cellStyle name="Обычный 10 9 3" xfId="1532"/>
    <cellStyle name="Обычный 10 9 3 2" xfId="3945"/>
    <cellStyle name="Обычный 10 9 4" xfId="2757"/>
    <cellStyle name="Обычный 11" xfId="8"/>
    <cellStyle name="Обычный 11 10" xfId="1240"/>
    <cellStyle name="Обычный 11 10 2" xfId="3653"/>
    <cellStyle name="Обычный 11 11" xfId="2438"/>
    <cellStyle name="Обычный 11 11 2" xfId="4851"/>
    <cellStyle name="Обычный 11 12" xfId="2465"/>
    <cellStyle name="Обычный 11 2" xfId="64"/>
    <cellStyle name="Обычный 11 2 2" xfId="229"/>
    <cellStyle name="Обычный 11 2 2 2" xfId="823"/>
    <cellStyle name="Обычный 11 2 2 2 2" xfId="2011"/>
    <cellStyle name="Обычный 11 2 2 2 2 2" xfId="4424"/>
    <cellStyle name="Обычный 11 2 2 2 3" xfId="3236"/>
    <cellStyle name="Обычный 11 2 2 3" xfId="1417"/>
    <cellStyle name="Обычный 11 2 2 3 2" xfId="3830"/>
    <cellStyle name="Обычный 11 2 2 4" xfId="2642"/>
    <cellStyle name="Обычный 11 2 3" xfId="376"/>
    <cellStyle name="Обычный 11 2 3 2" xfId="970"/>
    <cellStyle name="Обычный 11 2 3 2 2" xfId="2158"/>
    <cellStyle name="Обычный 11 2 3 2 2 2" xfId="4571"/>
    <cellStyle name="Обычный 11 2 3 2 3" xfId="3383"/>
    <cellStyle name="Обычный 11 2 3 3" xfId="1564"/>
    <cellStyle name="Обычный 11 2 3 3 2" xfId="3977"/>
    <cellStyle name="Обычный 11 2 3 4" xfId="2789"/>
    <cellStyle name="Обычный 11 2 4" xfId="529"/>
    <cellStyle name="Обычный 11 2 4 2" xfId="1123"/>
    <cellStyle name="Обычный 11 2 4 2 2" xfId="2311"/>
    <cellStyle name="Обычный 11 2 4 2 2 2" xfId="4724"/>
    <cellStyle name="Обычный 11 2 4 2 3" xfId="3536"/>
    <cellStyle name="Обычный 11 2 4 3" xfId="1717"/>
    <cellStyle name="Обычный 11 2 4 3 2" xfId="4130"/>
    <cellStyle name="Обычный 11 2 4 4" xfId="2942"/>
    <cellStyle name="Обычный 11 2 5" xfId="676"/>
    <cellStyle name="Обычный 11 2 5 2" xfId="1864"/>
    <cellStyle name="Обычный 11 2 5 2 2" xfId="4277"/>
    <cellStyle name="Обычный 11 2 5 3" xfId="3089"/>
    <cellStyle name="Обычный 11 2 6" xfId="1270"/>
    <cellStyle name="Обычный 11 2 6 2" xfId="3683"/>
    <cellStyle name="Обычный 11 2 7" xfId="2495"/>
    <cellStyle name="Обычный 11 3" xfId="104"/>
    <cellStyle name="Обычный 11 3 2" xfId="260"/>
    <cellStyle name="Обычный 11 3 2 2" xfId="854"/>
    <cellStyle name="Обычный 11 3 2 2 2" xfId="2042"/>
    <cellStyle name="Обычный 11 3 2 2 2 2" xfId="4455"/>
    <cellStyle name="Обычный 11 3 2 2 3" xfId="3267"/>
    <cellStyle name="Обычный 11 3 2 3" xfId="1448"/>
    <cellStyle name="Обычный 11 3 2 3 2" xfId="3861"/>
    <cellStyle name="Обычный 11 3 2 4" xfId="2673"/>
    <cellStyle name="Обычный 11 3 3" xfId="407"/>
    <cellStyle name="Обычный 11 3 3 2" xfId="1001"/>
    <cellStyle name="Обычный 11 3 3 2 2" xfId="2189"/>
    <cellStyle name="Обычный 11 3 3 2 2 2" xfId="4602"/>
    <cellStyle name="Обычный 11 3 3 2 3" xfId="3414"/>
    <cellStyle name="Обычный 11 3 3 3" xfId="1595"/>
    <cellStyle name="Обычный 11 3 3 3 2" xfId="4008"/>
    <cellStyle name="Обычный 11 3 3 4" xfId="2820"/>
    <cellStyle name="Обычный 11 3 4" xfId="560"/>
    <cellStyle name="Обычный 11 3 4 2" xfId="1154"/>
    <cellStyle name="Обычный 11 3 4 2 2" xfId="2342"/>
    <cellStyle name="Обычный 11 3 4 2 2 2" xfId="4755"/>
    <cellStyle name="Обычный 11 3 4 2 3" xfId="3567"/>
    <cellStyle name="Обычный 11 3 4 3" xfId="1748"/>
    <cellStyle name="Обычный 11 3 4 3 2" xfId="4161"/>
    <cellStyle name="Обычный 11 3 4 4" xfId="2973"/>
    <cellStyle name="Обычный 11 3 5" xfId="707"/>
    <cellStyle name="Обычный 11 3 5 2" xfId="1895"/>
    <cellStyle name="Обычный 11 3 5 2 2" xfId="4308"/>
    <cellStyle name="Обычный 11 3 5 3" xfId="3120"/>
    <cellStyle name="Обычный 11 3 6" xfId="1301"/>
    <cellStyle name="Обычный 11 3 6 2" xfId="3714"/>
    <cellStyle name="Обычный 11 3 7" xfId="2526"/>
    <cellStyle name="Обычный 11 4" xfId="139"/>
    <cellStyle name="Обычный 11 4 2" xfId="286"/>
    <cellStyle name="Обычный 11 4 2 2" xfId="880"/>
    <cellStyle name="Обычный 11 4 2 2 2" xfId="2068"/>
    <cellStyle name="Обычный 11 4 2 2 2 2" xfId="4481"/>
    <cellStyle name="Обычный 11 4 2 2 3" xfId="3293"/>
    <cellStyle name="Обычный 11 4 2 3" xfId="1474"/>
    <cellStyle name="Обычный 11 4 2 3 2" xfId="3887"/>
    <cellStyle name="Обычный 11 4 2 4" xfId="2699"/>
    <cellStyle name="Обычный 11 4 3" xfId="434"/>
    <cellStyle name="Обычный 11 4 3 2" xfId="1028"/>
    <cellStyle name="Обычный 11 4 3 2 2" xfId="2216"/>
    <cellStyle name="Обычный 11 4 3 2 2 2" xfId="4629"/>
    <cellStyle name="Обычный 11 4 3 2 3" xfId="3441"/>
    <cellStyle name="Обычный 11 4 3 3" xfId="1622"/>
    <cellStyle name="Обычный 11 4 3 3 2" xfId="4035"/>
    <cellStyle name="Обычный 11 4 3 4" xfId="2847"/>
    <cellStyle name="Обычный 11 4 4" xfId="586"/>
    <cellStyle name="Обычный 11 4 4 2" xfId="1180"/>
    <cellStyle name="Обычный 11 4 4 2 2" xfId="2368"/>
    <cellStyle name="Обычный 11 4 4 2 2 2" xfId="4781"/>
    <cellStyle name="Обычный 11 4 4 2 3" xfId="3593"/>
    <cellStyle name="Обычный 11 4 4 3" xfId="1774"/>
    <cellStyle name="Обычный 11 4 4 3 2" xfId="4187"/>
    <cellStyle name="Обычный 11 4 4 4" xfId="2999"/>
    <cellStyle name="Обычный 11 4 5" xfId="733"/>
    <cellStyle name="Обычный 11 4 5 2" xfId="1921"/>
    <cellStyle name="Обычный 11 4 5 2 2" xfId="4334"/>
    <cellStyle name="Обычный 11 4 5 3" xfId="3146"/>
    <cellStyle name="Обычный 11 4 6" xfId="1327"/>
    <cellStyle name="Обычный 11 4 6 2" xfId="3740"/>
    <cellStyle name="Обычный 11 4 7" xfId="2552"/>
    <cellStyle name="Обычный 11 5" xfId="169"/>
    <cellStyle name="Обычный 11 5 2" xfId="316"/>
    <cellStyle name="Обычный 11 5 2 2" xfId="910"/>
    <cellStyle name="Обычный 11 5 2 2 2" xfId="2098"/>
    <cellStyle name="Обычный 11 5 2 2 2 2" xfId="4511"/>
    <cellStyle name="Обычный 11 5 2 2 3" xfId="3323"/>
    <cellStyle name="Обычный 11 5 2 3" xfId="1504"/>
    <cellStyle name="Обычный 11 5 2 3 2" xfId="3917"/>
    <cellStyle name="Обычный 11 5 2 4" xfId="2729"/>
    <cellStyle name="Обычный 11 5 3" xfId="464"/>
    <cellStyle name="Обычный 11 5 3 2" xfId="1058"/>
    <cellStyle name="Обычный 11 5 3 2 2" xfId="2246"/>
    <cellStyle name="Обычный 11 5 3 2 2 2" xfId="4659"/>
    <cellStyle name="Обычный 11 5 3 2 3" xfId="3471"/>
    <cellStyle name="Обычный 11 5 3 3" xfId="1652"/>
    <cellStyle name="Обычный 11 5 3 3 2" xfId="4065"/>
    <cellStyle name="Обычный 11 5 3 4" xfId="2877"/>
    <cellStyle name="Обычный 11 5 4" xfId="616"/>
    <cellStyle name="Обычный 11 5 4 2" xfId="1210"/>
    <cellStyle name="Обычный 11 5 4 2 2" xfId="2398"/>
    <cellStyle name="Обычный 11 5 4 2 2 2" xfId="4811"/>
    <cellStyle name="Обычный 11 5 4 2 3" xfId="3623"/>
    <cellStyle name="Обычный 11 5 4 3" xfId="1804"/>
    <cellStyle name="Обычный 11 5 4 3 2" xfId="4217"/>
    <cellStyle name="Обычный 11 5 4 4" xfId="3029"/>
    <cellStyle name="Обычный 11 5 5" xfId="763"/>
    <cellStyle name="Обычный 11 5 5 2" xfId="1951"/>
    <cellStyle name="Обычный 11 5 5 2 2" xfId="4364"/>
    <cellStyle name="Обычный 11 5 5 3" xfId="3176"/>
    <cellStyle name="Обычный 11 5 6" xfId="1357"/>
    <cellStyle name="Обычный 11 5 6 2" xfId="3770"/>
    <cellStyle name="Обычный 11 5 7" xfId="2582"/>
    <cellStyle name="Обычный 11 6" xfId="199"/>
    <cellStyle name="Обычный 11 6 2" xfId="793"/>
    <cellStyle name="Обычный 11 6 2 2" xfId="1981"/>
    <cellStyle name="Обычный 11 6 2 2 2" xfId="4394"/>
    <cellStyle name="Обычный 11 6 2 3" xfId="3206"/>
    <cellStyle name="Обычный 11 6 3" xfId="1387"/>
    <cellStyle name="Обычный 11 6 3 2" xfId="3800"/>
    <cellStyle name="Обычный 11 6 4" xfId="2612"/>
    <cellStyle name="Обычный 11 7" xfId="346"/>
    <cellStyle name="Обычный 11 7 2" xfId="940"/>
    <cellStyle name="Обычный 11 7 2 2" xfId="2128"/>
    <cellStyle name="Обычный 11 7 2 2 2" xfId="4541"/>
    <cellStyle name="Обычный 11 7 2 3" xfId="3353"/>
    <cellStyle name="Обычный 11 7 3" xfId="1534"/>
    <cellStyle name="Обычный 11 7 3 2" xfId="3947"/>
    <cellStyle name="Обычный 11 7 4" xfId="2759"/>
    <cellStyle name="Обычный 11 8" xfId="499"/>
    <cellStyle name="Обычный 11 8 2" xfId="1093"/>
    <cellStyle name="Обычный 11 8 2 2" xfId="2281"/>
    <cellStyle name="Обычный 11 8 2 2 2" xfId="4694"/>
    <cellStyle name="Обычный 11 8 2 3" xfId="3506"/>
    <cellStyle name="Обычный 11 8 3" xfId="1687"/>
    <cellStyle name="Обычный 11 8 3 2" xfId="4100"/>
    <cellStyle name="Обычный 11 8 4" xfId="2912"/>
    <cellStyle name="Обычный 11 9" xfId="646"/>
    <cellStyle name="Обычный 11 9 2" xfId="1834"/>
    <cellStyle name="Обычный 11 9 2 2" xfId="4247"/>
    <cellStyle name="Обычный 11 9 3" xfId="3059"/>
    <cellStyle name="Обычный 12" xfId="9"/>
    <cellStyle name="Обычный 12 2" xfId="65"/>
    <cellStyle name="Обычный 12 3" xfId="105"/>
    <cellStyle name="Обычный 13" xfId="10"/>
    <cellStyle name="Обычный 13 10" xfId="647"/>
    <cellStyle name="Обычный 13 10 2" xfId="1835"/>
    <cellStyle name="Обычный 13 10 2 2" xfId="4248"/>
    <cellStyle name="Обычный 13 10 3" xfId="3060"/>
    <cellStyle name="Обычный 13 11" xfId="1241"/>
    <cellStyle name="Обычный 13 11 2" xfId="3654"/>
    <cellStyle name="Обычный 13 12" xfId="2446"/>
    <cellStyle name="Обычный 13 12 2" xfId="4859"/>
    <cellStyle name="Обычный 13 13" xfId="2466"/>
    <cellStyle name="Обычный 13 2" xfId="55"/>
    <cellStyle name="Обычный 13 2 10" xfId="2491"/>
    <cellStyle name="Обычный 13 2 2" xfId="95"/>
    <cellStyle name="Обычный 13 2 2 2" xfId="255"/>
    <cellStyle name="Обычный 13 2 2 2 2" xfId="849"/>
    <cellStyle name="Обычный 13 2 2 2 2 2" xfId="2037"/>
    <cellStyle name="Обычный 13 2 2 2 2 2 2" xfId="4450"/>
    <cellStyle name="Обычный 13 2 2 2 2 3" xfId="3262"/>
    <cellStyle name="Обычный 13 2 2 2 3" xfId="1443"/>
    <cellStyle name="Обычный 13 2 2 2 3 2" xfId="3856"/>
    <cellStyle name="Обычный 13 2 2 2 4" xfId="2668"/>
    <cellStyle name="Обычный 13 2 2 3" xfId="402"/>
    <cellStyle name="Обычный 13 2 2 3 2" xfId="996"/>
    <cellStyle name="Обычный 13 2 2 3 2 2" xfId="2184"/>
    <cellStyle name="Обычный 13 2 2 3 2 2 2" xfId="4597"/>
    <cellStyle name="Обычный 13 2 2 3 2 3" xfId="3409"/>
    <cellStyle name="Обычный 13 2 2 3 3" xfId="1590"/>
    <cellStyle name="Обычный 13 2 2 3 3 2" xfId="4003"/>
    <cellStyle name="Обычный 13 2 2 3 4" xfId="2815"/>
    <cellStyle name="Обычный 13 2 2 4" xfId="555"/>
    <cellStyle name="Обычный 13 2 2 4 2" xfId="1149"/>
    <cellStyle name="Обычный 13 2 2 4 2 2" xfId="2337"/>
    <cellStyle name="Обычный 13 2 2 4 2 2 2" xfId="4750"/>
    <cellStyle name="Обычный 13 2 2 4 2 3" xfId="3562"/>
    <cellStyle name="Обычный 13 2 2 4 3" xfId="1743"/>
    <cellStyle name="Обычный 13 2 2 4 3 2" xfId="4156"/>
    <cellStyle name="Обычный 13 2 2 4 4" xfId="2968"/>
    <cellStyle name="Обычный 13 2 2 5" xfId="702"/>
    <cellStyle name="Обычный 13 2 2 5 2" xfId="1890"/>
    <cellStyle name="Обычный 13 2 2 5 2 2" xfId="4303"/>
    <cellStyle name="Обычный 13 2 2 5 3" xfId="3115"/>
    <cellStyle name="Обычный 13 2 2 6" xfId="1296"/>
    <cellStyle name="Обычный 13 2 2 6 2" xfId="3709"/>
    <cellStyle name="Обычный 13 2 2 7" xfId="2521"/>
    <cellStyle name="Обычный 13 2 3" xfId="165"/>
    <cellStyle name="Обычный 13 2 3 2" xfId="312"/>
    <cellStyle name="Обычный 13 2 3 2 2" xfId="906"/>
    <cellStyle name="Обычный 13 2 3 2 2 2" xfId="2094"/>
    <cellStyle name="Обычный 13 2 3 2 2 2 2" xfId="4507"/>
    <cellStyle name="Обычный 13 2 3 2 2 3" xfId="3319"/>
    <cellStyle name="Обычный 13 2 3 2 3" xfId="1500"/>
    <cellStyle name="Обычный 13 2 3 2 3 2" xfId="3913"/>
    <cellStyle name="Обычный 13 2 3 2 4" xfId="2725"/>
    <cellStyle name="Обычный 13 2 3 3" xfId="460"/>
    <cellStyle name="Обычный 13 2 3 3 2" xfId="1054"/>
    <cellStyle name="Обычный 13 2 3 3 2 2" xfId="2242"/>
    <cellStyle name="Обычный 13 2 3 3 2 2 2" xfId="4655"/>
    <cellStyle name="Обычный 13 2 3 3 2 3" xfId="3467"/>
    <cellStyle name="Обычный 13 2 3 3 3" xfId="1648"/>
    <cellStyle name="Обычный 13 2 3 3 3 2" xfId="4061"/>
    <cellStyle name="Обычный 13 2 3 3 4" xfId="2873"/>
    <cellStyle name="Обычный 13 2 3 4" xfId="612"/>
    <cellStyle name="Обычный 13 2 3 4 2" xfId="1206"/>
    <cellStyle name="Обычный 13 2 3 4 2 2" xfId="2394"/>
    <cellStyle name="Обычный 13 2 3 4 2 2 2" xfId="4807"/>
    <cellStyle name="Обычный 13 2 3 4 2 3" xfId="3619"/>
    <cellStyle name="Обычный 13 2 3 4 3" xfId="1800"/>
    <cellStyle name="Обычный 13 2 3 4 3 2" xfId="4213"/>
    <cellStyle name="Обычный 13 2 3 4 4" xfId="3025"/>
    <cellStyle name="Обычный 13 2 3 5" xfId="759"/>
    <cellStyle name="Обычный 13 2 3 5 2" xfId="1947"/>
    <cellStyle name="Обычный 13 2 3 5 2 2" xfId="4360"/>
    <cellStyle name="Обычный 13 2 3 5 3" xfId="3172"/>
    <cellStyle name="Обычный 13 2 3 6" xfId="1353"/>
    <cellStyle name="Обычный 13 2 3 6 2" xfId="3766"/>
    <cellStyle name="Обычный 13 2 3 7" xfId="2578"/>
    <cellStyle name="Обычный 13 2 4" xfId="195"/>
    <cellStyle name="Обычный 13 2 4 2" xfId="342"/>
    <cellStyle name="Обычный 13 2 4 2 2" xfId="936"/>
    <cellStyle name="Обычный 13 2 4 2 2 2" xfId="2124"/>
    <cellStyle name="Обычный 13 2 4 2 2 2 2" xfId="4537"/>
    <cellStyle name="Обычный 13 2 4 2 2 3" xfId="3349"/>
    <cellStyle name="Обычный 13 2 4 2 3" xfId="1530"/>
    <cellStyle name="Обычный 13 2 4 2 3 2" xfId="3943"/>
    <cellStyle name="Обычный 13 2 4 2 4" xfId="2755"/>
    <cellStyle name="Обычный 13 2 4 3" xfId="490"/>
    <cellStyle name="Обычный 13 2 4 3 2" xfId="1084"/>
    <cellStyle name="Обычный 13 2 4 3 2 2" xfId="2272"/>
    <cellStyle name="Обычный 13 2 4 3 2 2 2" xfId="4685"/>
    <cellStyle name="Обычный 13 2 4 3 2 3" xfId="3497"/>
    <cellStyle name="Обычный 13 2 4 3 3" xfId="1678"/>
    <cellStyle name="Обычный 13 2 4 3 3 2" xfId="4091"/>
    <cellStyle name="Обычный 13 2 4 3 4" xfId="2903"/>
    <cellStyle name="Обычный 13 2 4 4" xfId="642"/>
    <cellStyle name="Обычный 13 2 4 4 2" xfId="1236"/>
    <cellStyle name="Обычный 13 2 4 4 2 2" xfId="2424"/>
    <cellStyle name="Обычный 13 2 4 4 2 2 2" xfId="4837"/>
    <cellStyle name="Обычный 13 2 4 4 2 3" xfId="3649"/>
    <cellStyle name="Обычный 13 2 4 4 3" xfId="1830"/>
    <cellStyle name="Обычный 13 2 4 4 3 2" xfId="4243"/>
    <cellStyle name="Обычный 13 2 4 4 4" xfId="3055"/>
    <cellStyle name="Обычный 13 2 4 5" xfId="789"/>
    <cellStyle name="Обычный 13 2 4 5 2" xfId="1977"/>
    <cellStyle name="Обычный 13 2 4 5 2 2" xfId="4390"/>
    <cellStyle name="Обычный 13 2 4 5 3" xfId="3202"/>
    <cellStyle name="Обычный 13 2 4 6" xfId="1383"/>
    <cellStyle name="Обычный 13 2 4 6 2" xfId="3796"/>
    <cellStyle name="Обычный 13 2 4 7" xfId="2608"/>
    <cellStyle name="Обычный 13 2 5" xfId="225"/>
    <cellStyle name="Обычный 13 2 5 2" xfId="819"/>
    <cellStyle name="Обычный 13 2 5 2 2" xfId="2007"/>
    <cellStyle name="Обычный 13 2 5 2 2 2" xfId="4420"/>
    <cellStyle name="Обычный 13 2 5 2 3" xfId="3232"/>
    <cellStyle name="Обычный 13 2 5 3" xfId="1413"/>
    <cellStyle name="Обычный 13 2 5 3 2" xfId="3826"/>
    <cellStyle name="Обычный 13 2 5 4" xfId="2638"/>
    <cellStyle name="Обычный 13 2 6" xfId="372"/>
    <cellStyle name="Обычный 13 2 6 2" xfId="966"/>
    <cellStyle name="Обычный 13 2 6 2 2" xfId="2154"/>
    <cellStyle name="Обычный 13 2 6 2 2 2" xfId="4567"/>
    <cellStyle name="Обычный 13 2 6 2 3" xfId="3379"/>
    <cellStyle name="Обычный 13 2 6 3" xfId="1560"/>
    <cellStyle name="Обычный 13 2 6 3 2" xfId="3973"/>
    <cellStyle name="Обычный 13 2 6 4" xfId="2785"/>
    <cellStyle name="Обычный 13 2 7" xfId="525"/>
    <cellStyle name="Обычный 13 2 7 2" xfId="1119"/>
    <cellStyle name="Обычный 13 2 7 2 2" xfId="2307"/>
    <cellStyle name="Обычный 13 2 7 2 2 2" xfId="4720"/>
    <cellStyle name="Обычный 13 2 7 2 3" xfId="3532"/>
    <cellStyle name="Обычный 13 2 7 3" xfId="1713"/>
    <cellStyle name="Обычный 13 2 7 3 2" xfId="4126"/>
    <cellStyle name="Обычный 13 2 7 4" xfId="2938"/>
    <cellStyle name="Обычный 13 2 8" xfId="672"/>
    <cellStyle name="Обычный 13 2 8 2" xfId="1860"/>
    <cellStyle name="Обычный 13 2 8 2 2" xfId="4273"/>
    <cellStyle name="Обычный 13 2 8 3" xfId="3085"/>
    <cellStyle name="Обычный 13 2 9" xfId="1266"/>
    <cellStyle name="Обычный 13 2 9 2" xfId="3679"/>
    <cellStyle name="Обычный 13 3" xfId="66"/>
    <cellStyle name="Обычный 13 3 2" xfId="230"/>
    <cellStyle name="Обычный 13 3 2 2" xfId="824"/>
    <cellStyle name="Обычный 13 3 2 2 2" xfId="2012"/>
    <cellStyle name="Обычный 13 3 2 2 2 2" xfId="4425"/>
    <cellStyle name="Обычный 13 3 2 2 3" xfId="3237"/>
    <cellStyle name="Обычный 13 3 2 3" xfId="1418"/>
    <cellStyle name="Обычный 13 3 2 3 2" xfId="3831"/>
    <cellStyle name="Обычный 13 3 2 4" xfId="2643"/>
    <cellStyle name="Обычный 13 3 3" xfId="377"/>
    <cellStyle name="Обычный 13 3 3 2" xfId="971"/>
    <cellStyle name="Обычный 13 3 3 2 2" xfId="2159"/>
    <cellStyle name="Обычный 13 3 3 2 2 2" xfId="4572"/>
    <cellStyle name="Обычный 13 3 3 2 3" xfId="3384"/>
    <cellStyle name="Обычный 13 3 3 3" xfId="1565"/>
    <cellStyle name="Обычный 13 3 3 3 2" xfId="3978"/>
    <cellStyle name="Обычный 13 3 3 4" xfId="2790"/>
    <cellStyle name="Обычный 13 3 4" xfId="530"/>
    <cellStyle name="Обычный 13 3 4 2" xfId="1124"/>
    <cellStyle name="Обычный 13 3 4 2 2" xfId="2312"/>
    <cellStyle name="Обычный 13 3 4 2 2 2" xfId="4725"/>
    <cellStyle name="Обычный 13 3 4 2 3" xfId="3537"/>
    <cellStyle name="Обычный 13 3 4 3" xfId="1718"/>
    <cellStyle name="Обычный 13 3 4 3 2" xfId="4131"/>
    <cellStyle name="Обычный 13 3 4 4" xfId="2943"/>
    <cellStyle name="Обычный 13 3 5" xfId="677"/>
    <cellStyle name="Обычный 13 3 5 2" xfId="1865"/>
    <cellStyle name="Обычный 13 3 5 2 2" xfId="4278"/>
    <cellStyle name="Обычный 13 3 5 3" xfId="3090"/>
    <cellStyle name="Обычный 13 3 6" xfId="1271"/>
    <cellStyle name="Обычный 13 3 6 2" xfId="3684"/>
    <cellStyle name="Обычный 13 3 7" xfId="2496"/>
    <cellStyle name="Обычный 13 4" xfId="106"/>
    <cellStyle name="Обычный 13 4 2" xfId="261"/>
    <cellStyle name="Обычный 13 4 2 2" xfId="855"/>
    <cellStyle name="Обычный 13 4 2 2 2" xfId="2043"/>
    <cellStyle name="Обычный 13 4 2 2 2 2" xfId="4456"/>
    <cellStyle name="Обычный 13 4 2 2 3" xfId="3268"/>
    <cellStyle name="Обычный 13 4 2 3" xfId="1449"/>
    <cellStyle name="Обычный 13 4 2 3 2" xfId="3862"/>
    <cellStyle name="Обычный 13 4 2 4" xfId="2674"/>
    <cellStyle name="Обычный 13 4 3" xfId="408"/>
    <cellStyle name="Обычный 13 4 3 2" xfId="1002"/>
    <cellStyle name="Обычный 13 4 3 2 2" xfId="2190"/>
    <cellStyle name="Обычный 13 4 3 2 2 2" xfId="4603"/>
    <cellStyle name="Обычный 13 4 3 2 3" xfId="3415"/>
    <cellStyle name="Обычный 13 4 3 3" xfId="1596"/>
    <cellStyle name="Обычный 13 4 3 3 2" xfId="4009"/>
    <cellStyle name="Обычный 13 4 3 4" xfId="2821"/>
    <cellStyle name="Обычный 13 4 4" xfId="561"/>
    <cellStyle name="Обычный 13 4 4 2" xfId="1155"/>
    <cellStyle name="Обычный 13 4 4 2 2" xfId="2343"/>
    <cellStyle name="Обычный 13 4 4 2 2 2" xfId="4756"/>
    <cellStyle name="Обычный 13 4 4 2 3" xfId="3568"/>
    <cellStyle name="Обычный 13 4 4 3" xfId="1749"/>
    <cellStyle name="Обычный 13 4 4 3 2" xfId="4162"/>
    <cellStyle name="Обычный 13 4 4 4" xfId="2974"/>
    <cellStyle name="Обычный 13 4 5" xfId="708"/>
    <cellStyle name="Обычный 13 4 5 2" xfId="1896"/>
    <cellStyle name="Обычный 13 4 5 2 2" xfId="4309"/>
    <cellStyle name="Обычный 13 4 5 3" xfId="3121"/>
    <cellStyle name="Обычный 13 4 6" xfId="1302"/>
    <cellStyle name="Обычный 13 4 6 2" xfId="3715"/>
    <cellStyle name="Обычный 13 4 7" xfId="2527"/>
    <cellStyle name="Обычный 13 5" xfId="140"/>
    <cellStyle name="Обычный 13 5 2" xfId="287"/>
    <cellStyle name="Обычный 13 5 2 2" xfId="881"/>
    <cellStyle name="Обычный 13 5 2 2 2" xfId="2069"/>
    <cellStyle name="Обычный 13 5 2 2 2 2" xfId="4482"/>
    <cellStyle name="Обычный 13 5 2 2 3" xfId="3294"/>
    <cellStyle name="Обычный 13 5 2 3" xfId="1475"/>
    <cellStyle name="Обычный 13 5 2 3 2" xfId="3888"/>
    <cellStyle name="Обычный 13 5 2 4" xfId="2700"/>
    <cellStyle name="Обычный 13 5 3" xfId="435"/>
    <cellStyle name="Обычный 13 5 3 2" xfId="1029"/>
    <cellStyle name="Обычный 13 5 3 2 2" xfId="2217"/>
    <cellStyle name="Обычный 13 5 3 2 2 2" xfId="4630"/>
    <cellStyle name="Обычный 13 5 3 2 3" xfId="3442"/>
    <cellStyle name="Обычный 13 5 3 3" xfId="1623"/>
    <cellStyle name="Обычный 13 5 3 3 2" xfId="4036"/>
    <cellStyle name="Обычный 13 5 3 4" xfId="2848"/>
    <cellStyle name="Обычный 13 5 4" xfId="587"/>
    <cellStyle name="Обычный 13 5 4 2" xfId="1181"/>
    <cellStyle name="Обычный 13 5 4 2 2" xfId="2369"/>
    <cellStyle name="Обычный 13 5 4 2 2 2" xfId="4782"/>
    <cellStyle name="Обычный 13 5 4 2 3" xfId="3594"/>
    <cellStyle name="Обычный 13 5 4 3" xfId="1775"/>
    <cellStyle name="Обычный 13 5 4 3 2" xfId="4188"/>
    <cellStyle name="Обычный 13 5 4 4" xfId="3000"/>
    <cellStyle name="Обычный 13 5 5" xfId="734"/>
    <cellStyle name="Обычный 13 5 5 2" xfId="1922"/>
    <cellStyle name="Обычный 13 5 5 2 2" xfId="4335"/>
    <cellStyle name="Обычный 13 5 5 3" xfId="3147"/>
    <cellStyle name="Обычный 13 5 6" xfId="1328"/>
    <cellStyle name="Обычный 13 5 6 2" xfId="3741"/>
    <cellStyle name="Обычный 13 5 7" xfId="2553"/>
    <cellStyle name="Обычный 13 6" xfId="170"/>
    <cellStyle name="Обычный 13 6 2" xfId="317"/>
    <cellStyle name="Обычный 13 6 2 2" xfId="911"/>
    <cellStyle name="Обычный 13 6 2 2 2" xfId="2099"/>
    <cellStyle name="Обычный 13 6 2 2 2 2" xfId="4512"/>
    <cellStyle name="Обычный 13 6 2 2 3" xfId="3324"/>
    <cellStyle name="Обычный 13 6 2 3" xfId="1505"/>
    <cellStyle name="Обычный 13 6 2 3 2" xfId="3918"/>
    <cellStyle name="Обычный 13 6 2 4" xfId="2730"/>
    <cellStyle name="Обычный 13 6 3" xfId="465"/>
    <cellStyle name="Обычный 13 6 3 2" xfId="1059"/>
    <cellStyle name="Обычный 13 6 3 2 2" xfId="2247"/>
    <cellStyle name="Обычный 13 6 3 2 2 2" xfId="4660"/>
    <cellStyle name="Обычный 13 6 3 2 3" xfId="3472"/>
    <cellStyle name="Обычный 13 6 3 3" xfId="1653"/>
    <cellStyle name="Обычный 13 6 3 3 2" xfId="4066"/>
    <cellStyle name="Обычный 13 6 3 4" xfId="2878"/>
    <cellStyle name="Обычный 13 6 4" xfId="617"/>
    <cellStyle name="Обычный 13 6 4 2" xfId="1211"/>
    <cellStyle name="Обычный 13 6 4 2 2" xfId="2399"/>
    <cellStyle name="Обычный 13 6 4 2 2 2" xfId="4812"/>
    <cellStyle name="Обычный 13 6 4 2 3" xfId="3624"/>
    <cellStyle name="Обычный 13 6 4 3" xfId="1805"/>
    <cellStyle name="Обычный 13 6 4 3 2" xfId="4218"/>
    <cellStyle name="Обычный 13 6 4 4" xfId="3030"/>
    <cellStyle name="Обычный 13 6 5" xfId="764"/>
    <cellStyle name="Обычный 13 6 5 2" xfId="1952"/>
    <cellStyle name="Обычный 13 6 5 2 2" xfId="4365"/>
    <cellStyle name="Обычный 13 6 5 3" xfId="3177"/>
    <cellStyle name="Обычный 13 6 6" xfId="1358"/>
    <cellStyle name="Обычный 13 6 6 2" xfId="3771"/>
    <cellStyle name="Обычный 13 6 7" xfId="2583"/>
    <cellStyle name="Обычный 13 7" xfId="200"/>
    <cellStyle name="Обычный 13 7 2" xfId="794"/>
    <cellStyle name="Обычный 13 7 2 2" xfId="1982"/>
    <cellStyle name="Обычный 13 7 2 2 2" xfId="4395"/>
    <cellStyle name="Обычный 13 7 2 3" xfId="3207"/>
    <cellStyle name="Обычный 13 7 3" xfId="1388"/>
    <cellStyle name="Обычный 13 7 3 2" xfId="3801"/>
    <cellStyle name="Обычный 13 7 4" xfId="2613"/>
    <cellStyle name="Обычный 13 8" xfId="347"/>
    <cellStyle name="Обычный 13 8 2" xfId="941"/>
    <cellStyle name="Обычный 13 8 2 2" xfId="2129"/>
    <cellStyle name="Обычный 13 8 2 2 2" xfId="4542"/>
    <cellStyle name="Обычный 13 8 2 3" xfId="3354"/>
    <cellStyle name="Обычный 13 8 3" xfId="1535"/>
    <cellStyle name="Обычный 13 8 3 2" xfId="3948"/>
    <cellStyle name="Обычный 13 8 4" xfId="2760"/>
    <cellStyle name="Обычный 13 9" xfId="500"/>
    <cellStyle name="Обычный 13 9 2" xfId="1094"/>
    <cellStyle name="Обычный 13 9 2 2" xfId="2282"/>
    <cellStyle name="Обычный 13 9 2 2 2" xfId="4695"/>
    <cellStyle name="Обычный 13 9 2 3" xfId="3507"/>
    <cellStyle name="Обычный 13 9 3" xfId="1688"/>
    <cellStyle name="Обычный 13 9 3 2" xfId="4101"/>
    <cellStyle name="Обычный 13 9 4" xfId="2913"/>
    <cellStyle name="Обычный 14" xfId="49"/>
    <cellStyle name="Обычный 14 10" xfId="2452"/>
    <cellStyle name="Обычный 14 10 2" xfId="4865"/>
    <cellStyle name="Обычный 14 11" xfId="2489"/>
    <cellStyle name="Обычный 14 2" xfId="93"/>
    <cellStyle name="Обычный 14 2 2" xfId="253"/>
    <cellStyle name="Обычный 14 2 2 2" xfId="847"/>
    <cellStyle name="Обычный 14 2 2 2 2" xfId="2035"/>
    <cellStyle name="Обычный 14 2 2 2 2 2" xfId="4448"/>
    <cellStyle name="Обычный 14 2 2 2 3" xfId="3260"/>
    <cellStyle name="Обычный 14 2 2 3" xfId="1441"/>
    <cellStyle name="Обычный 14 2 2 3 2" xfId="3854"/>
    <cellStyle name="Обычный 14 2 2 4" xfId="2666"/>
    <cellStyle name="Обычный 14 2 3" xfId="400"/>
    <cellStyle name="Обычный 14 2 3 2" xfId="994"/>
    <cellStyle name="Обычный 14 2 3 2 2" xfId="2182"/>
    <cellStyle name="Обычный 14 2 3 2 2 2" xfId="4595"/>
    <cellStyle name="Обычный 14 2 3 2 3" xfId="3407"/>
    <cellStyle name="Обычный 14 2 3 3" xfId="1588"/>
    <cellStyle name="Обычный 14 2 3 3 2" xfId="4001"/>
    <cellStyle name="Обычный 14 2 3 4" xfId="2813"/>
    <cellStyle name="Обычный 14 2 4" xfId="553"/>
    <cellStyle name="Обычный 14 2 4 2" xfId="1147"/>
    <cellStyle name="Обычный 14 2 4 2 2" xfId="2335"/>
    <cellStyle name="Обычный 14 2 4 2 2 2" xfId="4748"/>
    <cellStyle name="Обычный 14 2 4 2 3" xfId="3560"/>
    <cellStyle name="Обычный 14 2 4 3" xfId="1741"/>
    <cellStyle name="Обычный 14 2 4 3 2" xfId="4154"/>
    <cellStyle name="Обычный 14 2 4 4" xfId="2966"/>
    <cellStyle name="Обычный 14 2 5" xfId="700"/>
    <cellStyle name="Обычный 14 2 5 2" xfId="1888"/>
    <cellStyle name="Обычный 14 2 5 2 2" xfId="4301"/>
    <cellStyle name="Обычный 14 2 5 3" xfId="3113"/>
    <cellStyle name="Обычный 14 2 6" xfId="1294"/>
    <cellStyle name="Обычный 14 2 6 2" xfId="3707"/>
    <cellStyle name="Обычный 14 2 7" xfId="2519"/>
    <cellStyle name="Обычный 14 3" xfId="163"/>
    <cellStyle name="Обычный 14 3 2" xfId="310"/>
    <cellStyle name="Обычный 14 3 2 2" xfId="904"/>
    <cellStyle name="Обычный 14 3 2 2 2" xfId="2092"/>
    <cellStyle name="Обычный 14 3 2 2 2 2" xfId="4505"/>
    <cellStyle name="Обычный 14 3 2 2 3" xfId="3317"/>
    <cellStyle name="Обычный 14 3 2 3" xfId="1498"/>
    <cellStyle name="Обычный 14 3 2 3 2" xfId="3911"/>
    <cellStyle name="Обычный 14 3 2 4" xfId="2723"/>
    <cellStyle name="Обычный 14 3 3" xfId="458"/>
    <cellStyle name="Обычный 14 3 3 2" xfId="1052"/>
    <cellStyle name="Обычный 14 3 3 2 2" xfId="2240"/>
    <cellStyle name="Обычный 14 3 3 2 2 2" xfId="4653"/>
    <cellStyle name="Обычный 14 3 3 2 3" xfId="3465"/>
    <cellStyle name="Обычный 14 3 3 3" xfId="1646"/>
    <cellStyle name="Обычный 14 3 3 3 2" xfId="4059"/>
    <cellStyle name="Обычный 14 3 3 4" xfId="2871"/>
    <cellStyle name="Обычный 14 3 4" xfId="610"/>
    <cellStyle name="Обычный 14 3 4 2" xfId="1204"/>
    <cellStyle name="Обычный 14 3 4 2 2" xfId="2392"/>
    <cellStyle name="Обычный 14 3 4 2 2 2" xfId="4805"/>
    <cellStyle name="Обычный 14 3 4 2 3" xfId="3617"/>
    <cellStyle name="Обычный 14 3 4 3" xfId="1798"/>
    <cellStyle name="Обычный 14 3 4 3 2" xfId="4211"/>
    <cellStyle name="Обычный 14 3 4 4" xfId="3023"/>
    <cellStyle name="Обычный 14 3 5" xfId="757"/>
    <cellStyle name="Обычный 14 3 5 2" xfId="1945"/>
    <cellStyle name="Обычный 14 3 5 2 2" xfId="4358"/>
    <cellStyle name="Обычный 14 3 5 3" xfId="3170"/>
    <cellStyle name="Обычный 14 3 6" xfId="1351"/>
    <cellStyle name="Обычный 14 3 6 2" xfId="3764"/>
    <cellStyle name="Обычный 14 3 7" xfId="2576"/>
    <cellStyle name="Обычный 14 4" xfId="193"/>
    <cellStyle name="Обычный 14 4 2" xfId="340"/>
    <cellStyle name="Обычный 14 4 2 2" xfId="934"/>
    <cellStyle name="Обычный 14 4 2 2 2" xfId="2122"/>
    <cellStyle name="Обычный 14 4 2 2 2 2" xfId="4535"/>
    <cellStyle name="Обычный 14 4 2 2 3" xfId="3347"/>
    <cellStyle name="Обычный 14 4 2 3" xfId="1528"/>
    <cellStyle name="Обычный 14 4 2 3 2" xfId="3941"/>
    <cellStyle name="Обычный 14 4 2 4" xfId="2753"/>
    <cellStyle name="Обычный 14 4 3" xfId="488"/>
    <cellStyle name="Обычный 14 4 3 2" xfId="1082"/>
    <cellStyle name="Обычный 14 4 3 2 2" xfId="2270"/>
    <cellStyle name="Обычный 14 4 3 2 2 2" xfId="4683"/>
    <cellStyle name="Обычный 14 4 3 2 3" xfId="3495"/>
    <cellStyle name="Обычный 14 4 3 3" xfId="1676"/>
    <cellStyle name="Обычный 14 4 3 3 2" xfId="4089"/>
    <cellStyle name="Обычный 14 4 3 4" xfId="2901"/>
    <cellStyle name="Обычный 14 4 4" xfId="640"/>
    <cellStyle name="Обычный 14 4 4 2" xfId="1234"/>
    <cellStyle name="Обычный 14 4 4 2 2" xfId="2422"/>
    <cellStyle name="Обычный 14 4 4 2 2 2" xfId="4835"/>
    <cellStyle name="Обычный 14 4 4 2 3" xfId="3647"/>
    <cellStyle name="Обычный 14 4 4 3" xfId="1828"/>
    <cellStyle name="Обычный 14 4 4 3 2" xfId="4241"/>
    <cellStyle name="Обычный 14 4 4 4" xfId="3053"/>
    <cellStyle name="Обычный 14 4 5" xfId="787"/>
    <cellStyle name="Обычный 14 4 5 2" xfId="1975"/>
    <cellStyle name="Обычный 14 4 5 2 2" xfId="4388"/>
    <cellStyle name="Обычный 14 4 5 3" xfId="3200"/>
    <cellStyle name="Обычный 14 4 6" xfId="1381"/>
    <cellStyle name="Обычный 14 4 6 2" xfId="3794"/>
    <cellStyle name="Обычный 14 4 7" xfId="2606"/>
    <cellStyle name="Обычный 14 5" xfId="223"/>
    <cellStyle name="Обычный 14 5 2" xfId="817"/>
    <cellStyle name="Обычный 14 5 2 2" xfId="2005"/>
    <cellStyle name="Обычный 14 5 2 2 2" xfId="4418"/>
    <cellStyle name="Обычный 14 5 2 3" xfId="3230"/>
    <cellStyle name="Обычный 14 5 3" xfId="1411"/>
    <cellStyle name="Обычный 14 5 3 2" xfId="3824"/>
    <cellStyle name="Обычный 14 5 4" xfId="2636"/>
    <cellStyle name="Обычный 14 6" xfId="370"/>
    <cellStyle name="Обычный 14 6 2" xfId="964"/>
    <cellStyle name="Обычный 14 6 2 2" xfId="2152"/>
    <cellStyle name="Обычный 14 6 2 2 2" xfId="4565"/>
    <cellStyle name="Обычный 14 6 2 3" xfId="3377"/>
    <cellStyle name="Обычный 14 6 3" xfId="1558"/>
    <cellStyle name="Обычный 14 6 3 2" xfId="3971"/>
    <cellStyle name="Обычный 14 6 4" xfId="2783"/>
    <cellStyle name="Обычный 14 7" xfId="523"/>
    <cellStyle name="Обычный 14 7 2" xfId="1117"/>
    <cellStyle name="Обычный 14 7 2 2" xfId="2305"/>
    <cellStyle name="Обычный 14 7 2 2 2" xfId="4718"/>
    <cellStyle name="Обычный 14 7 2 3" xfId="3530"/>
    <cellStyle name="Обычный 14 7 3" xfId="1711"/>
    <cellStyle name="Обычный 14 7 3 2" xfId="4124"/>
    <cellStyle name="Обычный 14 7 4" xfId="2936"/>
    <cellStyle name="Обычный 14 8" xfId="670"/>
    <cellStyle name="Обычный 14 8 2" xfId="1858"/>
    <cellStyle name="Обычный 14 8 2 2" xfId="4271"/>
    <cellStyle name="Обычный 14 8 3" xfId="3083"/>
    <cellStyle name="Обычный 14 9" xfId="1264"/>
    <cellStyle name="Обычный 14 9 2" xfId="3677"/>
    <cellStyle name="Обычный 15" xfId="492"/>
    <cellStyle name="Обычный 15 2" xfId="1086"/>
    <cellStyle name="Обычный 15 2 2" xfId="2274"/>
    <cellStyle name="Обычный 15 2 2 2" xfId="4687"/>
    <cellStyle name="Обычный 15 2 3" xfId="3499"/>
    <cellStyle name="Обычный 15 3" xfId="1680"/>
    <cellStyle name="Обычный 15 3 2" xfId="4093"/>
    <cellStyle name="Обычный 15 4" xfId="2453"/>
    <cellStyle name="Обычный 15 4 2" xfId="4866"/>
    <cellStyle name="Обычный 15 5" xfId="2905"/>
    <cellStyle name="Обычный 16" xfId="496"/>
    <cellStyle name="Обычный 16 2" xfId="1090"/>
    <cellStyle name="Обычный 16 2 2" xfId="2278"/>
    <cellStyle name="Обычный 16 2 2 2" xfId="4691"/>
    <cellStyle name="Обычный 16 2 3" xfId="3503"/>
    <cellStyle name="Обычный 16 3" xfId="1684"/>
    <cellStyle name="Обычный 16 3 2" xfId="4097"/>
    <cellStyle name="Обычный 16 4" xfId="2458"/>
    <cellStyle name="Обычный 16 4 2" xfId="4871"/>
    <cellStyle name="Обычный 16 5" xfId="2909"/>
    <cellStyle name="Обычный 2" xfId="11"/>
    <cellStyle name="Обычный 2 2" xfId="12"/>
    <cellStyle name="Обычный 2 2 2" xfId="13"/>
    <cellStyle name="Обычный 2 3" xfId="14"/>
    <cellStyle name="Обычный 2 4" xfId="15"/>
    <cellStyle name="Обычный 2 5" xfId="53"/>
    <cellStyle name="Обычный 2 5 10" xfId="2490"/>
    <cellStyle name="Обычный 2 5 2" xfId="94"/>
    <cellStyle name="Обычный 2 5 2 2" xfId="254"/>
    <cellStyle name="Обычный 2 5 2 2 2" xfId="848"/>
    <cellStyle name="Обычный 2 5 2 2 2 2" xfId="2036"/>
    <cellStyle name="Обычный 2 5 2 2 2 2 2" xfId="4449"/>
    <cellStyle name="Обычный 2 5 2 2 2 3" xfId="3261"/>
    <cellStyle name="Обычный 2 5 2 2 3" xfId="1442"/>
    <cellStyle name="Обычный 2 5 2 2 3 2" xfId="3855"/>
    <cellStyle name="Обычный 2 5 2 2 4" xfId="2667"/>
    <cellStyle name="Обычный 2 5 2 3" xfId="401"/>
    <cellStyle name="Обычный 2 5 2 3 2" xfId="995"/>
    <cellStyle name="Обычный 2 5 2 3 2 2" xfId="2183"/>
    <cellStyle name="Обычный 2 5 2 3 2 2 2" xfId="4596"/>
    <cellStyle name="Обычный 2 5 2 3 2 3" xfId="3408"/>
    <cellStyle name="Обычный 2 5 2 3 3" xfId="1589"/>
    <cellStyle name="Обычный 2 5 2 3 3 2" xfId="4002"/>
    <cellStyle name="Обычный 2 5 2 3 4" xfId="2814"/>
    <cellStyle name="Обычный 2 5 2 4" xfId="554"/>
    <cellStyle name="Обычный 2 5 2 4 2" xfId="1148"/>
    <cellStyle name="Обычный 2 5 2 4 2 2" xfId="2336"/>
    <cellStyle name="Обычный 2 5 2 4 2 2 2" xfId="4749"/>
    <cellStyle name="Обычный 2 5 2 4 2 3" xfId="3561"/>
    <cellStyle name="Обычный 2 5 2 4 3" xfId="1742"/>
    <cellStyle name="Обычный 2 5 2 4 3 2" xfId="4155"/>
    <cellStyle name="Обычный 2 5 2 4 4" xfId="2967"/>
    <cellStyle name="Обычный 2 5 2 5" xfId="701"/>
    <cellStyle name="Обычный 2 5 2 5 2" xfId="1889"/>
    <cellStyle name="Обычный 2 5 2 5 2 2" xfId="4302"/>
    <cellStyle name="Обычный 2 5 2 5 3" xfId="3114"/>
    <cellStyle name="Обычный 2 5 2 6" xfId="1295"/>
    <cellStyle name="Обычный 2 5 2 6 2" xfId="3708"/>
    <cellStyle name="Обычный 2 5 2 7" xfId="2520"/>
    <cellStyle name="Обычный 2 5 3" xfId="164"/>
    <cellStyle name="Обычный 2 5 3 2" xfId="311"/>
    <cellStyle name="Обычный 2 5 3 2 2" xfId="905"/>
    <cellStyle name="Обычный 2 5 3 2 2 2" xfId="2093"/>
    <cellStyle name="Обычный 2 5 3 2 2 2 2" xfId="4506"/>
    <cellStyle name="Обычный 2 5 3 2 2 3" xfId="3318"/>
    <cellStyle name="Обычный 2 5 3 2 3" xfId="1499"/>
    <cellStyle name="Обычный 2 5 3 2 3 2" xfId="3912"/>
    <cellStyle name="Обычный 2 5 3 2 4" xfId="2724"/>
    <cellStyle name="Обычный 2 5 3 3" xfId="459"/>
    <cellStyle name="Обычный 2 5 3 3 2" xfId="1053"/>
    <cellStyle name="Обычный 2 5 3 3 2 2" xfId="2241"/>
    <cellStyle name="Обычный 2 5 3 3 2 2 2" xfId="4654"/>
    <cellStyle name="Обычный 2 5 3 3 2 3" xfId="3466"/>
    <cellStyle name="Обычный 2 5 3 3 3" xfId="1647"/>
    <cellStyle name="Обычный 2 5 3 3 3 2" xfId="4060"/>
    <cellStyle name="Обычный 2 5 3 3 4" xfId="2872"/>
    <cellStyle name="Обычный 2 5 3 4" xfId="611"/>
    <cellStyle name="Обычный 2 5 3 4 2" xfId="1205"/>
    <cellStyle name="Обычный 2 5 3 4 2 2" xfId="2393"/>
    <cellStyle name="Обычный 2 5 3 4 2 2 2" xfId="4806"/>
    <cellStyle name="Обычный 2 5 3 4 2 3" xfId="3618"/>
    <cellStyle name="Обычный 2 5 3 4 3" xfId="1799"/>
    <cellStyle name="Обычный 2 5 3 4 3 2" xfId="4212"/>
    <cellStyle name="Обычный 2 5 3 4 4" xfId="3024"/>
    <cellStyle name="Обычный 2 5 3 5" xfId="758"/>
    <cellStyle name="Обычный 2 5 3 5 2" xfId="1946"/>
    <cellStyle name="Обычный 2 5 3 5 2 2" xfId="4359"/>
    <cellStyle name="Обычный 2 5 3 5 3" xfId="3171"/>
    <cellStyle name="Обычный 2 5 3 6" xfId="1352"/>
    <cellStyle name="Обычный 2 5 3 6 2" xfId="3765"/>
    <cellStyle name="Обычный 2 5 3 7" xfId="2577"/>
    <cellStyle name="Обычный 2 5 4" xfId="194"/>
    <cellStyle name="Обычный 2 5 4 2" xfId="341"/>
    <cellStyle name="Обычный 2 5 4 2 2" xfId="935"/>
    <cellStyle name="Обычный 2 5 4 2 2 2" xfId="2123"/>
    <cellStyle name="Обычный 2 5 4 2 2 2 2" xfId="4536"/>
    <cellStyle name="Обычный 2 5 4 2 2 3" xfId="3348"/>
    <cellStyle name="Обычный 2 5 4 2 3" xfId="1529"/>
    <cellStyle name="Обычный 2 5 4 2 3 2" xfId="3942"/>
    <cellStyle name="Обычный 2 5 4 2 4" xfId="2754"/>
    <cellStyle name="Обычный 2 5 4 3" xfId="489"/>
    <cellStyle name="Обычный 2 5 4 3 2" xfId="1083"/>
    <cellStyle name="Обычный 2 5 4 3 2 2" xfId="2271"/>
    <cellStyle name="Обычный 2 5 4 3 2 2 2" xfId="4684"/>
    <cellStyle name="Обычный 2 5 4 3 2 3" xfId="3496"/>
    <cellStyle name="Обычный 2 5 4 3 3" xfId="1677"/>
    <cellStyle name="Обычный 2 5 4 3 3 2" xfId="4090"/>
    <cellStyle name="Обычный 2 5 4 3 4" xfId="2902"/>
    <cellStyle name="Обычный 2 5 4 4" xfId="641"/>
    <cellStyle name="Обычный 2 5 4 4 2" xfId="1235"/>
    <cellStyle name="Обычный 2 5 4 4 2 2" xfId="2423"/>
    <cellStyle name="Обычный 2 5 4 4 2 2 2" xfId="4836"/>
    <cellStyle name="Обычный 2 5 4 4 2 3" xfId="3648"/>
    <cellStyle name="Обычный 2 5 4 4 3" xfId="1829"/>
    <cellStyle name="Обычный 2 5 4 4 3 2" xfId="4242"/>
    <cellStyle name="Обычный 2 5 4 4 4" xfId="3054"/>
    <cellStyle name="Обычный 2 5 4 5" xfId="788"/>
    <cellStyle name="Обычный 2 5 4 5 2" xfId="1976"/>
    <cellStyle name="Обычный 2 5 4 5 2 2" xfId="4389"/>
    <cellStyle name="Обычный 2 5 4 5 3" xfId="3201"/>
    <cellStyle name="Обычный 2 5 4 6" xfId="1382"/>
    <cellStyle name="Обычный 2 5 4 6 2" xfId="3795"/>
    <cellStyle name="Обычный 2 5 4 7" xfId="2607"/>
    <cellStyle name="Обычный 2 5 5" xfId="224"/>
    <cellStyle name="Обычный 2 5 5 2" xfId="818"/>
    <cellStyle name="Обычный 2 5 5 2 2" xfId="2006"/>
    <cellStyle name="Обычный 2 5 5 2 2 2" xfId="4419"/>
    <cellStyle name="Обычный 2 5 5 2 3" xfId="3231"/>
    <cellStyle name="Обычный 2 5 5 3" xfId="1412"/>
    <cellStyle name="Обычный 2 5 5 3 2" xfId="3825"/>
    <cellStyle name="Обычный 2 5 5 4" xfId="2637"/>
    <cellStyle name="Обычный 2 5 6" xfId="371"/>
    <cellStyle name="Обычный 2 5 6 2" xfId="965"/>
    <cellStyle name="Обычный 2 5 6 2 2" xfId="2153"/>
    <cellStyle name="Обычный 2 5 6 2 2 2" xfId="4566"/>
    <cellStyle name="Обычный 2 5 6 2 3" xfId="3378"/>
    <cellStyle name="Обычный 2 5 6 3" xfId="1559"/>
    <cellStyle name="Обычный 2 5 6 3 2" xfId="3972"/>
    <cellStyle name="Обычный 2 5 6 4" xfId="2784"/>
    <cellStyle name="Обычный 2 5 7" xfId="524"/>
    <cellStyle name="Обычный 2 5 7 2" xfId="1118"/>
    <cellStyle name="Обычный 2 5 7 2 2" xfId="2306"/>
    <cellStyle name="Обычный 2 5 7 2 2 2" xfId="4719"/>
    <cellStyle name="Обычный 2 5 7 2 3" xfId="3531"/>
    <cellStyle name="Обычный 2 5 7 3" xfId="1712"/>
    <cellStyle name="Обычный 2 5 7 3 2" xfId="4125"/>
    <cellStyle name="Обычный 2 5 7 4" xfId="2937"/>
    <cellStyle name="Обычный 2 5 8" xfId="671"/>
    <cellStyle name="Обычный 2 5 8 2" xfId="1859"/>
    <cellStyle name="Обычный 2 5 8 2 2" xfId="4272"/>
    <cellStyle name="Обычный 2 5 8 3" xfId="3084"/>
    <cellStyle name="Обычный 2 5 9" xfId="1265"/>
    <cellStyle name="Обычный 2 5 9 2" xfId="3678"/>
    <cellStyle name="Обычный 23" xfId="58"/>
    <cellStyle name="Обычный 23 10" xfId="2492"/>
    <cellStyle name="Обычный 23 2" xfId="96"/>
    <cellStyle name="Обычный 23 2 2" xfId="256"/>
    <cellStyle name="Обычный 23 2 2 2" xfId="850"/>
    <cellStyle name="Обычный 23 2 2 2 2" xfId="2038"/>
    <cellStyle name="Обычный 23 2 2 2 2 2" xfId="4451"/>
    <cellStyle name="Обычный 23 2 2 2 3" xfId="3263"/>
    <cellStyle name="Обычный 23 2 2 3" xfId="1444"/>
    <cellStyle name="Обычный 23 2 2 3 2" xfId="3857"/>
    <cellStyle name="Обычный 23 2 2 4" xfId="2669"/>
    <cellStyle name="Обычный 23 2 3" xfId="403"/>
    <cellStyle name="Обычный 23 2 3 2" xfId="997"/>
    <cellStyle name="Обычный 23 2 3 2 2" xfId="2185"/>
    <cellStyle name="Обычный 23 2 3 2 2 2" xfId="4598"/>
    <cellStyle name="Обычный 23 2 3 2 3" xfId="3410"/>
    <cellStyle name="Обычный 23 2 3 3" xfId="1591"/>
    <cellStyle name="Обычный 23 2 3 3 2" xfId="4004"/>
    <cellStyle name="Обычный 23 2 3 4" xfId="2816"/>
    <cellStyle name="Обычный 23 2 4" xfId="556"/>
    <cellStyle name="Обычный 23 2 4 2" xfId="1150"/>
    <cellStyle name="Обычный 23 2 4 2 2" xfId="2338"/>
    <cellStyle name="Обычный 23 2 4 2 2 2" xfId="4751"/>
    <cellStyle name="Обычный 23 2 4 2 3" xfId="3563"/>
    <cellStyle name="Обычный 23 2 4 3" xfId="1744"/>
    <cellStyle name="Обычный 23 2 4 3 2" xfId="4157"/>
    <cellStyle name="Обычный 23 2 4 4" xfId="2969"/>
    <cellStyle name="Обычный 23 2 5" xfId="703"/>
    <cellStyle name="Обычный 23 2 5 2" xfId="1891"/>
    <cellStyle name="Обычный 23 2 5 2 2" xfId="4304"/>
    <cellStyle name="Обычный 23 2 5 3" xfId="3116"/>
    <cellStyle name="Обычный 23 2 6" xfId="1297"/>
    <cellStyle name="Обычный 23 2 6 2" xfId="3710"/>
    <cellStyle name="Обычный 23 2 7" xfId="2522"/>
    <cellStyle name="Обычный 23 3" xfId="166"/>
    <cellStyle name="Обычный 23 3 2" xfId="313"/>
    <cellStyle name="Обычный 23 3 2 2" xfId="907"/>
    <cellStyle name="Обычный 23 3 2 2 2" xfId="2095"/>
    <cellStyle name="Обычный 23 3 2 2 2 2" xfId="4508"/>
    <cellStyle name="Обычный 23 3 2 2 3" xfId="3320"/>
    <cellStyle name="Обычный 23 3 2 3" xfId="1501"/>
    <cellStyle name="Обычный 23 3 2 3 2" xfId="3914"/>
    <cellStyle name="Обычный 23 3 2 4" xfId="2726"/>
    <cellStyle name="Обычный 23 3 3" xfId="461"/>
    <cellStyle name="Обычный 23 3 3 2" xfId="1055"/>
    <cellStyle name="Обычный 23 3 3 2 2" xfId="2243"/>
    <cellStyle name="Обычный 23 3 3 2 2 2" xfId="4656"/>
    <cellStyle name="Обычный 23 3 3 2 3" xfId="3468"/>
    <cellStyle name="Обычный 23 3 3 3" xfId="1649"/>
    <cellStyle name="Обычный 23 3 3 3 2" xfId="4062"/>
    <cellStyle name="Обычный 23 3 3 4" xfId="2874"/>
    <cellStyle name="Обычный 23 3 4" xfId="613"/>
    <cellStyle name="Обычный 23 3 4 2" xfId="1207"/>
    <cellStyle name="Обычный 23 3 4 2 2" xfId="2395"/>
    <cellStyle name="Обычный 23 3 4 2 2 2" xfId="4808"/>
    <cellStyle name="Обычный 23 3 4 2 3" xfId="3620"/>
    <cellStyle name="Обычный 23 3 4 3" xfId="1801"/>
    <cellStyle name="Обычный 23 3 4 3 2" xfId="4214"/>
    <cellStyle name="Обычный 23 3 4 4" xfId="3026"/>
    <cellStyle name="Обычный 23 3 5" xfId="760"/>
    <cellStyle name="Обычный 23 3 5 2" xfId="1948"/>
    <cellStyle name="Обычный 23 3 5 2 2" xfId="4361"/>
    <cellStyle name="Обычный 23 3 5 3" xfId="3173"/>
    <cellStyle name="Обычный 23 3 6" xfId="1354"/>
    <cellStyle name="Обычный 23 3 6 2" xfId="3767"/>
    <cellStyle name="Обычный 23 3 7" xfId="2579"/>
    <cellStyle name="Обычный 23 4" xfId="196"/>
    <cellStyle name="Обычный 23 4 2" xfId="343"/>
    <cellStyle name="Обычный 23 4 2 2" xfId="937"/>
    <cellStyle name="Обычный 23 4 2 2 2" xfId="2125"/>
    <cellStyle name="Обычный 23 4 2 2 2 2" xfId="4538"/>
    <cellStyle name="Обычный 23 4 2 2 3" xfId="3350"/>
    <cellStyle name="Обычный 23 4 2 3" xfId="1531"/>
    <cellStyle name="Обычный 23 4 2 3 2" xfId="3944"/>
    <cellStyle name="Обычный 23 4 2 4" xfId="2756"/>
    <cellStyle name="Обычный 23 4 3" xfId="491"/>
    <cellStyle name="Обычный 23 4 3 2" xfId="1085"/>
    <cellStyle name="Обычный 23 4 3 2 2" xfId="2273"/>
    <cellStyle name="Обычный 23 4 3 2 2 2" xfId="4686"/>
    <cellStyle name="Обычный 23 4 3 2 3" xfId="3498"/>
    <cellStyle name="Обычный 23 4 3 3" xfId="1679"/>
    <cellStyle name="Обычный 23 4 3 3 2" xfId="4092"/>
    <cellStyle name="Обычный 23 4 3 4" xfId="2904"/>
    <cellStyle name="Обычный 23 4 4" xfId="643"/>
    <cellStyle name="Обычный 23 4 4 2" xfId="1237"/>
    <cellStyle name="Обычный 23 4 4 2 2" xfId="2425"/>
    <cellStyle name="Обычный 23 4 4 2 2 2" xfId="4838"/>
    <cellStyle name="Обычный 23 4 4 2 3" xfId="3650"/>
    <cellStyle name="Обычный 23 4 4 3" xfId="1831"/>
    <cellStyle name="Обычный 23 4 4 3 2" xfId="4244"/>
    <cellStyle name="Обычный 23 4 4 4" xfId="3056"/>
    <cellStyle name="Обычный 23 4 5" xfId="790"/>
    <cellStyle name="Обычный 23 4 5 2" xfId="1978"/>
    <cellStyle name="Обычный 23 4 5 2 2" xfId="4391"/>
    <cellStyle name="Обычный 23 4 5 3" xfId="3203"/>
    <cellStyle name="Обычный 23 4 6" xfId="1384"/>
    <cellStyle name="Обычный 23 4 6 2" xfId="3797"/>
    <cellStyle name="Обычный 23 4 7" xfId="2609"/>
    <cellStyle name="Обычный 23 5" xfId="226"/>
    <cellStyle name="Обычный 23 5 2" xfId="820"/>
    <cellStyle name="Обычный 23 5 2 2" xfId="2008"/>
    <cellStyle name="Обычный 23 5 2 2 2" xfId="4421"/>
    <cellStyle name="Обычный 23 5 2 3" xfId="3233"/>
    <cellStyle name="Обычный 23 5 3" xfId="1414"/>
    <cellStyle name="Обычный 23 5 3 2" xfId="3827"/>
    <cellStyle name="Обычный 23 5 4" xfId="2639"/>
    <cellStyle name="Обычный 23 6" xfId="373"/>
    <cellStyle name="Обычный 23 6 2" xfId="967"/>
    <cellStyle name="Обычный 23 6 2 2" xfId="2155"/>
    <cellStyle name="Обычный 23 6 2 2 2" xfId="4568"/>
    <cellStyle name="Обычный 23 6 2 3" xfId="3380"/>
    <cellStyle name="Обычный 23 6 3" xfId="1561"/>
    <cellStyle name="Обычный 23 6 3 2" xfId="3974"/>
    <cellStyle name="Обычный 23 6 4" xfId="2786"/>
    <cellStyle name="Обычный 23 7" xfId="526"/>
    <cellStyle name="Обычный 23 7 2" xfId="1120"/>
    <cellStyle name="Обычный 23 7 2 2" xfId="2308"/>
    <cellStyle name="Обычный 23 7 2 2 2" xfId="4721"/>
    <cellStyle name="Обычный 23 7 2 3" xfId="3533"/>
    <cellStyle name="Обычный 23 7 3" xfId="1714"/>
    <cellStyle name="Обычный 23 7 3 2" xfId="4127"/>
    <cellStyle name="Обычный 23 7 4" xfId="2939"/>
    <cellStyle name="Обычный 23 8" xfId="673"/>
    <cellStyle name="Обычный 23 8 2" xfId="1861"/>
    <cellStyle name="Обычный 23 8 2 2" xfId="4274"/>
    <cellStyle name="Обычный 23 8 3" xfId="3086"/>
    <cellStyle name="Обычный 23 9" xfId="1267"/>
    <cellStyle name="Обычный 23 9 2" xfId="3680"/>
    <cellStyle name="Обычный 3" xfId="16"/>
    <cellStyle name="Обычный 3 2" xfId="17"/>
    <cellStyle name="Обычный 3 2 10" xfId="648"/>
    <cellStyle name="Обычный 3 2 10 2" xfId="1836"/>
    <cellStyle name="Обычный 3 2 10 2 2" xfId="4249"/>
    <cellStyle name="Обычный 3 2 10 3" xfId="3061"/>
    <cellStyle name="Обычный 3 2 11" xfId="1242"/>
    <cellStyle name="Обычный 3 2 11 2" xfId="3655"/>
    <cellStyle name="Обычный 3 2 12" xfId="2428"/>
    <cellStyle name="Обычный 3 2 12 2" xfId="4841"/>
    <cellStyle name="Обычный 3 2 13" xfId="2467"/>
    <cellStyle name="Обычный 3 2 2" xfId="18"/>
    <cellStyle name="Обычный 3 2 2 10" xfId="1243"/>
    <cellStyle name="Обычный 3 2 2 10 2" xfId="3656"/>
    <cellStyle name="Обычный 3 2 2 11" xfId="2439"/>
    <cellStyle name="Обычный 3 2 2 11 2" xfId="4852"/>
    <cellStyle name="Обычный 3 2 2 12" xfId="2468"/>
    <cellStyle name="Обычный 3 2 2 2" xfId="68"/>
    <cellStyle name="Обычный 3 2 2 2 2" xfId="232"/>
    <cellStyle name="Обычный 3 2 2 2 2 2" xfId="826"/>
    <cellStyle name="Обычный 3 2 2 2 2 2 2" xfId="2014"/>
    <cellStyle name="Обычный 3 2 2 2 2 2 2 2" xfId="4427"/>
    <cellStyle name="Обычный 3 2 2 2 2 2 3" xfId="3239"/>
    <cellStyle name="Обычный 3 2 2 2 2 3" xfId="1420"/>
    <cellStyle name="Обычный 3 2 2 2 2 3 2" xfId="3833"/>
    <cellStyle name="Обычный 3 2 2 2 2 4" xfId="2645"/>
    <cellStyle name="Обычный 3 2 2 2 3" xfId="379"/>
    <cellStyle name="Обычный 3 2 2 2 3 2" xfId="973"/>
    <cellStyle name="Обычный 3 2 2 2 3 2 2" xfId="2161"/>
    <cellStyle name="Обычный 3 2 2 2 3 2 2 2" xfId="4574"/>
    <cellStyle name="Обычный 3 2 2 2 3 2 3" xfId="3386"/>
    <cellStyle name="Обычный 3 2 2 2 3 3" xfId="1567"/>
    <cellStyle name="Обычный 3 2 2 2 3 3 2" xfId="3980"/>
    <cellStyle name="Обычный 3 2 2 2 3 4" xfId="2792"/>
    <cellStyle name="Обычный 3 2 2 2 4" xfId="532"/>
    <cellStyle name="Обычный 3 2 2 2 4 2" xfId="1126"/>
    <cellStyle name="Обычный 3 2 2 2 4 2 2" xfId="2314"/>
    <cellStyle name="Обычный 3 2 2 2 4 2 2 2" xfId="4727"/>
    <cellStyle name="Обычный 3 2 2 2 4 2 3" xfId="3539"/>
    <cellStyle name="Обычный 3 2 2 2 4 3" xfId="1720"/>
    <cellStyle name="Обычный 3 2 2 2 4 3 2" xfId="4133"/>
    <cellStyle name="Обычный 3 2 2 2 4 4" xfId="2945"/>
    <cellStyle name="Обычный 3 2 2 2 5" xfId="679"/>
    <cellStyle name="Обычный 3 2 2 2 5 2" xfId="1867"/>
    <cellStyle name="Обычный 3 2 2 2 5 2 2" xfId="4280"/>
    <cellStyle name="Обычный 3 2 2 2 5 3" xfId="3092"/>
    <cellStyle name="Обычный 3 2 2 2 6" xfId="1273"/>
    <cellStyle name="Обычный 3 2 2 2 6 2" xfId="3686"/>
    <cellStyle name="Обычный 3 2 2 2 7" xfId="2498"/>
    <cellStyle name="Обычный 3 2 2 3" xfId="108"/>
    <cellStyle name="Обычный 3 2 2 3 2" xfId="263"/>
    <cellStyle name="Обычный 3 2 2 3 2 2" xfId="857"/>
    <cellStyle name="Обычный 3 2 2 3 2 2 2" xfId="2045"/>
    <cellStyle name="Обычный 3 2 2 3 2 2 2 2" xfId="4458"/>
    <cellStyle name="Обычный 3 2 2 3 2 2 3" xfId="3270"/>
    <cellStyle name="Обычный 3 2 2 3 2 3" xfId="1451"/>
    <cellStyle name="Обычный 3 2 2 3 2 3 2" xfId="3864"/>
    <cellStyle name="Обычный 3 2 2 3 2 4" xfId="2676"/>
    <cellStyle name="Обычный 3 2 2 3 3" xfId="410"/>
    <cellStyle name="Обычный 3 2 2 3 3 2" xfId="1004"/>
    <cellStyle name="Обычный 3 2 2 3 3 2 2" xfId="2192"/>
    <cellStyle name="Обычный 3 2 2 3 3 2 2 2" xfId="4605"/>
    <cellStyle name="Обычный 3 2 2 3 3 2 3" xfId="3417"/>
    <cellStyle name="Обычный 3 2 2 3 3 3" xfId="1598"/>
    <cellStyle name="Обычный 3 2 2 3 3 3 2" xfId="4011"/>
    <cellStyle name="Обычный 3 2 2 3 3 4" xfId="2823"/>
    <cellStyle name="Обычный 3 2 2 3 4" xfId="563"/>
    <cellStyle name="Обычный 3 2 2 3 4 2" xfId="1157"/>
    <cellStyle name="Обычный 3 2 2 3 4 2 2" xfId="2345"/>
    <cellStyle name="Обычный 3 2 2 3 4 2 2 2" xfId="4758"/>
    <cellStyle name="Обычный 3 2 2 3 4 2 3" xfId="3570"/>
    <cellStyle name="Обычный 3 2 2 3 4 3" xfId="1751"/>
    <cellStyle name="Обычный 3 2 2 3 4 3 2" xfId="4164"/>
    <cellStyle name="Обычный 3 2 2 3 4 4" xfId="2976"/>
    <cellStyle name="Обычный 3 2 2 3 5" xfId="710"/>
    <cellStyle name="Обычный 3 2 2 3 5 2" xfId="1898"/>
    <cellStyle name="Обычный 3 2 2 3 5 2 2" xfId="4311"/>
    <cellStyle name="Обычный 3 2 2 3 5 3" xfId="3123"/>
    <cellStyle name="Обычный 3 2 2 3 6" xfId="1304"/>
    <cellStyle name="Обычный 3 2 2 3 6 2" xfId="3717"/>
    <cellStyle name="Обычный 3 2 2 3 7" xfId="2529"/>
    <cellStyle name="Обычный 3 2 2 4" xfId="142"/>
    <cellStyle name="Обычный 3 2 2 4 2" xfId="289"/>
    <cellStyle name="Обычный 3 2 2 4 2 2" xfId="883"/>
    <cellStyle name="Обычный 3 2 2 4 2 2 2" xfId="2071"/>
    <cellStyle name="Обычный 3 2 2 4 2 2 2 2" xfId="4484"/>
    <cellStyle name="Обычный 3 2 2 4 2 2 3" xfId="3296"/>
    <cellStyle name="Обычный 3 2 2 4 2 3" xfId="1477"/>
    <cellStyle name="Обычный 3 2 2 4 2 3 2" xfId="3890"/>
    <cellStyle name="Обычный 3 2 2 4 2 4" xfId="2702"/>
    <cellStyle name="Обычный 3 2 2 4 3" xfId="437"/>
    <cellStyle name="Обычный 3 2 2 4 3 2" xfId="1031"/>
    <cellStyle name="Обычный 3 2 2 4 3 2 2" xfId="2219"/>
    <cellStyle name="Обычный 3 2 2 4 3 2 2 2" xfId="4632"/>
    <cellStyle name="Обычный 3 2 2 4 3 2 3" xfId="3444"/>
    <cellStyle name="Обычный 3 2 2 4 3 3" xfId="1625"/>
    <cellStyle name="Обычный 3 2 2 4 3 3 2" xfId="4038"/>
    <cellStyle name="Обычный 3 2 2 4 3 4" xfId="2850"/>
    <cellStyle name="Обычный 3 2 2 4 4" xfId="589"/>
    <cellStyle name="Обычный 3 2 2 4 4 2" xfId="1183"/>
    <cellStyle name="Обычный 3 2 2 4 4 2 2" xfId="2371"/>
    <cellStyle name="Обычный 3 2 2 4 4 2 2 2" xfId="4784"/>
    <cellStyle name="Обычный 3 2 2 4 4 2 3" xfId="3596"/>
    <cellStyle name="Обычный 3 2 2 4 4 3" xfId="1777"/>
    <cellStyle name="Обычный 3 2 2 4 4 3 2" xfId="4190"/>
    <cellStyle name="Обычный 3 2 2 4 4 4" xfId="3002"/>
    <cellStyle name="Обычный 3 2 2 4 5" xfId="736"/>
    <cellStyle name="Обычный 3 2 2 4 5 2" xfId="1924"/>
    <cellStyle name="Обычный 3 2 2 4 5 2 2" xfId="4337"/>
    <cellStyle name="Обычный 3 2 2 4 5 3" xfId="3149"/>
    <cellStyle name="Обычный 3 2 2 4 6" xfId="1330"/>
    <cellStyle name="Обычный 3 2 2 4 6 2" xfId="3743"/>
    <cellStyle name="Обычный 3 2 2 4 7" xfId="2555"/>
    <cellStyle name="Обычный 3 2 2 5" xfId="172"/>
    <cellStyle name="Обычный 3 2 2 5 2" xfId="319"/>
    <cellStyle name="Обычный 3 2 2 5 2 2" xfId="913"/>
    <cellStyle name="Обычный 3 2 2 5 2 2 2" xfId="2101"/>
    <cellStyle name="Обычный 3 2 2 5 2 2 2 2" xfId="4514"/>
    <cellStyle name="Обычный 3 2 2 5 2 2 3" xfId="3326"/>
    <cellStyle name="Обычный 3 2 2 5 2 3" xfId="1507"/>
    <cellStyle name="Обычный 3 2 2 5 2 3 2" xfId="3920"/>
    <cellStyle name="Обычный 3 2 2 5 2 4" xfId="2732"/>
    <cellStyle name="Обычный 3 2 2 5 3" xfId="467"/>
    <cellStyle name="Обычный 3 2 2 5 3 2" xfId="1061"/>
    <cellStyle name="Обычный 3 2 2 5 3 2 2" xfId="2249"/>
    <cellStyle name="Обычный 3 2 2 5 3 2 2 2" xfId="4662"/>
    <cellStyle name="Обычный 3 2 2 5 3 2 3" xfId="3474"/>
    <cellStyle name="Обычный 3 2 2 5 3 3" xfId="1655"/>
    <cellStyle name="Обычный 3 2 2 5 3 3 2" xfId="4068"/>
    <cellStyle name="Обычный 3 2 2 5 3 4" xfId="2880"/>
    <cellStyle name="Обычный 3 2 2 5 4" xfId="619"/>
    <cellStyle name="Обычный 3 2 2 5 4 2" xfId="1213"/>
    <cellStyle name="Обычный 3 2 2 5 4 2 2" xfId="2401"/>
    <cellStyle name="Обычный 3 2 2 5 4 2 2 2" xfId="4814"/>
    <cellStyle name="Обычный 3 2 2 5 4 2 3" xfId="3626"/>
    <cellStyle name="Обычный 3 2 2 5 4 3" xfId="1807"/>
    <cellStyle name="Обычный 3 2 2 5 4 3 2" xfId="4220"/>
    <cellStyle name="Обычный 3 2 2 5 4 4" xfId="3032"/>
    <cellStyle name="Обычный 3 2 2 5 5" xfId="766"/>
    <cellStyle name="Обычный 3 2 2 5 5 2" xfId="1954"/>
    <cellStyle name="Обычный 3 2 2 5 5 2 2" xfId="4367"/>
    <cellStyle name="Обычный 3 2 2 5 5 3" xfId="3179"/>
    <cellStyle name="Обычный 3 2 2 5 6" xfId="1360"/>
    <cellStyle name="Обычный 3 2 2 5 6 2" xfId="3773"/>
    <cellStyle name="Обычный 3 2 2 5 7" xfId="2585"/>
    <cellStyle name="Обычный 3 2 2 6" xfId="202"/>
    <cellStyle name="Обычный 3 2 2 6 2" xfId="796"/>
    <cellStyle name="Обычный 3 2 2 6 2 2" xfId="1984"/>
    <cellStyle name="Обычный 3 2 2 6 2 2 2" xfId="4397"/>
    <cellStyle name="Обычный 3 2 2 6 2 3" xfId="3209"/>
    <cellStyle name="Обычный 3 2 2 6 3" xfId="1390"/>
    <cellStyle name="Обычный 3 2 2 6 3 2" xfId="3803"/>
    <cellStyle name="Обычный 3 2 2 6 4" xfId="2615"/>
    <cellStyle name="Обычный 3 2 2 7" xfId="349"/>
    <cellStyle name="Обычный 3 2 2 7 2" xfId="943"/>
    <cellStyle name="Обычный 3 2 2 7 2 2" xfId="2131"/>
    <cellStyle name="Обычный 3 2 2 7 2 2 2" xfId="4544"/>
    <cellStyle name="Обычный 3 2 2 7 2 3" xfId="3356"/>
    <cellStyle name="Обычный 3 2 2 7 3" xfId="1537"/>
    <cellStyle name="Обычный 3 2 2 7 3 2" xfId="3950"/>
    <cellStyle name="Обычный 3 2 2 7 4" xfId="2762"/>
    <cellStyle name="Обычный 3 2 2 8" xfId="502"/>
    <cellStyle name="Обычный 3 2 2 8 2" xfId="1096"/>
    <cellStyle name="Обычный 3 2 2 8 2 2" xfId="2284"/>
    <cellStyle name="Обычный 3 2 2 8 2 2 2" xfId="4697"/>
    <cellStyle name="Обычный 3 2 2 8 2 3" xfId="3509"/>
    <cellStyle name="Обычный 3 2 2 8 3" xfId="1690"/>
    <cellStyle name="Обычный 3 2 2 8 3 2" xfId="4103"/>
    <cellStyle name="Обычный 3 2 2 8 4" xfId="2915"/>
    <cellStyle name="Обычный 3 2 2 9" xfId="649"/>
    <cellStyle name="Обычный 3 2 2 9 2" xfId="1837"/>
    <cellStyle name="Обычный 3 2 2 9 2 2" xfId="4250"/>
    <cellStyle name="Обычный 3 2 2 9 3" xfId="3062"/>
    <cellStyle name="Обычный 3 2 3" xfId="67"/>
    <cellStyle name="Обычный 3 2 3 2" xfId="231"/>
    <cellStyle name="Обычный 3 2 3 2 2" xfId="825"/>
    <cellStyle name="Обычный 3 2 3 2 2 2" xfId="2013"/>
    <cellStyle name="Обычный 3 2 3 2 2 2 2" xfId="4426"/>
    <cellStyle name="Обычный 3 2 3 2 2 3" xfId="3238"/>
    <cellStyle name="Обычный 3 2 3 2 3" xfId="1419"/>
    <cellStyle name="Обычный 3 2 3 2 3 2" xfId="3832"/>
    <cellStyle name="Обычный 3 2 3 2 4" xfId="2644"/>
    <cellStyle name="Обычный 3 2 3 3" xfId="378"/>
    <cellStyle name="Обычный 3 2 3 3 2" xfId="972"/>
    <cellStyle name="Обычный 3 2 3 3 2 2" xfId="2160"/>
    <cellStyle name="Обычный 3 2 3 3 2 2 2" xfId="4573"/>
    <cellStyle name="Обычный 3 2 3 3 2 3" xfId="3385"/>
    <cellStyle name="Обычный 3 2 3 3 3" xfId="1566"/>
    <cellStyle name="Обычный 3 2 3 3 3 2" xfId="3979"/>
    <cellStyle name="Обычный 3 2 3 3 4" xfId="2791"/>
    <cellStyle name="Обычный 3 2 3 4" xfId="531"/>
    <cellStyle name="Обычный 3 2 3 4 2" xfId="1125"/>
    <cellStyle name="Обычный 3 2 3 4 2 2" xfId="2313"/>
    <cellStyle name="Обычный 3 2 3 4 2 2 2" xfId="4726"/>
    <cellStyle name="Обычный 3 2 3 4 2 3" xfId="3538"/>
    <cellStyle name="Обычный 3 2 3 4 3" xfId="1719"/>
    <cellStyle name="Обычный 3 2 3 4 3 2" xfId="4132"/>
    <cellStyle name="Обычный 3 2 3 4 4" xfId="2944"/>
    <cellStyle name="Обычный 3 2 3 5" xfId="678"/>
    <cellStyle name="Обычный 3 2 3 5 2" xfId="1866"/>
    <cellStyle name="Обычный 3 2 3 5 2 2" xfId="4279"/>
    <cellStyle name="Обычный 3 2 3 5 3" xfId="3091"/>
    <cellStyle name="Обычный 3 2 3 6" xfId="1272"/>
    <cellStyle name="Обычный 3 2 3 6 2" xfId="3685"/>
    <cellStyle name="Обычный 3 2 3 7" xfId="2497"/>
    <cellStyle name="Обычный 3 2 4" xfId="107"/>
    <cellStyle name="Обычный 3 2 4 2" xfId="262"/>
    <cellStyle name="Обычный 3 2 4 2 2" xfId="856"/>
    <cellStyle name="Обычный 3 2 4 2 2 2" xfId="2044"/>
    <cellStyle name="Обычный 3 2 4 2 2 2 2" xfId="4457"/>
    <cellStyle name="Обычный 3 2 4 2 2 3" xfId="3269"/>
    <cellStyle name="Обычный 3 2 4 2 3" xfId="1450"/>
    <cellStyle name="Обычный 3 2 4 2 3 2" xfId="3863"/>
    <cellStyle name="Обычный 3 2 4 2 4" xfId="2675"/>
    <cellStyle name="Обычный 3 2 4 3" xfId="409"/>
    <cellStyle name="Обычный 3 2 4 3 2" xfId="1003"/>
    <cellStyle name="Обычный 3 2 4 3 2 2" xfId="2191"/>
    <cellStyle name="Обычный 3 2 4 3 2 2 2" xfId="4604"/>
    <cellStyle name="Обычный 3 2 4 3 2 3" xfId="3416"/>
    <cellStyle name="Обычный 3 2 4 3 3" xfId="1597"/>
    <cellStyle name="Обычный 3 2 4 3 3 2" xfId="4010"/>
    <cellStyle name="Обычный 3 2 4 3 4" xfId="2822"/>
    <cellStyle name="Обычный 3 2 4 4" xfId="562"/>
    <cellStyle name="Обычный 3 2 4 4 2" xfId="1156"/>
    <cellStyle name="Обычный 3 2 4 4 2 2" xfId="2344"/>
    <cellStyle name="Обычный 3 2 4 4 2 2 2" xfId="4757"/>
    <cellStyle name="Обычный 3 2 4 4 2 3" xfId="3569"/>
    <cellStyle name="Обычный 3 2 4 4 3" xfId="1750"/>
    <cellStyle name="Обычный 3 2 4 4 3 2" xfId="4163"/>
    <cellStyle name="Обычный 3 2 4 4 4" xfId="2975"/>
    <cellStyle name="Обычный 3 2 4 5" xfId="709"/>
    <cellStyle name="Обычный 3 2 4 5 2" xfId="1897"/>
    <cellStyle name="Обычный 3 2 4 5 2 2" xfId="4310"/>
    <cellStyle name="Обычный 3 2 4 5 3" xfId="3122"/>
    <cellStyle name="Обычный 3 2 4 6" xfId="1303"/>
    <cellStyle name="Обычный 3 2 4 6 2" xfId="3716"/>
    <cellStyle name="Обычный 3 2 4 7" xfId="2528"/>
    <cellStyle name="Обычный 3 2 5" xfId="141"/>
    <cellStyle name="Обычный 3 2 5 2" xfId="288"/>
    <cellStyle name="Обычный 3 2 5 2 2" xfId="882"/>
    <cellStyle name="Обычный 3 2 5 2 2 2" xfId="2070"/>
    <cellStyle name="Обычный 3 2 5 2 2 2 2" xfId="4483"/>
    <cellStyle name="Обычный 3 2 5 2 2 3" xfId="3295"/>
    <cellStyle name="Обычный 3 2 5 2 3" xfId="1476"/>
    <cellStyle name="Обычный 3 2 5 2 3 2" xfId="3889"/>
    <cellStyle name="Обычный 3 2 5 2 4" xfId="2701"/>
    <cellStyle name="Обычный 3 2 5 3" xfId="436"/>
    <cellStyle name="Обычный 3 2 5 3 2" xfId="1030"/>
    <cellStyle name="Обычный 3 2 5 3 2 2" xfId="2218"/>
    <cellStyle name="Обычный 3 2 5 3 2 2 2" xfId="4631"/>
    <cellStyle name="Обычный 3 2 5 3 2 3" xfId="3443"/>
    <cellStyle name="Обычный 3 2 5 3 3" xfId="1624"/>
    <cellStyle name="Обычный 3 2 5 3 3 2" xfId="4037"/>
    <cellStyle name="Обычный 3 2 5 3 4" xfId="2849"/>
    <cellStyle name="Обычный 3 2 5 4" xfId="588"/>
    <cellStyle name="Обычный 3 2 5 4 2" xfId="1182"/>
    <cellStyle name="Обычный 3 2 5 4 2 2" xfId="2370"/>
    <cellStyle name="Обычный 3 2 5 4 2 2 2" xfId="4783"/>
    <cellStyle name="Обычный 3 2 5 4 2 3" xfId="3595"/>
    <cellStyle name="Обычный 3 2 5 4 3" xfId="1776"/>
    <cellStyle name="Обычный 3 2 5 4 3 2" xfId="4189"/>
    <cellStyle name="Обычный 3 2 5 4 4" xfId="3001"/>
    <cellStyle name="Обычный 3 2 5 5" xfId="735"/>
    <cellStyle name="Обычный 3 2 5 5 2" xfId="1923"/>
    <cellStyle name="Обычный 3 2 5 5 2 2" xfId="4336"/>
    <cellStyle name="Обычный 3 2 5 5 3" xfId="3148"/>
    <cellStyle name="Обычный 3 2 5 6" xfId="1329"/>
    <cellStyle name="Обычный 3 2 5 6 2" xfId="3742"/>
    <cellStyle name="Обычный 3 2 5 7" xfId="2554"/>
    <cellStyle name="Обычный 3 2 6" xfId="171"/>
    <cellStyle name="Обычный 3 2 6 2" xfId="318"/>
    <cellStyle name="Обычный 3 2 6 2 2" xfId="912"/>
    <cellStyle name="Обычный 3 2 6 2 2 2" xfId="2100"/>
    <cellStyle name="Обычный 3 2 6 2 2 2 2" xfId="4513"/>
    <cellStyle name="Обычный 3 2 6 2 2 3" xfId="3325"/>
    <cellStyle name="Обычный 3 2 6 2 3" xfId="1506"/>
    <cellStyle name="Обычный 3 2 6 2 3 2" xfId="3919"/>
    <cellStyle name="Обычный 3 2 6 2 4" xfId="2731"/>
    <cellStyle name="Обычный 3 2 6 3" xfId="466"/>
    <cellStyle name="Обычный 3 2 6 3 2" xfId="1060"/>
    <cellStyle name="Обычный 3 2 6 3 2 2" xfId="2248"/>
    <cellStyle name="Обычный 3 2 6 3 2 2 2" xfId="4661"/>
    <cellStyle name="Обычный 3 2 6 3 2 3" xfId="3473"/>
    <cellStyle name="Обычный 3 2 6 3 3" xfId="1654"/>
    <cellStyle name="Обычный 3 2 6 3 3 2" xfId="4067"/>
    <cellStyle name="Обычный 3 2 6 3 4" xfId="2879"/>
    <cellStyle name="Обычный 3 2 6 4" xfId="618"/>
    <cellStyle name="Обычный 3 2 6 4 2" xfId="1212"/>
    <cellStyle name="Обычный 3 2 6 4 2 2" xfId="2400"/>
    <cellStyle name="Обычный 3 2 6 4 2 2 2" xfId="4813"/>
    <cellStyle name="Обычный 3 2 6 4 2 3" xfId="3625"/>
    <cellStyle name="Обычный 3 2 6 4 3" xfId="1806"/>
    <cellStyle name="Обычный 3 2 6 4 3 2" xfId="4219"/>
    <cellStyle name="Обычный 3 2 6 4 4" xfId="3031"/>
    <cellStyle name="Обычный 3 2 6 5" xfId="765"/>
    <cellStyle name="Обычный 3 2 6 5 2" xfId="1953"/>
    <cellStyle name="Обычный 3 2 6 5 2 2" xfId="4366"/>
    <cellStyle name="Обычный 3 2 6 5 3" xfId="3178"/>
    <cellStyle name="Обычный 3 2 6 6" xfId="1359"/>
    <cellStyle name="Обычный 3 2 6 6 2" xfId="3772"/>
    <cellStyle name="Обычный 3 2 6 7" xfId="2584"/>
    <cellStyle name="Обычный 3 2 7" xfId="201"/>
    <cellStyle name="Обычный 3 2 7 2" xfId="795"/>
    <cellStyle name="Обычный 3 2 7 2 2" xfId="1983"/>
    <cellStyle name="Обычный 3 2 7 2 2 2" xfId="4396"/>
    <cellStyle name="Обычный 3 2 7 2 3" xfId="3208"/>
    <cellStyle name="Обычный 3 2 7 3" xfId="1389"/>
    <cellStyle name="Обычный 3 2 7 3 2" xfId="3802"/>
    <cellStyle name="Обычный 3 2 7 4" xfId="2614"/>
    <cellStyle name="Обычный 3 2 8" xfId="348"/>
    <cellStyle name="Обычный 3 2 8 2" xfId="942"/>
    <cellStyle name="Обычный 3 2 8 2 2" xfId="2130"/>
    <cellStyle name="Обычный 3 2 8 2 2 2" xfId="4543"/>
    <cellStyle name="Обычный 3 2 8 2 3" xfId="3355"/>
    <cellStyle name="Обычный 3 2 8 3" xfId="1536"/>
    <cellStyle name="Обычный 3 2 8 3 2" xfId="3949"/>
    <cellStyle name="Обычный 3 2 8 4" xfId="2761"/>
    <cellStyle name="Обычный 3 2 9" xfId="501"/>
    <cellStyle name="Обычный 3 2 9 2" xfId="1095"/>
    <cellStyle name="Обычный 3 2 9 2 2" xfId="2283"/>
    <cellStyle name="Обычный 3 2 9 2 2 2" xfId="4696"/>
    <cellStyle name="Обычный 3 2 9 2 3" xfId="3508"/>
    <cellStyle name="Обычный 3 2 9 3" xfId="1689"/>
    <cellStyle name="Обычный 3 2 9 3 2" xfId="4102"/>
    <cellStyle name="Обычный 3 2 9 4" xfId="2914"/>
    <cellStyle name="Обычный 3 3" xfId="19"/>
    <cellStyle name="Обычный 3 3 10" xfId="1244"/>
    <cellStyle name="Обычный 3 3 10 2" xfId="3657"/>
    <cellStyle name="Обычный 3 3 11" xfId="2429"/>
    <cellStyle name="Обычный 3 3 11 2" xfId="4842"/>
    <cellStyle name="Обычный 3 3 12" xfId="2469"/>
    <cellStyle name="Обычный 3 3 2" xfId="69"/>
    <cellStyle name="Обычный 3 3 2 2" xfId="233"/>
    <cellStyle name="Обычный 3 3 2 2 2" xfId="827"/>
    <cellStyle name="Обычный 3 3 2 2 2 2" xfId="2015"/>
    <cellStyle name="Обычный 3 3 2 2 2 2 2" xfId="4428"/>
    <cellStyle name="Обычный 3 3 2 2 2 3" xfId="3240"/>
    <cellStyle name="Обычный 3 3 2 2 3" xfId="1421"/>
    <cellStyle name="Обычный 3 3 2 2 3 2" xfId="3834"/>
    <cellStyle name="Обычный 3 3 2 2 4" xfId="2646"/>
    <cellStyle name="Обычный 3 3 2 3" xfId="380"/>
    <cellStyle name="Обычный 3 3 2 3 2" xfId="974"/>
    <cellStyle name="Обычный 3 3 2 3 2 2" xfId="2162"/>
    <cellStyle name="Обычный 3 3 2 3 2 2 2" xfId="4575"/>
    <cellStyle name="Обычный 3 3 2 3 2 3" xfId="3387"/>
    <cellStyle name="Обычный 3 3 2 3 3" xfId="1568"/>
    <cellStyle name="Обычный 3 3 2 3 3 2" xfId="3981"/>
    <cellStyle name="Обычный 3 3 2 3 4" xfId="2793"/>
    <cellStyle name="Обычный 3 3 2 4" xfId="533"/>
    <cellStyle name="Обычный 3 3 2 4 2" xfId="1127"/>
    <cellStyle name="Обычный 3 3 2 4 2 2" xfId="2315"/>
    <cellStyle name="Обычный 3 3 2 4 2 2 2" xfId="4728"/>
    <cellStyle name="Обычный 3 3 2 4 2 3" xfId="3540"/>
    <cellStyle name="Обычный 3 3 2 4 3" xfId="1721"/>
    <cellStyle name="Обычный 3 3 2 4 3 2" xfId="4134"/>
    <cellStyle name="Обычный 3 3 2 4 4" xfId="2946"/>
    <cellStyle name="Обычный 3 3 2 5" xfId="680"/>
    <cellStyle name="Обычный 3 3 2 5 2" xfId="1868"/>
    <cellStyle name="Обычный 3 3 2 5 2 2" xfId="4281"/>
    <cellStyle name="Обычный 3 3 2 5 3" xfId="3093"/>
    <cellStyle name="Обычный 3 3 2 6" xfId="1274"/>
    <cellStyle name="Обычный 3 3 2 6 2" xfId="3687"/>
    <cellStyle name="Обычный 3 3 2 7" xfId="2499"/>
    <cellStyle name="Обычный 3 3 3" xfId="109"/>
    <cellStyle name="Обычный 3 3 3 2" xfId="264"/>
    <cellStyle name="Обычный 3 3 3 2 2" xfId="858"/>
    <cellStyle name="Обычный 3 3 3 2 2 2" xfId="2046"/>
    <cellStyle name="Обычный 3 3 3 2 2 2 2" xfId="4459"/>
    <cellStyle name="Обычный 3 3 3 2 2 3" xfId="3271"/>
    <cellStyle name="Обычный 3 3 3 2 3" xfId="1452"/>
    <cellStyle name="Обычный 3 3 3 2 3 2" xfId="3865"/>
    <cellStyle name="Обычный 3 3 3 2 4" xfId="2677"/>
    <cellStyle name="Обычный 3 3 3 3" xfId="411"/>
    <cellStyle name="Обычный 3 3 3 3 2" xfId="1005"/>
    <cellStyle name="Обычный 3 3 3 3 2 2" xfId="2193"/>
    <cellStyle name="Обычный 3 3 3 3 2 2 2" xfId="4606"/>
    <cellStyle name="Обычный 3 3 3 3 2 3" xfId="3418"/>
    <cellStyle name="Обычный 3 3 3 3 3" xfId="1599"/>
    <cellStyle name="Обычный 3 3 3 3 3 2" xfId="4012"/>
    <cellStyle name="Обычный 3 3 3 3 4" xfId="2824"/>
    <cellStyle name="Обычный 3 3 3 4" xfId="564"/>
    <cellStyle name="Обычный 3 3 3 4 2" xfId="1158"/>
    <cellStyle name="Обычный 3 3 3 4 2 2" xfId="2346"/>
    <cellStyle name="Обычный 3 3 3 4 2 2 2" xfId="4759"/>
    <cellStyle name="Обычный 3 3 3 4 2 3" xfId="3571"/>
    <cellStyle name="Обычный 3 3 3 4 3" xfId="1752"/>
    <cellStyle name="Обычный 3 3 3 4 3 2" xfId="4165"/>
    <cellStyle name="Обычный 3 3 3 4 4" xfId="2977"/>
    <cellStyle name="Обычный 3 3 3 5" xfId="711"/>
    <cellStyle name="Обычный 3 3 3 5 2" xfId="1899"/>
    <cellStyle name="Обычный 3 3 3 5 2 2" xfId="4312"/>
    <cellStyle name="Обычный 3 3 3 5 3" xfId="3124"/>
    <cellStyle name="Обычный 3 3 3 6" xfId="1305"/>
    <cellStyle name="Обычный 3 3 3 6 2" xfId="3718"/>
    <cellStyle name="Обычный 3 3 3 7" xfId="2530"/>
    <cellStyle name="Обычный 3 3 4" xfId="143"/>
    <cellStyle name="Обычный 3 3 4 2" xfId="290"/>
    <cellStyle name="Обычный 3 3 4 2 2" xfId="884"/>
    <cellStyle name="Обычный 3 3 4 2 2 2" xfId="2072"/>
    <cellStyle name="Обычный 3 3 4 2 2 2 2" xfId="4485"/>
    <cellStyle name="Обычный 3 3 4 2 2 3" xfId="3297"/>
    <cellStyle name="Обычный 3 3 4 2 3" xfId="1478"/>
    <cellStyle name="Обычный 3 3 4 2 3 2" xfId="3891"/>
    <cellStyle name="Обычный 3 3 4 2 4" xfId="2703"/>
    <cellStyle name="Обычный 3 3 4 3" xfId="438"/>
    <cellStyle name="Обычный 3 3 4 3 2" xfId="1032"/>
    <cellStyle name="Обычный 3 3 4 3 2 2" xfId="2220"/>
    <cellStyle name="Обычный 3 3 4 3 2 2 2" xfId="4633"/>
    <cellStyle name="Обычный 3 3 4 3 2 3" xfId="3445"/>
    <cellStyle name="Обычный 3 3 4 3 3" xfId="1626"/>
    <cellStyle name="Обычный 3 3 4 3 3 2" xfId="4039"/>
    <cellStyle name="Обычный 3 3 4 3 4" xfId="2851"/>
    <cellStyle name="Обычный 3 3 4 4" xfId="590"/>
    <cellStyle name="Обычный 3 3 4 4 2" xfId="1184"/>
    <cellStyle name="Обычный 3 3 4 4 2 2" xfId="2372"/>
    <cellStyle name="Обычный 3 3 4 4 2 2 2" xfId="4785"/>
    <cellStyle name="Обычный 3 3 4 4 2 3" xfId="3597"/>
    <cellStyle name="Обычный 3 3 4 4 3" xfId="1778"/>
    <cellStyle name="Обычный 3 3 4 4 3 2" xfId="4191"/>
    <cellStyle name="Обычный 3 3 4 4 4" xfId="3003"/>
    <cellStyle name="Обычный 3 3 4 5" xfId="737"/>
    <cellStyle name="Обычный 3 3 4 5 2" xfId="1925"/>
    <cellStyle name="Обычный 3 3 4 5 2 2" xfId="4338"/>
    <cellStyle name="Обычный 3 3 4 5 3" xfId="3150"/>
    <cellStyle name="Обычный 3 3 4 6" xfId="1331"/>
    <cellStyle name="Обычный 3 3 4 6 2" xfId="3744"/>
    <cellStyle name="Обычный 3 3 4 7" xfId="2556"/>
    <cellStyle name="Обычный 3 3 5" xfId="173"/>
    <cellStyle name="Обычный 3 3 5 2" xfId="320"/>
    <cellStyle name="Обычный 3 3 5 2 2" xfId="914"/>
    <cellStyle name="Обычный 3 3 5 2 2 2" xfId="2102"/>
    <cellStyle name="Обычный 3 3 5 2 2 2 2" xfId="4515"/>
    <cellStyle name="Обычный 3 3 5 2 2 3" xfId="3327"/>
    <cellStyle name="Обычный 3 3 5 2 3" xfId="1508"/>
    <cellStyle name="Обычный 3 3 5 2 3 2" xfId="3921"/>
    <cellStyle name="Обычный 3 3 5 2 4" xfId="2733"/>
    <cellStyle name="Обычный 3 3 5 3" xfId="468"/>
    <cellStyle name="Обычный 3 3 5 3 2" xfId="1062"/>
    <cellStyle name="Обычный 3 3 5 3 2 2" xfId="2250"/>
    <cellStyle name="Обычный 3 3 5 3 2 2 2" xfId="4663"/>
    <cellStyle name="Обычный 3 3 5 3 2 3" xfId="3475"/>
    <cellStyle name="Обычный 3 3 5 3 3" xfId="1656"/>
    <cellStyle name="Обычный 3 3 5 3 3 2" xfId="4069"/>
    <cellStyle name="Обычный 3 3 5 3 4" xfId="2881"/>
    <cellStyle name="Обычный 3 3 5 4" xfId="620"/>
    <cellStyle name="Обычный 3 3 5 4 2" xfId="1214"/>
    <cellStyle name="Обычный 3 3 5 4 2 2" xfId="2402"/>
    <cellStyle name="Обычный 3 3 5 4 2 2 2" xfId="4815"/>
    <cellStyle name="Обычный 3 3 5 4 2 3" xfId="3627"/>
    <cellStyle name="Обычный 3 3 5 4 3" xfId="1808"/>
    <cellStyle name="Обычный 3 3 5 4 3 2" xfId="4221"/>
    <cellStyle name="Обычный 3 3 5 4 4" xfId="3033"/>
    <cellStyle name="Обычный 3 3 5 5" xfId="767"/>
    <cellStyle name="Обычный 3 3 5 5 2" xfId="1955"/>
    <cellStyle name="Обычный 3 3 5 5 2 2" xfId="4368"/>
    <cellStyle name="Обычный 3 3 5 5 3" xfId="3180"/>
    <cellStyle name="Обычный 3 3 5 6" xfId="1361"/>
    <cellStyle name="Обычный 3 3 5 6 2" xfId="3774"/>
    <cellStyle name="Обычный 3 3 5 7" xfId="2586"/>
    <cellStyle name="Обычный 3 3 6" xfId="203"/>
    <cellStyle name="Обычный 3 3 6 2" xfId="797"/>
    <cellStyle name="Обычный 3 3 6 2 2" xfId="1985"/>
    <cellStyle name="Обычный 3 3 6 2 2 2" xfId="4398"/>
    <cellStyle name="Обычный 3 3 6 2 3" xfId="3210"/>
    <cellStyle name="Обычный 3 3 6 3" xfId="1391"/>
    <cellStyle name="Обычный 3 3 6 3 2" xfId="3804"/>
    <cellStyle name="Обычный 3 3 6 4" xfId="2616"/>
    <cellStyle name="Обычный 3 3 7" xfId="350"/>
    <cellStyle name="Обычный 3 3 7 2" xfId="944"/>
    <cellStyle name="Обычный 3 3 7 2 2" xfId="2132"/>
    <cellStyle name="Обычный 3 3 7 2 2 2" xfId="4545"/>
    <cellStyle name="Обычный 3 3 7 2 3" xfId="3357"/>
    <cellStyle name="Обычный 3 3 7 3" xfId="1538"/>
    <cellStyle name="Обычный 3 3 7 3 2" xfId="3951"/>
    <cellStyle name="Обычный 3 3 7 4" xfId="2763"/>
    <cellStyle name="Обычный 3 3 8" xfId="503"/>
    <cellStyle name="Обычный 3 3 8 2" xfId="1097"/>
    <cellStyle name="Обычный 3 3 8 2 2" xfId="2285"/>
    <cellStyle name="Обычный 3 3 8 2 2 2" xfId="4698"/>
    <cellStyle name="Обычный 3 3 8 2 3" xfId="3510"/>
    <cellStyle name="Обычный 3 3 8 3" xfId="1691"/>
    <cellStyle name="Обычный 3 3 8 3 2" xfId="4104"/>
    <cellStyle name="Обычный 3 3 8 4" xfId="2916"/>
    <cellStyle name="Обычный 3 3 9" xfId="650"/>
    <cellStyle name="Обычный 3 3 9 2" xfId="1838"/>
    <cellStyle name="Обычный 3 3 9 2 2" xfId="4251"/>
    <cellStyle name="Обычный 3 3 9 3" xfId="3063"/>
    <cellStyle name="Обычный 3 4" xfId="20"/>
    <cellStyle name="Обычный 3 4 2" xfId="70"/>
    <cellStyle name="Обычный 3 4 3" xfId="110"/>
    <cellStyle name="Обычный 3 5" xfId="21"/>
    <cellStyle name="Обычный 3 5 10" xfId="1245"/>
    <cellStyle name="Обычный 3 5 10 2" xfId="3658"/>
    <cellStyle name="Обычный 3 5 11" xfId="2447"/>
    <cellStyle name="Обычный 3 5 11 2" xfId="4860"/>
    <cellStyle name="Обычный 3 5 12" xfId="2470"/>
    <cellStyle name="Обычный 3 5 2" xfId="71"/>
    <cellStyle name="Обычный 3 5 2 2" xfId="234"/>
    <cellStyle name="Обычный 3 5 2 2 2" xfId="828"/>
    <cellStyle name="Обычный 3 5 2 2 2 2" xfId="2016"/>
    <cellStyle name="Обычный 3 5 2 2 2 2 2" xfId="4429"/>
    <cellStyle name="Обычный 3 5 2 2 2 3" xfId="3241"/>
    <cellStyle name="Обычный 3 5 2 2 3" xfId="1422"/>
    <cellStyle name="Обычный 3 5 2 2 3 2" xfId="3835"/>
    <cellStyle name="Обычный 3 5 2 2 4" xfId="2647"/>
    <cellStyle name="Обычный 3 5 2 3" xfId="381"/>
    <cellStyle name="Обычный 3 5 2 3 2" xfId="975"/>
    <cellStyle name="Обычный 3 5 2 3 2 2" xfId="2163"/>
    <cellStyle name="Обычный 3 5 2 3 2 2 2" xfId="4576"/>
    <cellStyle name="Обычный 3 5 2 3 2 3" xfId="3388"/>
    <cellStyle name="Обычный 3 5 2 3 3" xfId="1569"/>
    <cellStyle name="Обычный 3 5 2 3 3 2" xfId="3982"/>
    <cellStyle name="Обычный 3 5 2 3 4" xfId="2794"/>
    <cellStyle name="Обычный 3 5 2 4" xfId="534"/>
    <cellStyle name="Обычный 3 5 2 4 2" xfId="1128"/>
    <cellStyle name="Обычный 3 5 2 4 2 2" xfId="2316"/>
    <cellStyle name="Обычный 3 5 2 4 2 2 2" xfId="4729"/>
    <cellStyle name="Обычный 3 5 2 4 2 3" xfId="3541"/>
    <cellStyle name="Обычный 3 5 2 4 3" xfId="1722"/>
    <cellStyle name="Обычный 3 5 2 4 3 2" xfId="4135"/>
    <cellStyle name="Обычный 3 5 2 4 4" xfId="2947"/>
    <cellStyle name="Обычный 3 5 2 5" xfId="681"/>
    <cellStyle name="Обычный 3 5 2 5 2" xfId="1869"/>
    <cellStyle name="Обычный 3 5 2 5 2 2" xfId="4282"/>
    <cellStyle name="Обычный 3 5 2 5 3" xfId="3094"/>
    <cellStyle name="Обычный 3 5 2 6" xfId="1275"/>
    <cellStyle name="Обычный 3 5 2 6 2" xfId="3688"/>
    <cellStyle name="Обычный 3 5 2 7" xfId="2500"/>
    <cellStyle name="Обычный 3 5 3" xfId="111"/>
    <cellStyle name="Обычный 3 5 3 2" xfId="265"/>
    <cellStyle name="Обычный 3 5 3 2 2" xfId="859"/>
    <cellStyle name="Обычный 3 5 3 2 2 2" xfId="2047"/>
    <cellStyle name="Обычный 3 5 3 2 2 2 2" xfId="4460"/>
    <cellStyle name="Обычный 3 5 3 2 2 3" xfId="3272"/>
    <cellStyle name="Обычный 3 5 3 2 3" xfId="1453"/>
    <cellStyle name="Обычный 3 5 3 2 3 2" xfId="3866"/>
    <cellStyle name="Обычный 3 5 3 2 4" xfId="2678"/>
    <cellStyle name="Обычный 3 5 3 3" xfId="412"/>
    <cellStyle name="Обычный 3 5 3 3 2" xfId="1006"/>
    <cellStyle name="Обычный 3 5 3 3 2 2" xfId="2194"/>
    <cellStyle name="Обычный 3 5 3 3 2 2 2" xfId="4607"/>
    <cellStyle name="Обычный 3 5 3 3 2 3" xfId="3419"/>
    <cellStyle name="Обычный 3 5 3 3 3" xfId="1600"/>
    <cellStyle name="Обычный 3 5 3 3 3 2" xfId="4013"/>
    <cellStyle name="Обычный 3 5 3 3 4" xfId="2825"/>
    <cellStyle name="Обычный 3 5 3 4" xfId="565"/>
    <cellStyle name="Обычный 3 5 3 4 2" xfId="1159"/>
    <cellStyle name="Обычный 3 5 3 4 2 2" xfId="2347"/>
    <cellStyle name="Обычный 3 5 3 4 2 2 2" xfId="4760"/>
    <cellStyle name="Обычный 3 5 3 4 2 3" xfId="3572"/>
    <cellStyle name="Обычный 3 5 3 4 3" xfId="1753"/>
    <cellStyle name="Обычный 3 5 3 4 3 2" xfId="4166"/>
    <cellStyle name="Обычный 3 5 3 4 4" xfId="2978"/>
    <cellStyle name="Обычный 3 5 3 5" xfId="712"/>
    <cellStyle name="Обычный 3 5 3 5 2" xfId="1900"/>
    <cellStyle name="Обычный 3 5 3 5 2 2" xfId="4313"/>
    <cellStyle name="Обычный 3 5 3 5 3" xfId="3125"/>
    <cellStyle name="Обычный 3 5 3 6" xfId="1306"/>
    <cellStyle name="Обычный 3 5 3 6 2" xfId="3719"/>
    <cellStyle name="Обычный 3 5 3 7" xfId="2531"/>
    <cellStyle name="Обычный 3 5 4" xfId="144"/>
    <cellStyle name="Обычный 3 5 4 2" xfId="291"/>
    <cellStyle name="Обычный 3 5 4 2 2" xfId="885"/>
    <cellStyle name="Обычный 3 5 4 2 2 2" xfId="2073"/>
    <cellStyle name="Обычный 3 5 4 2 2 2 2" xfId="4486"/>
    <cellStyle name="Обычный 3 5 4 2 2 3" xfId="3298"/>
    <cellStyle name="Обычный 3 5 4 2 3" xfId="1479"/>
    <cellStyle name="Обычный 3 5 4 2 3 2" xfId="3892"/>
    <cellStyle name="Обычный 3 5 4 2 4" xfId="2704"/>
    <cellStyle name="Обычный 3 5 4 3" xfId="439"/>
    <cellStyle name="Обычный 3 5 4 3 2" xfId="1033"/>
    <cellStyle name="Обычный 3 5 4 3 2 2" xfId="2221"/>
    <cellStyle name="Обычный 3 5 4 3 2 2 2" xfId="4634"/>
    <cellStyle name="Обычный 3 5 4 3 2 3" xfId="3446"/>
    <cellStyle name="Обычный 3 5 4 3 3" xfId="1627"/>
    <cellStyle name="Обычный 3 5 4 3 3 2" xfId="4040"/>
    <cellStyle name="Обычный 3 5 4 3 4" xfId="2852"/>
    <cellStyle name="Обычный 3 5 4 4" xfId="591"/>
    <cellStyle name="Обычный 3 5 4 4 2" xfId="1185"/>
    <cellStyle name="Обычный 3 5 4 4 2 2" xfId="2373"/>
    <cellStyle name="Обычный 3 5 4 4 2 2 2" xfId="4786"/>
    <cellStyle name="Обычный 3 5 4 4 2 3" xfId="3598"/>
    <cellStyle name="Обычный 3 5 4 4 3" xfId="1779"/>
    <cellStyle name="Обычный 3 5 4 4 3 2" xfId="4192"/>
    <cellStyle name="Обычный 3 5 4 4 4" xfId="3004"/>
    <cellStyle name="Обычный 3 5 4 5" xfId="738"/>
    <cellStyle name="Обычный 3 5 4 5 2" xfId="1926"/>
    <cellStyle name="Обычный 3 5 4 5 2 2" xfId="4339"/>
    <cellStyle name="Обычный 3 5 4 5 3" xfId="3151"/>
    <cellStyle name="Обычный 3 5 4 6" xfId="1332"/>
    <cellStyle name="Обычный 3 5 4 6 2" xfId="3745"/>
    <cellStyle name="Обычный 3 5 4 7" xfId="2557"/>
    <cellStyle name="Обычный 3 5 5" xfId="174"/>
    <cellStyle name="Обычный 3 5 5 2" xfId="321"/>
    <cellStyle name="Обычный 3 5 5 2 2" xfId="915"/>
    <cellStyle name="Обычный 3 5 5 2 2 2" xfId="2103"/>
    <cellStyle name="Обычный 3 5 5 2 2 2 2" xfId="4516"/>
    <cellStyle name="Обычный 3 5 5 2 2 3" xfId="3328"/>
    <cellStyle name="Обычный 3 5 5 2 3" xfId="1509"/>
    <cellStyle name="Обычный 3 5 5 2 3 2" xfId="3922"/>
    <cellStyle name="Обычный 3 5 5 2 4" xfId="2734"/>
    <cellStyle name="Обычный 3 5 5 3" xfId="469"/>
    <cellStyle name="Обычный 3 5 5 3 2" xfId="1063"/>
    <cellStyle name="Обычный 3 5 5 3 2 2" xfId="2251"/>
    <cellStyle name="Обычный 3 5 5 3 2 2 2" xfId="4664"/>
    <cellStyle name="Обычный 3 5 5 3 2 3" xfId="3476"/>
    <cellStyle name="Обычный 3 5 5 3 3" xfId="1657"/>
    <cellStyle name="Обычный 3 5 5 3 3 2" xfId="4070"/>
    <cellStyle name="Обычный 3 5 5 3 4" xfId="2882"/>
    <cellStyle name="Обычный 3 5 5 4" xfId="621"/>
    <cellStyle name="Обычный 3 5 5 4 2" xfId="1215"/>
    <cellStyle name="Обычный 3 5 5 4 2 2" xfId="2403"/>
    <cellStyle name="Обычный 3 5 5 4 2 2 2" xfId="4816"/>
    <cellStyle name="Обычный 3 5 5 4 2 3" xfId="3628"/>
    <cellStyle name="Обычный 3 5 5 4 3" xfId="1809"/>
    <cellStyle name="Обычный 3 5 5 4 3 2" xfId="4222"/>
    <cellStyle name="Обычный 3 5 5 4 4" xfId="3034"/>
    <cellStyle name="Обычный 3 5 5 5" xfId="768"/>
    <cellStyle name="Обычный 3 5 5 5 2" xfId="1956"/>
    <cellStyle name="Обычный 3 5 5 5 2 2" xfId="4369"/>
    <cellStyle name="Обычный 3 5 5 5 3" xfId="3181"/>
    <cellStyle name="Обычный 3 5 5 6" xfId="1362"/>
    <cellStyle name="Обычный 3 5 5 6 2" xfId="3775"/>
    <cellStyle name="Обычный 3 5 5 7" xfId="2587"/>
    <cellStyle name="Обычный 3 5 6" xfId="204"/>
    <cellStyle name="Обычный 3 5 6 2" xfId="798"/>
    <cellStyle name="Обычный 3 5 6 2 2" xfId="1986"/>
    <cellStyle name="Обычный 3 5 6 2 2 2" xfId="4399"/>
    <cellStyle name="Обычный 3 5 6 2 3" xfId="3211"/>
    <cellStyle name="Обычный 3 5 6 3" xfId="1392"/>
    <cellStyle name="Обычный 3 5 6 3 2" xfId="3805"/>
    <cellStyle name="Обычный 3 5 6 4" xfId="2617"/>
    <cellStyle name="Обычный 3 5 7" xfId="351"/>
    <cellStyle name="Обычный 3 5 7 2" xfId="945"/>
    <cellStyle name="Обычный 3 5 7 2 2" xfId="2133"/>
    <cellStyle name="Обычный 3 5 7 2 2 2" xfId="4546"/>
    <cellStyle name="Обычный 3 5 7 2 3" xfId="3358"/>
    <cellStyle name="Обычный 3 5 7 3" xfId="1539"/>
    <cellStyle name="Обычный 3 5 7 3 2" xfId="3952"/>
    <cellStyle name="Обычный 3 5 7 4" xfId="2764"/>
    <cellStyle name="Обычный 3 5 8" xfId="504"/>
    <cellStyle name="Обычный 3 5 8 2" xfId="1098"/>
    <cellStyle name="Обычный 3 5 8 2 2" xfId="2286"/>
    <cellStyle name="Обычный 3 5 8 2 2 2" xfId="4699"/>
    <cellStyle name="Обычный 3 5 8 2 3" xfId="3511"/>
    <cellStyle name="Обычный 3 5 8 3" xfId="1692"/>
    <cellStyle name="Обычный 3 5 8 3 2" xfId="4105"/>
    <cellStyle name="Обычный 3 5 8 4" xfId="2917"/>
    <cellStyle name="Обычный 3 5 9" xfId="651"/>
    <cellStyle name="Обычный 3 5 9 2" xfId="1839"/>
    <cellStyle name="Обычный 3 5 9 2 2" xfId="4252"/>
    <cellStyle name="Обычный 3 5 9 3" xfId="3064"/>
    <cellStyle name="Обычный 3 6" xfId="54"/>
    <cellStyle name="Обычный 3 6 2" xfId="493"/>
    <cellStyle name="Обычный 3 6 2 2" xfId="1087"/>
    <cellStyle name="Обычный 3 6 2 2 2" xfId="2275"/>
    <cellStyle name="Обычный 3 6 2 2 2 2" xfId="4688"/>
    <cellStyle name="Обычный 3 6 2 2 3" xfId="3500"/>
    <cellStyle name="Обычный 3 6 2 3" xfId="1681"/>
    <cellStyle name="Обычный 3 6 2 3 2" xfId="4094"/>
    <cellStyle name="Обычный 3 6 2 4" xfId="2906"/>
    <cellStyle name="Обычный 3 6 3" xfId="2454"/>
    <cellStyle name="Обычный 3 6 3 2" xfId="4867"/>
    <cellStyle name="Обычный 3 7" xfId="430"/>
    <cellStyle name="Обычный 3 7 2" xfId="1024"/>
    <cellStyle name="Обычный 3 7 2 2" xfId="2212"/>
    <cellStyle name="Обычный 3 7 2 2 2" xfId="4625"/>
    <cellStyle name="Обычный 3 7 2 3" xfId="3437"/>
    <cellStyle name="Обычный 3 7 3" xfId="1618"/>
    <cellStyle name="Обычный 3 7 3 2" xfId="4031"/>
    <cellStyle name="Обычный 3 7 4" xfId="2459"/>
    <cellStyle name="Обычный 3 7 4 2" xfId="4872"/>
    <cellStyle name="Обычный 3 7 5" xfId="2843"/>
    <cellStyle name="Обычный 4" xfId="22"/>
    <cellStyle name="Обычный 4 10" xfId="175"/>
    <cellStyle name="Обычный 4 10 2" xfId="322"/>
    <cellStyle name="Обычный 4 10 2 2" xfId="916"/>
    <cellStyle name="Обычный 4 10 2 2 2" xfId="2104"/>
    <cellStyle name="Обычный 4 10 2 2 2 2" xfId="4517"/>
    <cellStyle name="Обычный 4 10 2 2 3" xfId="3329"/>
    <cellStyle name="Обычный 4 10 2 3" xfId="1510"/>
    <cellStyle name="Обычный 4 10 2 3 2" xfId="3923"/>
    <cellStyle name="Обычный 4 10 2 4" xfId="2735"/>
    <cellStyle name="Обычный 4 10 3" xfId="470"/>
    <cellStyle name="Обычный 4 10 3 2" xfId="1064"/>
    <cellStyle name="Обычный 4 10 3 2 2" xfId="2252"/>
    <cellStyle name="Обычный 4 10 3 2 2 2" xfId="4665"/>
    <cellStyle name="Обычный 4 10 3 2 3" xfId="3477"/>
    <cellStyle name="Обычный 4 10 3 3" xfId="1658"/>
    <cellStyle name="Обычный 4 10 3 3 2" xfId="4071"/>
    <cellStyle name="Обычный 4 10 3 4" xfId="2883"/>
    <cellStyle name="Обычный 4 10 4" xfId="622"/>
    <cellStyle name="Обычный 4 10 4 2" xfId="1216"/>
    <cellStyle name="Обычный 4 10 4 2 2" xfId="2404"/>
    <cellStyle name="Обычный 4 10 4 2 2 2" xfId="4817"/>
    <cellStyle name="Обычный 4 10 4 2 3" xfId="3629"/>
    <cellStyle name="Обычный 4 10 4 3" xfId="1810"/>
    <cellStyle name="Обычный 4 10 4 3 2" xfId="4223"/>
    <cellStyle name="Обычный 4 10 4 4" xfId="3035"/>
    <cellStyle name="Обычный 4 10 5" xfId="769"/>
    <cellStyle name="Обычный 4 10 5 2" xfId="1957"/>
    <cellStyle name="Обычный 4 10 5 2 2" xfId="4370"/>
    <cellStyle name="Обычный 4 10 5 3" xfId="3182"/>
    <cellStyle name="Обычный 4 10 6" xfId="1363"/>
    <cellStyle name="Обычный 4 10 6 2" xfId="3776"/>
    <cellStyle name="Обычный 4 10 7" xfId="2588"/>
    <cellStyle name="Обычный 4 11" xfId="205"/>
    <cellStyle name="Обычный 4 11 2" xfId="799"/>
    <cellStyle name="Обычный 4 11 2 2" xfId="1987"/>
    <cellStyle name="Обычный 4 11 2 2 2" xfId="4400"/>
    <cellStyle name="Обычный 4 11 2 3" xfId="3212"/>
    <cellStyle name="Обычный 4 11 3" xfId="1393"/>
    <cellStyle name="Обычный 4 11 3 2" xfId="3806"/>
    <cellStyle name="Обычный 4 11 4" xfId="2618"/>
    <cellStyle name="Обычный 4 12" xfId="352"/>
    <cellStyle name="Обычный 4 12 2" xfId="946"/>
    <cellStyle name="Обычный 4 12 2 2" xfId="2134"/>
    <cellStyle name="Обычный 4 12 2 2 2" xfId="4547"/>
    <cellStyle name="Обычный 4 12 2 3" xfId="3359"/>
    <cellStyle name="Обычный 4 12 3" xfId="1540"/>
    <cellStyle name="Обычный 4 12 3 2" xfId="3953"/>
    <cellStyle name="Обычный 4 12 4" xfId="2765"/>
    <cellStyle name="Обычный 4 13" xfId="505"/>
    <cellStyle name="Обычный 4 13 2" xfId="1099"/>
    <cellStyle name="Обычный 4 13 2 2" xfId="2287"/>
    <cellStyle name="Обычный 4 13 2 2 2" xfId="4700"/>
    <cellStyle name="Обычный 4 13 2 3" xfId="3512"/>
    <cellStyle name="Обычный 4 13 3" xfId="1693"/>
    <cellStyle name="Обычный 4 13 3 2" xfId="4106"/>
    <cellStyle name="Обычный 4 13 4" xfId="2918"/>
    <cellStyle name="Обычный 4 14" xfId="652"/>
    <cellStyle name="Обычный 4 14 2" xfId="1840"/>
    <cellStyle name="Обычный 4 14 2 2" xfId="4253"/>
    <cellStyle name="Обычный 4 14 3" xfId="3065"/>
    <cellStyle name="Обычный 4 15" xfId="1246"/>
    <cellStyle name="Обычный 4 15 2" xfId="3659"/>
    <cellStyle name="Обычный 4 16" xfId="2430"/>
    <cellStyle name="Обычный 4 16 2" xfId="4843"/>
    <cellStyle name="Обычный 4 17" xfId="2471"/>
    <cellStyle name="Обычный 4 2" xfId="23"/>
    <cellStyle name="Обычный 4 2 10" xfId="1247"/>
    <cellStyle name="Обычный 4 2 10 2" xfId="3660"/>
    <cellStyle name="Обычный 4 2 11" xfId="2431"/>
    <cellStyle name="Обычный 4 2 11 2" xfId="4844"/>
    <cellStyle name="Обычный 4 2 12" xfId="2472"/>
    <cellStyle name="Обычный 4 2 2" xfId="73"/>
    <cellStyle name="Обычный 4 2 2 2" xfId="236"/>
    <cellStyle name="Обычный 4 2 2 2 2" xfId="830"/>
    <cellStyle name="Обычный 4 2 2 2 2 2" xfId="2018"/>
    <cellStyle name="Обычный 4 2 2 2 2 2 2" xfId="4431"/>
    <cellStyle name="Обычный 4 2 2 2 2 3" xfId="3243"/>
    <cellStyle name="Обычный 4 2 2 2 3" xfId="1424"/>
    <cellStyle name="Обычный 4 2 2 2 3 2" xfId="3837"/>
    <cellStyle name="Обычный 4 2 2 2 4" xfId="2649"/>
    <cellStyle name="Обычный 4 2 2 3" xfId="383"/>
    <cellStyle name="Обычный 4 2 2 3 2" xfId="977"/>
    <cellStyle name="Обычный 4 2 2 3 2 2" xfId="2165"/>
    <cellStyle name="Обычный 4 2 2 3 2 2 2" xfId="4578"/>
    <cellStyle name="Обычный 4 2 2 3 2 3" xfId="3390"/>
    <cellStyle name="Обычный 4 2 2 3 3" xfId="1571"/>
    <cellStyle name="Обычный 4 2 2 3 3 2" xfId="3984"/>
    <cellStyle name="Обычный 4 2 2 3 4" xfId="2796"/>
    <cellStyle name="Обычный 4 2 2 4" xfId="536"/>
    <cellStyle name="Обычный 4 2 2 4 2" xfId="1130"/>
    <cellStyle name="Обычный 4 2 2 4 2 2" xfId="2318"/>
    <cellStyle name="Обычный 4 2 2 4 2 2 2" xfId="4731"/>
    <cellStyle name="Обычный 4 2 2 4 2 3" xfId="3543"/>
    <cellStyle name="Обычный 4 2 2 4 3" xfId="1724"/>
    <cellStyle name="Обычный 4 2 2 4 3 2" xfId="4137"/>
    <cellStyle name="Обычный 4 2 2 4 4" xfId="2949"/>
    <cellStyle name="Обычный 4 2 2 5" xfId="683"/>
    <cellStyle name="Обычный 4 2 2 5 2" xfId="1871"/>
    <cellStyle name="Обычный 4 2 2 5 2 2" xfId="4284"/>
    <cellStyle name="Обычный 4 2 2 5 3" xfId="3096"/>
    <cellStyle name="Обычный 4 2 2 6" xfId="1277"/>
    <cellStyle name="Обычный 4 2 2 6 2" xfId="3690"/>
    <cellStyle name="Обычный 4 2 2 7" xfId="2502"/>
    <cellStyle name="Обычный 4 2 3" xfId="113"/>
    <cellStyle name="Обычный 4 2 3 2" xfId="267"/>
    <cellStyle name="Обычный 4 2 3 2 2" xfId="861"/>
    <cellStyle name="Обычный 4 2 3 2 2 2" xfId="2049"/>
    <cellStyle name="Обычный 4 2 3 2 2 2 2" xfId="4462"/>
    <cellStyle name="Обычный 4 2 3 2 2 3" xfId="3274"/>
    <cellStyle name="Обычный 4 2 3 2 3" xfId="1455"/>
    <cellStyle name="Обычный 4 2 3 2 3 2" xfId="3868"/>
    <cellStyle name="Обычный 4 2 3 2 4" xfId="2680"/>
    <cellStyle name="Обычный 4 2 3 3" xfId="414"/>
    <cellStyle name="Обычный 4 2 3 3 2" xfId="1008"/>
    <cellStyle name="Обычный 4 2 3 3 2 2" xfId="2196"/>
    <cellStyle name="Обычный 4 2 3 3 2 2 2" xfId="4609"/>
    <cellStyle name="Обычный 4 2 3 3 2 3" xfId="3421"/>
    <cellStyle name="Обычный 4 2 3 3 3" xfId="1602"/>
    <cellStyle name="Обычный 4 2 3 3 3 2" xfId="4015"/>
    <cellStyle name="Обычный 4 2 3 3 4" xfId="2827"/>
    <cellStyle name="Обычный 4 2 3 4" xfId="567"/>
    <cellStyle name="Обычный 4 2 3 4 2" xfId="1161"/>
    <cellStyle name="Обычный 4 2 3 4 2 2" xfId="2349"/>
    <cellStyle name="Обычный 4 2 3 4 2 2 2" xfId="4762"/>
    <cellStyle name="Обычный 4 2 3 4 2 3" xfId="3574"/>
    <cellStyle name="Обычный 4 2 3 4 3" xfId="1755"/>
    <cellStyle name="Обычный 4 2 3 4 3 2" xfId="4168"/>
    <cellStyle name="Обычный 4 2 3 4 4" xfId="2980"/>
    <cellStyle name="Обычный 4 2 3 5" xfId="714"/>
    <cellStyle name="Обычный 4 2 3 5 2" xfId="1902"/>
    <cellStyle name="Обычный 4 2 3 5 2 2" xfId="4315"/>
    <cellStyle name="Обычный 4 2 3 5 3" xfId="3127"/>
    <cellStyle name="Обычный 4 2 3 6" xfId="1308"/>
    <cellStyle name="Обычный 4 2 3 6 2" xfId="3721"/>
    <cellStyle name="Обычный 4 2 3 7" xfId="2533"/>
    <cellStyle name="Обычный 4 2 4" xfId="146"/>
    <cellStyle name="Обычный 4 2 4 2" xfId="293"/>
    <cellStyle name="Обычный 4 2 4 2 2" xfId="887"/>
    <cellStyle name="Обычный 4 2 4 2 2 2" xfId="2075"/>
    <cellStyle name="Обычный 4 2 4 2 2 2 2" xfId="4488"/>
    <cellStyle name="Обычный 4 2 4 2 2 3" xfId="3300"/>
    <cellStyle name="Обычный 4 2 4 2 3" xfId="1481"/>
    <cellStyle name="Обычный 4 2 4 2 3 2" xfId="3894"/>
    <cellStyle name="Обычный 4 2 4 2 4" xfId="2706"/>
    <cellStyle name="Обычный 4 2 4 3" xfId="441"/>
    <cellStyle name="Обычный 4 2 4 3 2" xfId="1035"/>
    <cellStyle name="Обычный 4 2 4 3 2 2" xfId="2223"/>
    <cellStyle name="Обычный 4 2 4 3 2 2 2" xfId="4636"/>
    <cellStyle name="Обычный 4 2 4 3 2 3" xfId="3448"/>
    <cellStyle name="Обычный 4 2 4 3 3" xfId="1629"/>
    <cellStyle name="Обычный 4 2 4 3 3 2" xfId="4042"/>
    <cellStyle name="Обычный 4 2 4 3 4" xfId="2854"/>
    <cellStyle name="Обычный 4 2 4 4" xfId="593"/>
    <cellStyle name="Обычный 4 2 4 4 2" xfId="1187"/>
    <cellStyle name="Обычный 4 2 4 4 2 2" xfId="2375"/>
    <cellStyle name="Обычный 4 2 4 4 2 2 2" xfId="4788"/>
    <cellStyle name="Обычный 4 2 4 4 2 3" xfId="3600"/>
    <cellStyle name="Обычный 4 2 4 4 3" xfId="1781"/>
    <cellStyle name="Обычный 4 2 4 4 3 2" xfId="4194"/>
    <cellStyle name="Обычный 4 2 4 4 4" xfId="3006"/>
    <cellStyle name="Обычный 4 2 4 5" xfId="740"/>
    <cellStyle name="Обычный 4 2 4 5 2" xfId="1928"/>
    <cellStyle name="Обычный 4 2 4 5 2 2" xfId="4341"/>
    <cellStyle name="Обычный 4 2 4 5 3" xfId="3153"/>
    <cellStyle name="Обычный 4 2 4 6" xfId="1334"/>
    <cellStyle name="Обычный 4 2 4 6 2" xfId="3747"/>
    <cellStyle name="Обычный 4 2 4 7" xfId="2559"/>
    <cellStyle name="Обычный 4 2 5" xfId="176"/>
    <cellStyle name="Обычный 4 2 5 2" xfId="323"/>
    <cellStyle name="Обычный 4 2 5 2 2" xfId="917"/>
    <cellStyle name="Обычный 4 2 5 2 2 2" xfId="2105"/>
    <cellStyle name="Обычный 4 2 5 2 2 2 2" xfId="4518"/>
    <cellStyle name="Обычный 4 2 5 2 2 3" xfId="3330"/>
    <cellStyle name="Обычный 4 2 5 2 3" xfId="1511"/>
    <cellStyle name="Обычный 4 2 5 2 3 2" xfId="3924"/>
    <cellStyle name="Обычный 4 2 5 2 4" xfId="2736"/>
    <cellStyle name="Обычный 4 2 5 3" xfId="471"/>
    <cellStyle name="Обычный 4 2 5 3 2" xfId="1065"/>
    <cellStyle name="Обычный 4 2 5 3 2 2" xfId="2253"/>
    <cellStyle name="Обычный 4 2 5 3 2 2 2" xfId="4666"/>
    <cellStyle name="Обычный 4 2 5 3 2 3" xfId="3478"/>
    <cellStyle name="Обычный 4 2 5 3 3" xfId="1659"/>
    <cellStyle name="Обычный 4 2 5 3 3 2" xfId="4072"/>
    <cellStyle name="Обычный 4 2 5 3 4" xfId="2884"/>
    <cellStyle name="Обычный 4 2 5 4" xfId="623"/>
    <cellStyle name="Обычный 4 2 5 4 2" xfId="1217"/>
    <cellStyle name="Обычный 4 2 5 4 2 2" xfId="2405"/>
    <cellStyle name="Обычный 4 2 5 4 2 2 2" xfId="4818"/>
    <cellStyle name="Обычный 4 2 5 4 2 3" xfId="3630"/>
    <cellStyle name="Обычный 4 2 5 4 3" xfId="1811"/>
    <cellStyle name="Обычный 4 2 5 4 3 2" xfId="4224"/>
    <cellStyle name="Обычный 4 2 5 4 4" xfId="3036"/>
    <cellStyle name="Обычный 4 2 5 5" xfId="770"/>
    <cellStyle name="Обычный 4 2 5 5 2" xfId="1958"/>
    <cellStyle name="Обычный 4 2 5 5 2 2" xfId="4371"/>
    <cellStyle name="Обычный 4 2 5 5 3" xfId="3183"/>
    <cellStyle name="Обычный 4 2 5 6" xfId="1364"/>
    <cellStyle name="Обычный 4 2 5 6 2" xfId="3777"/>
    <cellStyle name="Обычный 4 2 5 7" xfId="2589"/>
    <cellStyle name="Обычный 4 2 6" xfId="206"/>
    <cellStyle name="Обычный 4 2 6 2" xfId="800"/>
    <cellStyle name="Обычный 4 2 6 2 2" xfId="1988"/>
    <cellStyle name="Обычный 4 2 6 2 2 2" xfId="4401"/>
    <cellStyle name="Обычный 4 2 6 2 3" xfId="3213"/>
    <cellStyle name="Обычный 4 2 6 3" xfId="1394"/>
    <cellStyle name="Обычный 4 2 6 3 2" xfId="3807"/>
    <cellStyle name="Обычный 4 2 6 4" xfId="2619"/>
    <cellStyle name="Обычный 4 2 7" xfId="353"/>
    <cellStyle name="Обычный 4 2 7 2" xfId="947"/>
    <cellStyle name="Обычный 4 2 7 2 2" xfId="2135"/>
    <cellStyle name="Обычный 4 2 7 2 2 2" xfId="4548"/>
    <cellStyle name="Обычный 4 2 7 2 3" xfId="3360"/>
    <cellStyle name="Обычный 4 2 7 3" xfId="1541"/>
    <cellStyle name="Обычный 4 2 7 3 2" xfId="3954"/>
    <cellStyle name="Обычный 4 2 7 4" xfId="2766"/>
    <cellStyle name="Обычный 4 2 8" xfId="506"/>
    <cellStyle name="Обычный 4 2 8 2" xfId="1100"/>
    <cellStyle name="Обычный 4 2 8 2 2" xfId="2288"/>
    <cellStyle name="Обычный 4 2 8 2 2 2" xfId="4701"/>
    <cellStyle name="Обычный 4 2 8 2 3" xfId="3513"/>
    <cellStyle name="Обычный 4 2 8 3" xfId="1694"/>
    <cellStyle name="Обычный 4 2 8 3 2" xfId="4107"/>
    <cellStyle name="Обычный 4 2 8 4" xfId="2919"/>
    <cellStyle name="Обычный 4 2 9" xfId="653"/>
    <cellStyle name="Обычный 4 2 9 2" xfId="1841"/>
    <cellStyle name="Обычный 4 2 9 2 2" xfId="4254"/>
    <cellStyle name="Обычный 4 2 9 3" xfId="3066"/>
    <cellStyle name="Обычный 4 3" xfId="24"/>
    <cellStyle name="Обычный 4 3 10" xfId="1248"/>
    <cellStyle name="Обычный 4 3 10 2" xfId="3661"/>
    <cellStyle name="Обычный 4 3 11" xfId="2440"/>
    <cellStyle name="Обычный 4 3 11 2" xfId="4853"/>
    <cellStyle name="Обычный 4 3 12" xfId="2473"/>
    <cellStyle name="Обычный 4 3 2" xfId="74"/>
    <cellStyle name="Обычный 4 3 2 2" xfId="237"/>
    <cellStyle name="Обычный 4 3 2 2 2" xfId="831"/>
    <cellStyle name="Обычный 4 3 2 2 2 2" xfId="2019"/>
    <cellStyle name="Обычный 4 3 2 2 2 2 2" xfId="4432"/>
    <cellStyle name="Обычный 4 3 2 2 2 3" xfId="3244"/>
    <cellStyle name="Обычный 4 3 2 2 3" xfId="1425"/>
    <cellStyle name="Обычный 4 3 2 2 3 2" xfId="3838"/>
    <cellStyle name="Обычный 4 3 2 2 4" xfId="2650"/>
    <cellStyle name="Обычный 4 3 2 3" xfId="384"/>
    <cellStyle name="Обычный 4 3 2 3 2" xfId="978"/>
    <cellStyle name="Обычный 4 3 2 3 2 2" xfId="2166"/>
    <cellStyle name="Обычный 4 3 2 3 2 2 2" xfId="4579"/>
    <cellStyle name="Обычный 4 3 2 3 2 3" xfId="3391"/>
    <cellStyle name="Обычный 4 3 2 3 3" xfId="1572"/>
    <cellStyle name="Обычный 4 3 2 3 3 2" xfId="3985"/>
    <cellStyle name="Обычный 4 3 2 3 4" xfId="2797"/>
    <cellStyle name="Обычный 4 3 2 4" xfId="537"/>
    <cellStyle name="Обычный 4 3 2 4 2" xfId="1131"/>
    <cellStyle name="Обычный 4 3 2 4 2 2" xfId="2319"/>
    <cellStyle name="Обычный 4 3 2 4 2 2 2" xfId="4732"/>
    <cellStyle name="Обычный 4 3 2 4 2 3" xfId="3544"/>
    <cellStyle name="Обычный 4 3 2 4 3" xfId="1725"/>
    <cellStyle name="Обычный 4 3 2 4 3 2" xfId="4138"/>
    <cellStyle name="Обычный 4 3 2 4 4" xfId="2950"/>
    <cellStyle name="Обычный 4 3 2 5" xfId="684"/>
    <cellStyle name="Обычный 4 3 2 5 2" xfId="1872"/>
    <cellStyle name="Обычный 4 3 2 5 2 2" xfId="4285"/>
    <cellStyle name="Обычный 4 3 2 5 3" xfId="3097"/>
    <cellStyle name="Обычный 4 3 2 6" xfId="1278"/>
    <cellStyle name="Обычный 4 3 2 6 2" xfId="3691"/>
    <cellStyle name="Обычный 4 3 2 7" xfId="2503"/>
    <cellStyle name="Обычный 4 3 3" xfId="114"/>
    <cellStyle name="Обычный 4 3 3 2" xfId="268"/>
    <cellStyle name="Обычный 4 3 3 2 2" xfId="862"/>
    <cellStyle name="Обычный 4 3 3 2 2 2" xfId="2050"/>
    <cellStyle name="Обычный 4 3 3 2 2 2 2" xfId="4463"/>
    <cellStyle name="Обычный 4 3 3 2 2 3" xfId="3275"/>
    <cellStyle name="Обычный 4 3 3 2 3" xfId="1456"/>
    <cellStyle name="Обычный 4 3 3 2 3 2" xfId="3869"/>
    <cellStyle name="Обычный 4 3 3 2 4" xfId="2681"/>
    <cellStyle name="Обычный 4 3 3 3" xfId="415"/>
    <cellStyle name="Обычный 4 3 3 3 2" xfId="1009"/>
    <cellStyle name="Обычный 4 3 3 3 2 2" xfId="2197"/>
    <cellStyle name="Обычный 4 3 3 3 2 2 2" xfId="4610"/>
    <cellStyle name="Обычный 4 3 3 3 2 3" xfId="3422"/>
    <cellStyle name="Обычный 4 3 3 3 3" xfId="1603"/>
    <cellStyle name="Обычный 4 3 3 3 3 2" xfId="4016"/>
    <cellStyle name="Обычный 4 3 3 3 4" xfId="2828"/>
    <cellStyle name="Обычный 4 3 3 4" xfId="568"/>
    <cellStyle name="Обычный 4 3 3 4 2" xfId="1162"/>
    <cellStyle name="Обычный 4 3 3 4 2 2" xfId="2350"/>
    <cellStyle name="Обычный 4 3 3 4 2 2 2" xfId="4763"/>
    <cellStyle name="Обычный 4 3 3 4 2 3" xfId="3575"/>
    <cellStyle name="Обычный 4 3 3 4 3" xfId="1756"/>
    <cellStyle name="Обычный 4 3 3 4 3 2" xfId="4169"/>
    <cellStyle name="Обычный 4 3 3 4 4" xfId="2981"/>
    <cellStyle name="Обычный 4 3 3 5" xfId="715"/>
    <cellStyle name="Обычный 4 3 3 5 2" xfId="1903"/>
    <cellStyle name="Обычный 4 3 3 5 2 2" xfId="4316"/>
    <cellStyle name="Обычный 4 3 3 5 3" xfId="3128"/>
    <cellStyle name="Обычный 4 3 3 6" xfId="1309"/>
    <cellStyle name="Обычный 4 3 3 6 2" xfId="3722"/>
    <cellStyle name="Обычный 4 3 3 7" xfId="2534"/>
    <cellStyle name="Обычный 4 3 4" xfId="147"/>
    <cellStyle name="Обычный 4 3 4 2" xfId="294"/>
    <cellStyle name="Обычный 4 3 4 2 2" xfId="888"/>
    <cellStyle name="Обычный 4 3 4 2 2 2" xfId="2076"/>
    <cellStyle name="Обычный 4 3 4 2 2 2 2" xfId="4489"/>
    <cellStyle name="Обычный 4 3 4 2 2 3" xfId="3301"/>
    <cellStyle name="Обычный 4 3 4 2 3" xfId="1482"/>
    <cellStyle name="Обычный 4 3 4 2 3 2" xfId="3895"/>
    <cellStyle name="Обычный 4 3 4 2 4" xfId="2707"/>
    <cellStyle name="Обычный 4 3 4 3" xfId="442"/>
    <cellStyle name="Обычный 4 3 4 3 2" xfId="1036"/>
    <cellStyle name="Обычный 4 3 4 3 2 2" xfId="2224"/>
    <cellStyle name="Обычный 4 3 4 3 2 2 2" xfId="4637"/>
    <cellStyle name="Обычный 4 3 4 3 2 3" xfId="3449"/>
    <cellStyle name="Обычный 4 3 4 3 3" xfId="1630"/>
    <cellStyle name="Обычный 4 3 4 3 3 2" xfId="4043"/>
    <cellStyle name="Обычный 4 3 4 3 4" xfId="2855"/>
    <cellStyle name="Обычный 4 3 4 4" xfId="594"/>
    <cellStyle name="Обычный 4 3 4 4 2" xfId="1188"/>
    <cellStyle name="Обычный 4 3 4 4 2 2" xfId="2376"/>
    <cellStyle name="Обычный 4 3 4 4 2 2 2" xfId="4789"/>
    <cellStyle name="Обычный 4 3 4 4 2 3" xfId="3601"/>
    <cellStyle name="Обычный 4 3 4 4 3" xfId="1782"/>
    <cellStyle name="Обычный 4 3 4 4 3 2" xfId="4195"/>
    <cellStyle name="Обычный 4 3 4 4 4" xfId="3007"/>
    <cellStyle name="Обычный 4 3 4 5" xfId="741"/>
    <cellStyle name="Обычный 4 3 4 5 2" xfId="1929"/>
    <cellStyle name="Обычный 4 3 4 5 2 2" xfId="4342"/>
    <cellStyle name="Обычный 4 3 4 5 3" xfId="3154"/>
    <cellStyle name="Обычный 4 3 4 6" xfId="1335"/>
    <cellStyle name="Обычный 4 3 4 6 2" xfId="3748"/>
    <cellStyle name="Обычный 4 3 4 7" xfId="2560"/>
    <cellStyle name="Обычный 4 3 5" xfId="177"/>
    <cellStyle name="Обычный 4 3 5 2" xfId="324"/>
    <cellStyle name="Обычный 4 3 5 2 2" xfId="918"/>
    <cellStyle name="Обычный 4 3 5 2 2 2" xfId="2106"/>
    <cellStyle name="Обычный 4 3 5 2 2 2 2" xfId="4519"/>
    <cellStyle name="Обычный 4 3 5 2 2 3" xfId="3331"/>
    <cellStyle name="Обычный 4 3 5 2 3" xfId="1512"/>
    <cellStyle name="Обычный 4 3 5 2 3 2" xfId="3925"/>
    <cellStyle name="Обычный 4 3 5 2 4" xfId="2737"/>
    <cellStyle name="Обычный 4 3 5 3" xfId="472"/>
    <cellStyle name="Обычный 4 3 5 3 2" xfId="1066"/>
    <cellStyle name="Обычный 4 3 5 3 2 2" xfId="2254"/>
    <cellStyle name="Обычный 4 3 5 3 2 2 2" xfId="4667"/>
    <cellStyle name="Обычный 4 3 5 3 2 3" xfId="3479"/>
    <cellStyle name="Обычный 4 3 5 3 3" xfId="1660"/>
    <cellStyle name="Обычный 4 3 5 3 3 2" xfId="4073"/>
    <cellStyle name="Обычный 4 3 5 3 4" xfId="2885"/>
    <cellStyle name="Обычный 4 3 5 4" xfId="624"/>
    <cellStyle name="Обычный 4 3 5 4 2" xfId="1218"/>
    <cellStyle name="Обычный 4 3 5 4 2 2" xfId="2406"/>
    <cellStyle name="Обычный 4 3 5 4 2 2 2" xfId="4819"/>
    <cellStyle name="Обычный 4 3 5 4 2 3" xfId="3631"/>
    <cellStyle name="Обычный 4 3 5 4 3" xfId="1812"/>
    <cellStyle name="Обычный 4 3 5 4 3 2" xfId="4225"/>
    <cellStyle name="Обычный 4 3 5 4 4" xfId="3037"/>
    <cellStyle name="Обычный 4 3 5 5" xfId="771"/>
    <cellStyle name="Обычный 4 3 5 5 2" xfId="1959"/>
    <cellStyle name="Обычный 4 3 5 5 2 2" xfId="4372"/>
    <cellStyle name="Обычный 4 3 5 5 3" xfId="3184"/>
    <cellStyle name="Обычный 4 3 5 6" xfId="1365"/>
    <cellStyle name="Обычный 4 3 5 6 2" xfId="3778"/>
    <cellStyle name="Обычный 4 3 5 7" xfId="2590"/>
    <cellStyle name="Обычный 4 3 6" xfId="207"/>
    <cellStyle name="Обычный 4 3 6 2" xfId="801"/>
    <cellStyle name="Обычный 4 3 6 2 2" xfId="1989"/>
    <cellStyle name="Обычный 4 3 6 2 2 2" xfId="4402"/>
    <cellStyle name="Обычный 4 3 6 2 3" xfId="3214"/>
    <cellStyle name="Обычный 4 3 6 3" xfId="1395"/>
    <cellStyle name="Обычный 4 3 6 3 2" xfId="3808"/>
    <cellStyle name="Обычный 4 3 6 4" xfId="2620"/>
    <cellStyle name="Обычный 4 3 7" xfId="354"/>
    <cellStyle name="Обычный 4 3 7 2" xfId="948"/>
    <cellStyle name="Обычный 4 3 7 2 2" xfId="2136"/>
    <cellStyle name="Обычный 4 3 7 2 2 2" xfId="4549"/>
    <cellStyle name="Обычный 4 3 7 2 3" xfId="3361"/>
    <cellStyle name="Обычный 4 3 7 3" xfId="1542"/>
    <cellStyle name="Обычный 4 3 7 3 2" xfId="3955"/>
    <cellStyle name="Обычный 4 3 7 4" xfId="2767"/>
    <cellStyle name="Обычный 4 3 8" xfId="507"/>
    <cellStyle name="Обычный 4 3 8 2" xfId="1101"/>
    <cellStyle name="Обычный 4 3 8 2 2" xfId="2289"/>
    <cellStyle name="Обычный 4 3 8 2 2 2" xfId="4702"/>
    <cellStyle name="Обычный 4 3 8 2 3" xfId="3514"/>
    <cellStyle name="Обычный 4 3 8 3" xfId="1695"/>
    <cellStyle name="Обычный 4 3 8 3 2" xfId="4108"/>
    <cellStyle name="Обычный 4 3 8 4" xfId="2920"/>
    <cellStyle name="Обычный 4 3 9" xfId="654"/>
    <cellStyle name="Обычный 4 3 9 2" xfId="1842"/>
    <cellStyle name="Обычный 4 3 9 2 2" xfId="4255"/>
    <cellStyle name="Обычный 4 3 9 3" xfId="3067"/>
    <cellStyle name="Обычный 4 4" xfId="25"/>
    <cellStyle name="Обычный 4 4 2" xfId="75"/>
    <cellStyle name="Обычный 4 4 3" xfId="115"/>
    <cellStyle name="Обычный 4 5" xfId="26"/>
    <cellStyle name="Обычный 4 5 10" xfId="1249"/>
    <cellStyle name="Обычный 4 5 10 2" xfId="3662"/>
    <cellStyle name="Обычный 4 5 11" xfId="2448"/>
    <cellStyle name="Обычный 4 5 11 2" xfId="4861"/>
    <cellStyle name="Обычный 4 5 12" xfId="2474"/>
    <cellStyle name="Обычный 4 5 2" xfId="76"/>
    <cellStyle name="Обычный 4 5 2 2" xfId="238"/>
    <cellStyle name="Обычный 4 5 2 2 2" xfId="832"/>
    <cellStyle name="Обычный 4 5 2 2 2 2" xfId="2020"/>
    <cellStyle name="Обычный 4 5 2 2 2 2 2" xfId="4433"/>
    <cellStyle name="Обычный 4 5 2 2 2 3" xfId="3245"/>
    <cellStyle name="Обычный 4 5 2 2 3" xfId="1426"/>
    <cellStyle name="Обычный 4 5 2 2 3 2" xfId="3839"/>
    <cellStyle name="Обычный 4 5 2 2 4" xfId="2651"/>
    <cellStyle name="Обычный 4 5 2 3" xfId="385"/>
    <cellStyle name="Обычный 4 5 2 3 2" xfId="979"/>
    <cellStyle name="Обычный 4 5 2 3 2 2" xfId="2167"/>
    <cellStyle name="Обычный 4 5 2 3 2 2 2" xfId="4580"/>
    <cellStyle name="Обычный 4 5 2 3 2 3" xfId="3392"/>
    <cellStyle name="Обычный 4 5 2 3 3" xfId="1573"/>
    <cellStyle name="Обычный 4 5 2 3 3 2" xfId="3986"/>
    <cellStyle name="Обычный 4 5 2 3 4" xfId="2798"/>
    <cellStyle name="Обычный 4 5 2 4" xfId="538"/>
    <cellStyle name="Обычный 4 5 2 4 2" xfId="1132"/>
    <cellStyle name="Обычный 4 5 2 4 2 2" xfId="2320"/>
    <cellStyle name="Обычный 4 5 2 4 2 2 2" xfId="4733"/>
    <cellStyle name="Обычный 4 5 2 4 2 3" xfId="3545"/>
    <cellStyle name="Обычный 4 5 2 4 3" xfId="1726"/>
    <cellStyle name="Обычный 4 5 2 4 3 2" xfId="4139"/>
    <cellStyle name="Обычный 4 5 2 4 4" xfId="2951"/>
    <cellStyle name="Обычный 4 5 2 5" xfId="685"/>
    <cellStyle name="Обычный 4 5 2 5 2" xfId="1873"/>
    <cellStyle name="Обычный 4 5 2 5 2 2" xfId="4286"/>
    <cellStyle name="Обычный 4 5 2 5 3" xfId="3098"/>
    <cellStyle name="Обычный 4 5 2 6" xfId="1279"/>
    <cellStyle name="Обычный 4 5 2 6 2" xfId="3692"/>
    <cellStyle name="Обычный 4 5 2 7" xfId="2504"/>
    <cellStyle name="Обычный 4 5 3" xfId="116"/>
    <cellStyle name="Обычный 4 5 3 2" xfId="269"/>
    <cellStyle name="Обычный 4 5 3 2 2" xfId="863"/>
    <cellStyle name="Обычный 4 5 3 2 2 2" xfId="2051"/>
    <cellStyle name="Обычный 4 5 3 2 2 2 2" xfId="4464"/>
    <cellStyle name="Обычный 4 5 3 2 2 3" xfId="3276"/>
    <cellStyle name="Обычный 4 5 3 2 3" xfId="1457"/>
    <cellStyle name="Обычный 4 5 3 2 3 2" xfId="3870"/>
    <cellStyle name="Обычный 4 5 3 2 4" xfId="2682"/>
    <cellStyle name="Обычный 4 5 3 3" xfId="416"/>
    <cellStyle name="Обычный 4 5 3 3 2" xfId="1010"/>
    <cellStyle name="Обычный 4 5 3 3 2 2" xfId="2198"/>
    <cellStyle name="Обычный 4 5 3 3 2 2 2" xfId="4611"/>
    <cellStyle name="Обычный 4 5 3 3 2 3" xfId="3423"/>
    <cellStyle name="Обычный 4 5 3 3 3" xfId="1604"/>
    <cellStyle name="Обычный 4 5 3 3 3 2" xfId="4017"/>
    <cellStyle name="Обычный 4 5 3 3 4" xfId="2829"/>
    <cellStyle name="Обычный 4 5 3 4" xfId="569"/>
    <cellStyle name="Обычный 4 5 3 4 2" xfId="1163"/>
    <cellStyle name="Обычный 4 5 3 4 2 2" xfId="2351"/>
    <cellStyle name="Обычный 4 5 3 4 2 2 2" xfId="4764"/>
    <cellStyle name="Обычный 4 5 3 4 2 3" xfId="3576"/>
    <cellStyle name="Обычный 4 5 3 4 3" xfId="1757"/>
    <cellStyle name="Обычный 4 5 3 4 3 2" xfId="4170"/>
    <cellStyle name="Обычный 4 5 3 4 4" xfId="2982"/>
    <cellStyle name="Обычный 4 5 3 5" xfId="716"/>
    <cellStyle name="Обычный 4 5 3 5 2" xfId="1904"/>
    <cellStyle name="Обычный 4 5 3 5 2 2" xfId="4317"/>
    <cellStyle name="Обычный 4 5 3 5 3" xfId="3129"/>
    <cellStyle name="Обычный 4 5 3 6" xfId="1310"/>
    <cellStyle name="Обычный 4 5 3 6 2" xfId="3723"/>
    <cellStyle name="Обычный 4 5 3 7" xfId="2535"/>
    <cellStyle name="Обычный 4 5 4" xfId="148"/>
    <cellStyle name="Обычный 4 5 4 2" xfId="295"/>
    <cellStyle name="Обычный 4 5 4 2 2" xfId="889"/>
    <cellStyle name="Обычный 4 5 4 2 2 2" xfId="2077"/>
    <cellStyle name="Обычный 4 5 4 2 2 2 2" xfId="4490"/>
    <cellStyle name="Обычный 4 5 4 2 2 3" xfId="3302"/>
    <cellStyle name="Обычный 4 5 4 2 3" xfId="1483"/>
    <cellStyle name="Обычный 4 5 4 2 3 2" xfId="3896"/>
    <cellStyle name="Обычный 4 5 4 2 4" xfId="2708"/>
    <cellStyle name="Обычный 4 5 4 3" xfId="443"/>
    <cellStyle name="Обычный 4 5 4 3 2" xfId="1037"/>
    <cellStyle name="Обычный 4 5 4 3 2 2" xfId="2225"/>
    <cellStyle name="Обычный 4 5 4 3 2 2 2" xfId="4638"/>
    <cellStyle name="Обычный 4 5 4 3 2 3" xfId="3450"/>
    <cellStyle name="Обычный 4 5 4 3 3" xfId="1631"/>
    <cellStyle name="Обычный 4 5 4 3 3 2" xfId="4044"/>
    <cellStyle name="Обычный 4 5 4 3 4" xfId="2856"/>
    <cellStyle name="Обычный 4 5 4 4" xfId="595"/>
    <cellStyle name="Обычный 4 5 4 4 2" xfId="1189"/>
    <cellStyle name="Обычный 4 5 4 4 2 2" xfId="2377"/>
    <cellStyle name="Обычный 4 5 4 4 2 2 2" xfId="4790"/>
    <cellStyle name="Обычный 4 5 4 4 2 3" xfId="3602"/>
    <cellStyle name="Обычный 4 5 4 4 3" xfId="1783"/>
    <cellStyle name="Обычный 4 5 4 4 3 2" xfId="4196"/>
    <cellStyle name="Обычный 4 5 4 4 4" xfId="3008"/>
    <cellStyle name="Обычный 4 5 4 5" xfId="742"/>
    <cellStyle name="Обычный 4 5 4 5 2" xfId="1930"/>
    <cellStyle name="Обычный 4 5 4 5 2 2" xfId="4343"/>
    <cellStyle name="Обычный 4 5 4 5 3" xfId="3155"/>
    <cellStyle name="Обычный 4 5 4 6" xfId="1336"/>
    <cellStyle name="Обычный 4 5 4 6 2" xfId="3749"/>
    <cellStyle name="Обычный 4 5 4 7" xfId="2561"/>
    <cellStyle name="Обычный 4 5 5" xfId="178"/>
    <cellStyle name="Обычный 4 5 5 2" xfId="325"/>
    <cellStyle name="Обычный 4 5 5 2 2" xfId="919"/>
    <cellStyle name="Обычный 4 5 5 2 2 2" xfId="2107"/>
    <cellStyle name="Обычный 4 5 5 2 2 2 2" xfId="4520"/>
    <cellStyle name="Обычный 4 5 5 2 2 3" xfId="3332"/>
    <cellStyle name="Обычный 4 5 5 2 3" xfId="1513"/>
    <cellStyle name="Обычный 4 5 5 2 3 2" xfId="3926"/>
    <cellStyle name="Обычный 4 5 5 2 4" xfId="2738"/>
    <cellStyle name="Обычный 4 5 5 3" xfId="473"/>
    <cellStyle name="Обычный 4 5 5 3 2" xfId="1067"/>
    <cellStyle name="Обычный 4 5 5 3 2 2" xfId="2255"/>
    <cellStyle name="Обычный 4 5 5 3 2 2 2" xfId="4668"/>
    <cellStyle name="Обычный 4 5 5 3 2 3" xfId="3480"/>
    <cellStyle name="Обычный 4 5 5 3 3" xfId="1661"/>
    <cellStyle name="Обычный 4 5 5 3 3 2" xfId="4074"/>
    <cellStyle name="Обычный 4 5 5 3 4" xfId="2886"/>
    <cellStyle name="Обычный 4 5 5 4" xfId="625"/>
    <cellStyle name="Обычный 4 5 5 4 2" xfId="1219"/>
    <cellStyle name="Обычный 4 5 5 4 2 2" xfId="2407"/>
    <cellStyle name="Обычный 4 5 5 4 2 2 2" xfId="4820"/>
    <cellStyle name="Обычный 4 5 5 4 2 3" xfId="3632"/>
    <cellStyle name="Обычный 4 5 5 4 3" xfId="1813"/>
    <cellStyle name="Обычный 4 5 5 4 3 2" xfId="4226"/>
    <cellStyle name="Обычный 4 5 5 4 4" xfId="3038"/>
    <cellStyle name="Обычный 4 5 5 5" xfId="772"/>
    <cellStyle name="Обычный 4 5 5 5 2" xfId="1960"/>
    <cellStyle name="Обычный 4 5 5 5 2 2" xfId="4373"/>
    <cellStyle name="Обычный 4 5 5 5 3" xfId="3185"/>
    <cellStyle name="Обычный 4 5 5 6" xfId="1366"/>
    <cellStyle name="Обычный 4 5 5 6 2" xfId="3779"/>
    <cellStyle name="Обычный 4 5 5 7" xfId="2591"/>
    <cellStyle name="Обычный 4 5 6" xfId="208"/>
    <cellStyle name="Обычный 4 5 6 2" xfId="802"/>
    <cellStyle name="Обычный 4 5 6 2 2" xfId="1990"/>
    <cellStyle name="Обычный 4 5 6 2 2 2" xfId="4403"/>
    <cellStyle name="Обычный 4 5 6 2 3" xfId="3215"/>
    <cellStyle name="Обычный 4 5 6 3" xfId="1396"/>
    <cellStyle name="Обычный 4 5 6 3 2" xfId="3809"/>
    <cellStyle name="Обычный 4 5 6 4" xfId="2621"/>
    <cellStyle name="Обычный 4 5 7" xfId="355"/>
    <cellStyle name="Обычный 4 5 7 2" xfId="949"/>
    <cellStyle name="Обычный 4 5 7 2 2" xfId="2137"/>
    <cellStyle name="Обычный 4 5 7 2 2 2" xfId="4550"/>
    <cellStyle name="Обычный 4 5 7 2 3" xfId="3362"/>
    <cellStyle name="Обычный 4 5 7 3" xfId="1543"/>
    <cellStyle name="Обычный 4 5 7 3 2" xfId="3956"/>
    <cellStyle name="Обычный 4 5 7 4" xfId="2768"/>
    <cellStyle name="Обычный 4 5 8" xfId="508"/>
    <cellStyle name="Обычный 4 5 8 2" xfId="1102"/>
    <cellStyle name="Обычный 4 5 8 2 2" xfId="2290"/>
    <cellStyle name="Обычный 4 5 8 2 2 2" xfId="4703"/>
    <cellStyle name="Обычный 4 5 8 2 3" xfId="3515"/>
    <cellStyle name="Обычный 4 5 8 3" xfId="1696"/>
    <cellStyle name="Обычный 4 5 8 3 2" xfId="4109"/>
    <cellStyle name="Обычный 4 5 8 4" xfId="2921"/>
    <cellStyle name="Обычный 4 5 9" xfId="655"/>
    <cellStyle name="Обычный 4 5 9 2" xfId="1843"/>
    <cellStyle name="Обычный 4 5 9 2 2" xfId="4256"/>
    <cellStyle name="Обычный 4 5 9 3" xfId="3068"/>
    <cellStyle name="Обычный 4 6" xfId="52"/>
    <cellStyle name="Обычный 4 6 2" xfId="495"/>
    <cellStyle name="Обычный 4 6 2 2" xfId="1089"/>
    <cellStyle name="Обычный 4 6 2 2 2" xfId="2277"/>
    <cellStyle name="Обычный 4 6 2 2 2 2" xfId="4690"/>
    <cellStyle name="Обычный 4 6 2 2 3" xfId="3502"/>
    <cellStyle name="Обычный 4 6 2 3" xfId="1683"/>
    <cellStyle name="Обычный 4 6 2 3 2" xfId="4096"/>
    <cellStyle name="Обычный 4 6 2 4" xfId="2908"/>
    <cellStyle name="Обычный 4 6 3" xfId="2455"/>
    <cellStyle name="Обычный 4 6 3 2" xfId="4868"/>
    <cellStyle name="Обычный 4 7" xfId="72"/>
    <cellStyle name="Обычный 4 7 2" xfId="235"/>
    <cellStyle name="Обычный 4 7 2 2" xfId="829"/>
    <cellStyle name="Обычный 4 7 2 2 2" xfId="2017"/>
    <cellStyle name="Обычный 4 7 2 2 2 2" xfId="4430"/>
    <cellStyle name="Обычный 4 7 2 2 3" xfId="3242"/>
    <cellStyle name="Обычный 4 7 2 3" xfId="1423"/>
    <cellStyle name="Обычный 4 7 2 3 2" xfId="3836"/>
    <cellStyle name="Обычный 4 7 2 4" xfId="2648"/>
    <cellStyle name="Обычный 4 7 3" xfId="382"/>
    <cellStyle name="Обычный 4 7 3 2" xfId="976"/>
    <cellStyle name="Обычный 4 7 3 2 2" xfId="2164"/>
    <cellStyle name="Обычный 4 7 3 2 2 2" xfId="4577"/>
    <cellStyle name="Обычный 4 7 3 2 3" xfId="3389"/>
    <cellStyle name="Обычный 4 7 3 3" xfId="1570"/>
    <cellStyle name="Обычный 4 7 3 3 2" xfId="3983"/>
    <cellStyle name="Обычный 4 7 3 4" xfId="2795"/>
    <cellStyle name="Обычный 4 7 4" xfId="535"/>
    <cellStyle name="Обычный 4 7 4 2" xfId="1129"/>
    <cellStyle name="Обычный 4 7 4 2 2" xfId="2317"/>
    <cellStyle name="Обычный 4 7 4 2 2 2" xfId="4730"/>
    <cellStyle name="Обычный 4 7 4 2 3" xfId="3542"/>
    <cellStyle name="Обычный 4 7 4 3" xfId="1723"/>
    <cellStyle name="Обычный 4 7 4 3 2" xfId="4136"/>
    <cellStyle name="Обычный 4 7 4 4" xfId="2948"/>
    <cellStyle name="Обычный 4 7 5" xfId="682"/>
    <cellStyle name="Обычный 4 7 5 2" xfId="1870"/>
    <cellStyle name="Обычный 4 7 5 2 2" xfId="4283"/>
    <cellStyle name="Обычный 4 7 5 3" xfId="3095"/>
    <cellStyle name="Обычный 4 7 6" xfId="1276"/>
    <cellStyle name="Обычный 4 7 6 2" xfId="3689"/>
    <cellStyle name="Обычный 4 7 7" xfId="2460"/>
    <cellStyle name="Обычный 4 7 7 2" xfId="4873"/>
    <cellStyle name="Обычный 4 7 8" xfId="2501"/>
    <cellStyle name="Обычный 4 8" xfId="112"/>
    <cellStyle name="Обычный 4 8 2" xfId="266"/>
    <cellStyle name="Обычный 4 8 2 2" xfId="860"/>
    <cellStyle name="Обычный 4 8 2 2 2" xfId="2048"/>
    <cellStyle name="Обычный 4 8 2 2 2 2" xfId="4461"/>
    <cellStyle name="Обычный 4 8 2 2 3" xfId="3273"/>
    <cellStyle name="Обычный 4 8 2 3" xfId="1454"/>
    <cellStyle name="Обычный 4 8 2 3 2" xfId="3867"/>
    <cellStyle name="Обычный 4 8 2 4" xfId="2679"/>
    <cellStyle name="Обычный 4 8 3" xfId="413"/>
    <cellStyle name="Обычный 4 8 3 2" xfId="1007"/>
    <cellStyle name="Обычный 4 8 3 2 2" xfId="2195"/>
    <cellStyle name="Обычный 4 8 3 2 2 2" xfId="4608"/>
    <cellStyle name="Обычный 4 8 3 2 3" xfId="3420"/>
    <cellStyle name="Обычный 4 8 3 3" xfId="1601"/>
    <cellStyle name="Обычный 4 8 3 3 2" xfId="4014"/>
    <cellStyle name="Обычный 4 8 3 4" xfId="2826"/>
    <cellStyle name="Обычный 4 8 4" xfId="566"/>
    <cellStyle name="Обычный 4 8 4 2" xfId="1160"/>
    <cellStyle name="Обычный 4 8 4 2 2" xfId="2348"/>
    <cellStyle name="Обычный 4 8 4 2 2 2" xfId="4761"/>
    <cellStyle name="Обычный 4 8 4 2 3" xfId="3573"/>
    <cellStyle name="Обычный 4 8 4 3" xfId="1754"/>
    <cellStyle name="Обычный 4 8 4 3 2" xfId="4167"/>
    <cellStyle name="Обычный 4 8 4 4" xfId="2979"/>
    <cellStyle name="Обычный 4 8 5" xfId="713"/>
    <cellStyle name="Обычный 4 8 5 2" xfId="1901"/>
    <cellStyle name="Обычный 4 8 5 2 2" xfId="4314"/>
    <cellStyle name="Обычный 4 8 5 3" xfId="3126"/>
    <cellStyle name="Обычный 4 8 6" xfId="1307"/>
    <cellStyle name="Обычный 4 8 6 2" xfId="3720"/>
    <cellStyle name="Обычный 4 8 7" xfId="2532"/>
    <cellStyle name="Обычный 4 9" xfId="145"/>
    <cellStyle name="Обычный 4 9 2" xfId="292"/>
    <cellStyle name="Обычный 4 9 2 2" xfId="886"/>
    <cellStyle name="Обычный 4 9 2 2 2" xfId="2074"/>
    <cellStyle name="Обычный 4 9 2 2 2 2" xfId="4487"/>
    <cellStyle name="Обычный 4 9 2 2 3" xfId="3299"/>
    <cellStyle name="Обычный 4 9 2 3" xfId="1480"/>
    <cellStyle name="Обычный 4 9 2 3 2" xfId="3893"/>
    <cellStyle name="Обычный 4 9 2 4" xfId="2705"/>
    <cellStyle name="Обычный 4 9 3" xfId="440"/>
    <cellStyle name="Обычный 4 9 3 2" xfId="1034"/>
    <cellStyle name="Обычный 4 9 3 2 2" xfId="2222"/>
    <cellStyle name="Обычный 4 9 3 2 2 2" xfId="4635"/>
    <cellStyle name="Обычный 4 9 3 2 3" xfId="3447"/>
    <cellStyle name="Обычный 4 9 3 3" xfId="1628"/>
    <cellStyle name="Обычный 4 9 3 3 2" xfId="4041"/>
    <cellStyle name="Обычный 4 9 3 4" xfId="2853"/>
    <cellStyle name="Обычный 4 9 4" xfId="592"/>
    <cellStyle name="Обычный 4 9 4 2" xfId="1186"/>
    <cellStyle name="Обычный 4 9 4 2 2" xfId="2374"/>
    <cellStyle name="Обычный 4 9 4 2 2 2" xfId="4787"/>
    <cellStyle name="Обычный 4 9 4 2 3" xfId="3599"/>
    <cellStyle name="Обычный 4 9 4 3" xfId="1780"/>
    <cellStyle name="Обычный 4 9 4 3 2" xfId="4193"/>
    <cellStyle name="Обычный 4 9 4 4" xfId="3005"/>
    <cellStyle name="Обычный 4 9 5" xfId="739"/>
    <cellStyle name="Обычный 4 9 5 2" xfId="1927"/>
    <cellStyle name="Обычный 4 9 5 2 2" xfId="4340"/>
    <cellStyle name="Обычный 4 9 5 3" xfId="3152"/>
    <cellStyle name="Обычный 4 9 6" xfId="1333"/>
    <cellStyle name="Обычный 4 9 6 2" xfId="3746"/>
    <cellStyle name="Обычный 4 9 7" xfId="2558"/>
    <cellStyle name="Обычный 5" xfId="27"/>
    <cellStyle name="Обычный 5 2" xfId="28"/>
    <cellStyle name="Обычный 6" xfId="29"/>
    <cellStyle name="Обычный 6 10" xfId="179"/>
    <cellStyle name="Обычный 6 10 2" xfId="326"/>
    <cellStyle name="Обычный 6 10 2 2" xfId="920"/>
    <cellStyle name="Обычный 6 10 2 2 2" xfId="2108"/>
    <cellStyle name="Обычный 6 10 2 2 2 2" xfId="4521"/>
    <cellStyle name="Обычный 6 10 2 2 3" xfId="3333"/>
    <cellStyle name="Обычный 6 10 2 3" xfId="1514"/>
    <cellStyle name="Обычный 6 10 2 3 2" xfId="3927"/>
    <cellStyle name="Обычный 6 10 2 4" xfId="2739"/>
    <cellStyle name="Обычный 6 10 3" xfId="474"/>
    <cellStyle name="Обычный 6 10 3 2" xfId="1068"/>
    <cellStyle name="Обычный 6 10 3 2 2" xfId="2256"/>
    <cellStyle name="Обычный 6 10 3 2 2 2" xfId="4669"/>
    <cellStyle name="Обычный 6 10 3 2 3" xfId="3481"/>
    <cellStyle name="Обычный 6 10 3 3" xfId="1662"/>
    <cellStyle name="Обычный 6 10 3 3 2" xfId="4075"/>
    <cellStyle name="Обычный 6 10 3 4" xfId="2887"/>
    <cellStyle name="Обычный 6 10 4" xfId="626"/>
    <cellStyle name="Обычный 6 10 4 2" xfId="1220"/>
    <cellStyle name="Обычный 6 10 4 2 2" xfId="2408"/>
    <cellStyle name="Обычный 6 10 4 2 2 2" xfId="4821"/>
    <cellStyle name="Обычный 6 10 4 2 3" xfId="3633"/>
    <cellStyle name="Обычный 6 10 4 3" xfId="1814"/>
    <cellStyle name="Обычный 6 10 4 3 2" xfId="4227"/>
    <cellStyle name="Обычный 6 10 4 4" xfId="3039"/>
    <cellStyle name="Обычный 6 10 5" xfId="773"/>
    <cellStyle name="Обычный 6 10 5 2" xfId="1961"/>
    <cellStyle name="Обычный 6 10 5 2 2" xfId="4374"/>
    <cellStyle name="Обычный 6 10 5 3" xfId="3186"/>
    <cellStyle name="Обычный 6 10 6" xfId="1367"/>
    <cellStyle name="Обычный 6 10 6 2" xfId="3780"/>
    <cellStyle name="Обычный 6 10 7" xfId="2592"/>
    <cellStyle name="Обычный 6 11" xfId="209"/>
    <cellStyle name="Обычный 6 11 2" xfId="803"/>
    <cellStyle name="Обычный 6 11 2 2" xfId="1991"/>
    <cellStyle name="Обычный 6 11 2 2 2" xfId="4404"/>
    <cellStyle name="Обычный 6 11 2 3" xfId="3216"/>
    <cellStyle name="Обычный 6 11 3" xfId="1397"/>
    <cellStyle name="Обычный 6 11 3 2" xfId="3810"/>
    <cellStyle name="Обычный 6 11 4" xfId="2622"/>
    <cellStyle name="Обычный 6 12" xfId="356"/>
    <cellStyle name="Обычный 6 12 2" xfId="950"/>
    <cellStyle name="Обычный 6 12 2 2" xfId="2138"/>
    <cellStyle name="Обычный 6 12 2 2 2" xfId="4551"/>
    <cellStyle name="Обычный 6 12 2 3" xfId="3363"/>
    <cellStyle name="Обычный 6 12 3" xfId="1544"/>
    <cellStyle name="Обычный 6 12 3 2" xfId="3957"/>
    <cellStyle name="Обычный 6 12 4" xfId="2769"/>
    <cellStyle name="Обычный 6 13" xfId="509"/>
    <cellStyle name="Обычный 6 13 2" xfId="1103"/>
    <cellStyle name="Обычный 6 13 2 2" xfId="2291"/>
    <cellStyle name="Обычный 6 13 2 2 2" xfId="4704"/>
    <cellStyle name="Обычный 6 13 2 3" xfId="3516"/>
    <cellStyle name="Обычный 6 13 3" xfId="1697"/>
    <cellStyle name="Обычный 6 13 3 2" xfId="4110"/>
    <cellStyle name="Обычный 6 13 4" xfId="2922"/>
    <cellStyle name="Обычный 6 14" xfId="656"/>
    <cellStyle name="Обычный 6 14 2" xfId="1844"/>
    <cellStyle name="Обычный 6 14 2 2" xfId="4257"/>
    <cellStyle name="Обычный 6 14 3" xfId="3069"/>
    <cellStyle name="Обычный 6 15" xfId="1250"/>
    <cellStyle name="Обычный 6 15 2" xfId="3663"/>
    <cellStyle name="Обычный 6 16" xfId="2432"/>
    <cellStyle name="Обычный 6 16 2" xfId="4845"/>
    <cellStyle name="Обычный 6 17" xfId="2475"/>
    <cellStyle name="Обычный 6 2" xfId="30"/>
    <cellStyle name="Обычный 6 2 10" xfId="1251"/>
    <cellStyle name="Обычный 6 2 10 2" xfId="3664"/>
    <cellStyle name="Обычный 6 2 11" xfId="2433"/>
    <cellStyle name="Обычный 6 2 11 2" xfId="4846"/>
    <cellStyle name="Обычный 6 2 12" xfId="2476"/>
    <cellStyle name="Обычный 6 2 2" xfId="78"/>
    <cellStyle name="Обычный 6 2 2 2" xfId="240"/>
    <cellStyle name="Обычный 6 2 2 2 2" xfId="834"/>
    <cellStyle name="Обычный 6 2 2 2 2 2" xfId="2022"/>
    <cellStyle name="Обычный 6 2 2 2 2 2 2" xfId="4435"/>
    <cellStyle name="Обычный 6 2 2 2 2 3" xfId="3247"/>
    <cellStyle name="Обычный 6 2 2 2 3" xfId="1428"/>
    <cellStyle name="Обычный 6 2 2 2 3 2" xfId="3841"/>
    <cellStyle name="Обычный 6 2 2 2 4" xfId="2653"/>
    <cellStyle name="Обычный 6 2 2 3" xfId="387"/>
    <cellStyle name="Обычный 6 2 2 3 2" xfId="981"/>
    <cellStyle name="Обычный 6 2 2 3 2 2" xfId="2169"/>
    <cellStyle name="Обычный 6 2 2 3 2 2 2" xfId="4582"/>
    <cellStyle name="Обычный 6 2 2 3 2 3" xfId="3394"/>
    <cellStyle name="Обычный 6 2 2 3 3" xfId="1575"/>
    <cellStyle name="Обычный 6 2 2 3 3 2" xfId="3988"/>
    <cellStyle name="Обычный 6 2 2 3 4" xfId="2800"/>
    <cellStyle name="Обычный 6 2 2 4" xfId="540"/>
    <cellStyle name="Обычный 6 2 2 4 2" xfId="1134"/>
    <cellStyle name="Обычный 6 2 2 4 2 2" xfId="2322"/>
    <cellStyle name="Обычный 6 2 2 4 2 2 2" xfId="4735"/>
    <cellStyle name="Обычный 6 2 2 4 2 3" xfId="3547"/>
    <cellStyle name="Обычный 6 2 2 4 3" xfId="1728"/>
    <cellStyle name="Обычный 6 2 2 4 3 2" xfId="4141"/>
    <cellStyle name="Обычный 6 2 2 4 4" xfId="2953"/>
    <cellStyle name="Обычный 6 2 2 5" xfId="687"/>
    <cellStyle name="Обычный 6 2 2 5 2" xfId="1875"/>
    <cellStyle name="Обычный 6 2 2 5 2 2" xfId="4288"/>
    <cellStyle name="Обычный 6 2 2 5 3" xfId="3100"/>
    <cellStyle name="Обычный 6 2 2 6" xfId="1281"/>
    <cellStyle name="Обычный 6 2 2 6 2" xfId="3694"/>
    <cellStyle name="Обычный 6 2 2 7" xfId="2506"/>
    <cellStyle name="Обычный 6 2 3" xfId="118"/>
    <cellStyle name="Обычный 6 2 3 2" xfId="271"/>
    <cellStyle name="Обычный 6 2 3 2 2" xfId="865"/>
    <cellStyle name="Обычный 6 2 3 2 2 2" xfId="2053"/>
    <cellStyle name="Обычный 6 2 3 2 2 2 2" xfId="4466"/>
    <cellStyle name="Обычный 6 2 3 2 2 3" xfId="3278"/>
    <cellStyle name="Обычный 6 2 3 2 3" xfId="1459"/>
    <cellStyle name="Обычный 6 2 3 2 3 2" xfId="3872"/>
    <cellStyle name="Обычный 6 2 3 2 4" xfId="2684"/>
    <cellStyle name="Обычный 6 2 3 3" xfId="418"/>
    <cellStyle name="Обычный 6 2 3 3 2" xfId="1012"/>
    <cellStyle name="Обычный 6 2 3 3 2 2" xfId="2200"/>
    <cellStyle name="Обычный 6 2 3 3 2 2 2" xfId="4613"/>
    <cellStyle name="Обычный 6 2 3 3 2 3" xfId="3425"/>
    <cellStyle name="Обычный 6 2 3 3 3" xfId="1606"/>
    <cellStyle name="Обычный 6 2 3 3 3 2" xfId="4019"/>
    <cellStyle name="Обычный 6 2 3 3 4" xfId="2831"/>
    <cellStyle name="Обычный 6 2 3 4" xfId="571"/>
    <cellStyle name="Обычный 6 2 3 4 2" xfId="1165"/>
    <cellStyle name="Обычный 6 2 3 4 2 2" xfId="2353"/>
    <cellStyle name="Обычный 6 2 3 4 2 2 2" xfId="4766"/>
    <cellStyle name="Обычный 6 2 3 4 2 3" xfId="3578"/>
    <cellStyle name="Обычный 6 2 3 4 3" xfId="1759"/>
    <cellStyle name="Обычный 6 2 3 4 3 2" xfId="4172"/>
    <cellStyle name="Обычный 6 2 3 4 4" xfId="2984"/>
    <cellStyle name="Обычный 6 2 3 5" xfId="718"/>
    <cellStyle name="Обычный 6 2 3 5 2" xfId="1906"/>
    <cellStyle name="Обычный 6 2 3 5 2 2" xfId="4319"/>
    <cellStyle name="Обычный 6 2 3 5 3" xfId="3131"/>
    <cellStyle name="Обычный 6 2 3 6" xfId="1312"/>
    <cellStyle name="Обычный 6 2 3 6 2" xfId="3725"/>
    <cellStyle name="Обычный 6 2 3 7" xfId="2537"/>
    <cellStyle name="Обычный 6 2 4" xfId="150"/>
    <cellStyle name="Обычный 6 2 4 2" xfId="297"/>
    <cellStyle name="Обычный 6 2 4 2 2" xfId="891"/>
    <cellStyle name="Обычный 6 2 4 2 2 2" xfId="2079"/>
    <cellStyle name="Обычный 6 2 4 2 2 2 2" xfId="4492"/>
    <cellStyle name="Обычный 6 2 4 2 2 3" xfId="3304"/>
    <cellStyle name="Обычный 6 2 4 2 3" xfId="1485"/>
    <cellStyle name="Обычный 6 2 4 2 3 2" xfId="3898"/>
    <cellStyle name="Обычный 6 2 4 2 4" xfId="2710"/>
    <cellStyle name="Обычный 6 2 4 3" xfId="445"/>
    <cellStyle name="Обычный 6 2 4 3 2" xfId="1039"/>
    <cellStyle name="Обычный 6 2 4 3 2 2" xfId="2227"/>
    <cellStyle name="Обычный 6 2 4 3 2 2 2" xfId="4640"/>
    <cellStyle name="Обычный 6 2 4 3 2 3" xfId="3452"/>
    <cellStyle name="Обычный 6 2 4 3 3" xfId="1633"/>
    <cellStyle name="Обычный 6 2 4 3 3 2" xfId="4046"/>
    <cellStyle name="Обычный 6 2 4 3 4" xfId="2858"/>
    <cellStyle name="Обычный 6 2 4 4" xfId="597"/>
    <cellStyle name="Обычный 6 2 4 4 2" xfId="1191"/>
    <cellStyle name="Обычный 6 2 4 4 2 2" xfId="2379"/>
    <cellStyle name="Обычный 6 2 4 4 2 2 2" xfId="4792"/>
    <cellStyle name="Обычный 6 2 4 4 2 3" xfId="3604"/>
    <cellStyle name="Обычный 6 2 4 4 3" xfId="1785"/>
    <cellStyle name="Обычный 6 2 4 4 3 2" xfId="4198"/>
    <cellStyle name="Обычный 6 2 4 4 4" xfId="3010"/>
    <cellStyle name="Обычный 6 2 4 5" xfId="744"/>
    <cellStyle name="Обычный 6 2 4 5 2" xfId="1932"/>
    <cellStyle name="Обычный 6 2 4 5 2 2" xfId="4345"/>
    <cellStyle name="Обычный 6 2 4 5 3" xfId="3157"/>
    <cellStyle name="Обычный 6 2 4 6" xfId="1338"/>
    <cellStyle name="Обычный 6 2 4 6 2" xfId="3751"/>
    <cellStyle name="Обычный 6 2 4 7" xfId="2563"/>
    <cellStyle name="Обычный 6 2 5" xfId="180"/>
    <cellStyle name="Обычный 6 2 5 2" xfId="327"/>
    <cellStyle name="Обычный 6 2 5 2 2" xfId="921"/>
    <cellStyle name="Обычный 6 2 5 2 2 2" xfId="2109"/>
    <cellStyle name="Обычный 6 2 5 2 2 2 2" xfId="4522"/>
    <cellStyle name="Обычный 6 2 5 2 2 3" xfId="3334"/>
    <cellStyle name="Обычный 6 2 5 2 3" xfId="1515"/>
    <cellStyle name="Обычный 6 2 5 2 3 2" xfId="3928"/>
    <cellStyle name="Обычный 6 2 5 2 4" xfId="2740"/>
    <cellStyle name="Обычный 6 2 5 3" xfId="475"/>
    <cellStyle name="Обычный 6 2 5 3 2" xfId="1069"/>
    <cellStyle name="Обычный 6 2 5 3 2 2" xfId="2257"/>
    <cellStyle name="Обычный 6 2 5 3 2 2 2" xfId="4670"/>
    <cellStyle name="Обычный 6 2 5 3 2 3" xfId="3482"/>
    <cellStyle name="Обычный 6 2 5 3 3" xfId="1663"/>
    <cellStyle name="Обычный 6 2 5 3 3 2" xfId="4076"/>
    <cellStyle name="Обычный 6 2 5 3 4" xfId="2888"/>
    <cellStyle name="Обычный 6 2 5 4" xfId="627"/>
    <cellStyle name="Обычный 6 2 5 4 2" xfId="1221"/>
    <cellStyle name="Обычный 6 2 5 4 2 2" xfId="2409"/>
    <cellStyle name="Обычный 6 2 5 4 2 2 2" xfId="4822"/>
    <cellStyle name="Обычный 6 2 5 4 2 3" xfId="3634"/>
    <cellStyle name="Обычный 6 2 5 4 3" xfId="1815"/>
    <cellStyle name="Обычный 6 2 5 4 3 2" xfId="4228"/>
    <cellStyle name="Обычный 6 2 5 4 4" xfId="3040"/>
    <cellStyle name="Обычный 6 2 5 5" xfId="774"/>
    <cellStyle name="Обычный 6 2 5 5 2" xfId="1962"/>
    <cellStyle name="Обычный 6 2 5 5 2 2" xfId="4375"/>
    <cellStyle name="Обычный 6 2 5 5 3" xfId="3187"/>
    <cellStyle name="Обычный 6 2 5 6" xfId="1368"/>
    <cellStyle name="Обычный 6 2 5 6 2" xfId="3781"/>
    <cellStyle name="Обычный 6 2 5 7" xfId="2593"/>
    <cellStyle name="Обычный 6 2 6" xfId="210"/>
    <cellStyle name="Обычный 6 2 6 2" xfId="804"/>
    <cellStyle name="Обычный 6 2 6 2 2" xfId="1992"/>
    <cellStyle name="Обычный 6 2 6 2 2 2" xfId="4405"/>
    <cellStyle name="Обычный 6 2 6 2 3" xfId="3217"/>
    <cellStyle name="Обычный 6 2 6 3" xfId="1398"/>
    <cellStyle name="Обычный 6 2 6 3 2" xfId="3811"/>
    <cellStyle name="Обычный 6 2 6 4" xfId="2623"/>
    <cellStyle name="Обычный 6 2 7" xfId="357"/>
    <cellStyle name="Обычный 6 2 7 2" xfId="951"/>
    <cellStyle name="Обычный 6 2 7 2 2" xfId="2139"/>
    <cellStyle name="Обычный 6 2 7 2 2 2" xfId="4552"/>
    <cellStyle name="Обычный 6 2 7 2 3" xfId="3364"/>
    <cellStyle name="Обычный 6 2 7 3" xfId="1545"/>
    <cellStyle name="Обычный 6 2 7 3 2" xfId="3958"/>
    <cellStyle name="Обычный 6 2 7 4" xfId="2770"/>
    <cellStyle name="Обычный 6 2 8" xfId="510"/>
    <cellStyle name="Обычный 6 2 8 2" xfId="1104"/>
    <cellStyle name="Обычный 6 2 8 2 2" xfId="2292"/>
    <cellStyle name="Обычный 6 2 8 2 2 2" xfId="4705"/>
    <cellStyle name="Обычный 6 2 8 2 3" xfId="3517"/>
    <cellStyle name="Обычный 6 2 8 3" xfId="1698"/>
    <cellStyle name="Обычный 6 2 8 3 2" xfId="4111"/>
    <cellStyle name="Обычный 6 2 8 4" xfId="2923"/>
    <cellStyle name="Обычный 6 2 9" xfId="657"/>
    <cellStyle name="Обычный 6 2 9 2" xfId="1845"/>
    <cellStyle name="Обычный 6 2 9 2 2" xfId="4258"/>
    <cellStyle name="Обычный 6 2 9 3" xfId="3070"/>
    <cellStyle name="Обычный 6 3" xfId="31"/>
    <cellStyle name="Обычный 6 3 10" xfId="1252"/>
    <cellStyle name="Обычный 6 3 10 2" xfId="3665"/>
    <cellStyle name="Обычный 6 3 11" xfId="2441"/>
    <cellStyle name="Обычный 6 3 11 2" xfId="4854"/>
    <cellStyle name="Обычный 6 3 12" xfId="2477"/>
    <cellStyle name="Обычный 6 3 2" xfId="79"/>
    <cellStyle name="Обычный 6 3 2 2" xfId="241"/>
    <cellStyle name="Обычный 6 3 2 2 2" xfId="835"/>
    <cellStyle name="Обычный 6 3 2 2 2 2" xfId="2023"/>
    <cellStyle name="Обычный 6 3 2 2 2 2 2" xfId="4436"/>
    <cellStyle name="Обычный 6 3 2 2 2 3" xfId="3248"/>
    <cellStyle name="Обычный 6 3 2 2 3" xfId="1429"/>
    <cellStyle name="Обычный 6 3 2 2 3 2" xfId="3842"/>
    <cellStyle name="Обычный 6 3 2 2 4" xfId="2654"/>
    <cellStyle name="Обычный 6 3 2 3" xfId="388"/>
    <cellStyle name="Обычный 6 3 2 3 2" xfId="982"/>
    <cellStyle name="Обычный 6 3 2 3 2 2" xfId="2170"/>
    <cellStyle name="Обычный 6 3 2 3 2 2 2" xfId="4583"/>
    <cellStyle name="Обычный 6 3 2 3 2 3" xfId="3395"/>
    <cellStyle name="Обычный 6 3 2 3 3" xfId="1576"/>
    <cellStyle name="Обычный 6 3 2 3 3 2" xfId="3989"/>
    <cellStyle name="Обычный 6 3 2 3 4" xfId="2801"/>
    <cellStyle name="Обычный 6 3 2 4" xfId="541"/>
    <cellStyle name="Обычный 6 3 2 4 2" xfId="1135"/>
    <cellStyle name="Обычный 6 3 2 4 2 2" xfId="2323"/>
    <cellStyle name="Обычный 6 3 2 4 2 2 2" xfId="4736"/>
    <cellStyle name="Обычный 6 3 2 4 2 3" xfId="3548"/>
    <cellStyle name="Обычный 6 3 2 4 3" xfId="1729"/>
    <cellStyle name="Обычный 6 3 2 4 3 2" xfId="4142"/>
    <cellStyle name="Обычный 6 3 2 4 4" xfId="2954"/>
    <cellStyle name="Обычный 6 3 2 5" xfId="688"/>
    <cellStyle name="Обычный 6 3 2 5 2" xfId="1876"/>
    <cellStyle name="Обычный 6 3 2 5 2 2" xfId="4289"/>
    <cellStyle name="Обычный 6 3 2 5 3" xfId="3101"/>
    <cellStyle name="Обычный 6 3 2 6" xfId="1282"/>
    <cellStyle name="Обычный 6 3 2 6 2" xfId="3695"/>
    <cellStyle name="Обычный 6 3 2 7" xfId="2507"/>
    <cellStyle name="Обычный 6 3 3" xfId="119"/>
    <cellStyle name="Обычный 6 3 3 2" xfId="272"/>
    <cellStyle name="Обычный 6 3 3 2 2" xfId="866"/>
    <cellStyle name="Обычный 6 3 3 2 2 2" xfId="2054"/>
    <cellStyle name="Обычный 6 3 3 2 2 2 2" xfId="4467"/>
    <cellStyle name="Обычный 6 3 3 2 2 3" xfId="3279"/>
    <cellStyle name="Обычный 6 3 3 2 3" xfId="1460"/>
    <cellStyle name="Обычный 6 3 3 2 3 2" xfId="3873"/>
    <cellStyle name="Обычный 6 3 3 2 4" xfId="2685"/>
    <cellStyle name="Обычный 6 3 3 3" xfId="419"/>
    <cellStyle name="Обычный 6 3 3 3 2" xfId="1013"/>
    <cellStyle name="Обычный 6 3 3 3 2 2" xfId="2201"/>
    <cellStyle name="Обычный 6 3 3 3 2 2 2" xfId="4614"/>
    <cellStyle name="Обычный 6 3 3 3 2 3" xfId="3426"/>
    <cellStyle name="Обычный 6 3 3 3 3" xfId="1607"/>
    <cellStyle name="Обычный 6 3 3 3 3 2" xfId="4020"/>
    <cellStyle name="Обычный 6 3 3 3 4" xfId="2832"/>
    <cellStyle name="Обычный 6 3 3 4" xfId="572"/>
    <cellStyle name="Обычный 6 3 3 4 2" xfId="1166"/>
    <cellStyle name="Обычный 6 3 3 4 2 2" xfId="2354"/>
    <cellStyle name="Обычный 6 3 3 4 2 2 2" xfId="4767"/>
    <cellStyle name="Обычный 6 3 3 4 2 3" xfId="3579"/>
    <cellStyle name="Обычный 6 3 3 4 3" xfId="1760"/>
    <cellStyle name="Обычный 6 3 3 4 3 2" xfId="4173"/>
    <cellStyle name="Обычный 6 3 3 4 4" xfId="2985"/>
    <cellStyle name="Обычный 6 3 3 5" xfId="719"/>
    <cellStyle name="Обычный 6 3 3 5 2" xfId="1907"/>
    <cellStyle name="Обычный 6 3 3 5 2 2" xfId="4320"/>
    <cellStyle name="Обычный 6 3 3 5 3" xfId="3132"/>
    <cellStyle name="Обычный 6 3 3 6" xfId="1313"/>
    <cellStyle name="Обычный 6 3 3 6 2" xfId="3726"/>
    <cellStyle name="Обычный 6 3 3 7" xfId="2538"/>
    <cellStyle name="Обычный 6 3 4" xfId="151"/>
    <cellStyle name="Обычный 6 3 4 2" xfId="298"/>
    <cellStyle name="Обычный 6 3 4 2 2" xfId="892"/>
    <cellStyle name="Обычный 6 3 4 2 2 2" xfId="2080"/>
    <cellStyle name="Обычный 6 3 4 2 2 2 2" xfId="4493"/>
    <cellStyle name="Обычный 6 3 4 2 2 3" xfId="3305"/>
    <cellStyle name="Обычный 6 3 4 2 3" xfId="1486"/>
    <cellStyle name="Обычный 6 3 4 2 3 2" xfId="3899"/>
    <cellStyle name="Обычный 6 3 4 2 4" xfId="2711"/>
    <cellStyle name="Обычный 6 3 4 3" xfId="446"/>
    <cellStyle name="Обычный 6 3 4 3 2" xfId="1040"/>
    <cellStyle name="Обычный 6 3 4 3 2 2" xfId="2228"/>
    <cellStyle name="Обычный 6 3 4 3 2 2 2" xfId="4641"/>
    <cellStyle name="Обычный 6 3 4 3 2 3" xfId="3453"/>
    <cellStyle name="Обычный 6 3 4 3 3" xfId="1634"/>
    <cellStyle name="Обычный 6 3 4 3 3 2" xfId="4047"/>
    <cellStyle name="Обычный 6 3 4 3 4" xfId="2859"/>
    <cellStyle name="Обычный 6 3 4 4" xfId="598"/>
    <cellStyle name="Обычный 6 3 4 4 2" xfId="1192"/>
    <cellStyle name="Обычный 6 3 4 4 2 2" xfId="2380"/>
    <cellStyle name="Обычный 6 3 4 4 2 2 2" xfId="4793"/>
    <cellStyle name="Обычный 6 3 4 4 2 3" xfId="3605"/>
    <cellStyle name="Обычный 6 3 4 4 3" xfId="1786"/>
    <cellStyle name="Обычный 6 3 4 4 3 2" xfId="4199"/>
    <cellStyle name="Обычный 6 3 4 4 4" xfId="3011"/>
    <cellStyle name="Обычный 6 3 4 5" xfId="745"/>
    <cellStyle name="Обычный 6 3 4 5 2" xfId="1933"/>
    <cellStyle name="Обычный 6 3 4 5 2 2" xfId="4346"/>
    <cellStyle name="Обычный 6 3 4 5 3" xfId="3158"/>
    <cellStyle name="Обычный 6 3 4 6" xfId="1339"/>
    <cellStyle name="Обычный 6 3 4 6 2" xfId="3752"/>
    <cellStyle name="Обычный 6 3 4 7" xfId="2564"/>
    <cellStyle name="Обычный 6 3 5" xfId="181"/>
    <cellStyle name="Обычный 6 3 5 2" xfId="328"/>
    <cellStyle name="Обычный 6 3 5 2 2" xfId="922"/>
    <cellStyle name="Обычный 6 3 5 2 2 2" xfId="2110"/>
    <cellStyle name="Обычный 6 3 5 2 2 2 2" xfId="4523"/>
    <cellStyle name="Обычный 6 3 5 2 2 3" xfId="3335"/>
    <cellStyle name="Обычный 6 3 5 2 3" xfId="1516"/>
    <cellStyle name="Обычный 6 3 5 2 3 2" xfId="3929"/>
    <cellStyle name="Обычный 6 3 5 2 4" xfId="2741"/>
    <cellStyle name="Обычный 6 3 5 3" xfId="476"/>
    <cellStyle name="Обычный 6 3 5 3 2" xfId="1070"/>
    <cellStyle name="Обычный 6 3 5 3 2 2" xfId="2258"/>
    <cellStyle name="Обычный 6 3 5 3 2 2 2" xfId="4671"/>
    <cellStyle name="Обычный 6 3 5 3 2 3" xfId="3483"/>
    <cellStyle name="Обычный 6 3 5 3 3" xfId="1664"/>
    <cellStyle name="Обычный 6 3 5 3 3 2" xfId="4077"/>
    <cellStyle name="Обычный 6 3 5 3 4" xfId="2889"/>
    <cellStyle name="Обычный 6 3 5 4" xfId="628"/>
    <cellStyle name="Обычный 6 3 5 4 2" xfId="1222"/>
    <cellStyle name="Обычный 6 3 5 4 2 2" xfId="2410"/>
    <cellStyle name="Обычный 6 3 5 4 2 2 2" xfId="4823"/>
    <cellStyle name="Обычный 6 3 5 4 2 3" xfId="3635"/>
    <cellStyle name="Обычный 6 3 5 4 3" xfId="1816"/>
    <cellStyle name="Обычный 6 3 5 4 3 2" xfId="4229"/>
    <cellStyle name="Обычный 6 3 5 4 4" xfId="3041"/>
    <cellStyle name="Обычный 6 3 5 5" xfId="775"/>
    <cellStyle name="Обычный 6 3 5 5 2" xfId="1963"/>
    <cellStyle name="Обычный 6 3 5 5 2 2" xfId="4376"/>
    <cellStyle name="Обычный 6 3 5 5 3" xfId="3188"/>
    <cellStyle name="Обычный 6 3 5 6" xfId="1369"/>
    <cellStyle name="Обычный 6 3 5 6 2" xfId="3782"/>
    <cellStyle name="Обычный 6 3 5 7" xfId="2594"/>
    <cellStyle name="Обычный 6 3 6" xfId="211"/>
    <cellStyle name="Обычный 6 3 6 2" xfId="805"/>
    <cellStyle name="Обычный 6 3 6 2 2" xfId="1993"/>
    <cellStyle name="Обычный 6 3 6 2 2 2" xfId="4406"/>
    <cellStyle name="Обычный 6 3 6 2 3" xfId="3218"/>
    <cellStyle name="Обычный 6 3 6 3" xfId="1399"/>
    <cellStyle name="Обычный 6 3 6 3 2" xfId="3812"/>
    <cellStyle name="Обычный 6 3 6 4" xfId="2624"/>
    <cellStyle name="Обычный 6 3 7" xfId="358"/>
    <cellStyle name="Обычный 6 3 7 2" xfId="952"/>
    <cellStyle name="Обычный 6 3 7 2 2" xfId="2140"/>
    <cellStyle name="Обычный 6 3 7 2 2 2" xfId="4553"/>
    <cellStyle name="Обычный 6 3 7 2 3" xfId="3365"/>
    <cellStyle name="Обычный 6 3 7 3" xfId="1546"/>
    <cellStyle name="Обычный 6 3 7 3 2" xfId="3959"/>
    <cellStyle name="Обычный 6 3 7 4" xfId="2771"/>
    <cellStyle name="Обычный 6 3 8" xfId="511"/>
    <cellStyle name="Обычный 6 3 8 2" xfId="1105"/>
    <cellStyle name="Обычный 6 3 8 2 2" xfId="2293"/>
    <cellStyle name="Обычный 6 3 8 2 2 2" xfId="4706"/>
    <cellStyle name="Обычный 6 3 8 2 3" xfId="3518"/>
    <cellStyle name="Обычный 6 3 8 3" xfId="1699"/>
    <cellStyle name="Обычный 6 3 8 3 2" xfId="4112"/>
    <cellStyle name="Обычный 6 3 8 4" xfId="2924"/>
    <cellStyle name="Обычный 6 3 9" xfId="658"/>
    <cellStyle name="Обычный 6 3 9 2" xfId="1846"/>
    <cellStyle name="Обычный 6 3 9 2 2" xfId="4259"/>
    <cellStyle name="Обычный 6 3 9 3" xfId="3071"/>
    <cellStyle name="Обычный 6 4" xfId="32"/>
    <cellStyle name="Обычный 6 4 2" xfId="80"/>
    <cellStyle name="Обычный 6 4 3" xfId="120"/>
    <cellStyle name="Обычный 6 5" xfId="33"/>
    <cellStyle name="Обычный 6 5 10" xfId="1253"/>
    <cellStyle name="Обычный 6 5 10 2" xfId="3666"/>
    <cellStyle name="Обычный 6 5 11" xfId="2449"/>
    <cellStyle name="Обычный 6 5 11 2" xfId="4862"/>
    <cellStyle name="Обычный 6 5 12" xfId="2478"/>
    <cellStyle name="Обычный 6 5 2" xfId="81"/>
    <cellStyle name="Обычный 6 5 2 2" xfId="242"/>
    <cellStyle name="Обычный 6 5 2 2 2" xfId="836"/>
    <cellStyle name="Обычный 6 5 2 2 2 2" xfId="2024"/>
    <cellStyle name="Обычный 6 5 2 2 2 2 2" xfId="4437"/>
    <cellStyle name="Обычный 6 5 2 2 2 3" xfId="3249"/>
    <cellStyle name="Обычный 6 5 2 2 3" xfId="1430"/>
    <cellStyle name="Обычный 6 5 2 2 3 2" xfId="3843"/>
    <cellStyle name="Обычный 6 5 2 2 4" xfId="2655"/>
    <cellStyle name="Обычный 6 5 2 3" xfId="389"/>
    <cellStyle name="Обычный 6 5 2 3 2" xfId="983"/>
    <cellStyle name="Обычный 6 5 2 3 2 2" xfId="2171"/>
    <cellStyle name="Обычный 6 5 2 3 2 2 2" xfId="4584"/>
    <cellStyle name="Обычный 6 5 2 3 2 3" xfId="3396"/>
    <cellStyle name="Обычный 6 5 2 3 3" xfId="1577"/>
    <cellStyle name="Обычный 6 5 2 3 3 2" xfId="3990"/>
    <cellStyle name="Обычный 6 5 2 3 4" xfId="2802"/>
    <cellStyle name="Обычный 6 5 2 4" xfId="542"/>
    <cellStyle name="Обычный 6 5 2 4 2" xfId="1136"/>
    <cellStyle name="Обычный 6 5 2 4 2 2" xfId="2324"/>
    <cellStyle name="Обычный 6 5 2 4 2 2 2" xfId="4737"/>
    <cellStyle name="Обычный 6 5 2 4 2 3" xfId="3549"/>
    <cellStyle name="Обычный 6 5 2 4 3" xfId="1730"/>
    <cellStyle name="Обычный 6 5 2 4 3 2" xfId="4143"/>
    <cellStyle name="Обычный 6 5 2 4 4" xfId="2955"/>
    <cellStyle name="Обычный 6 5 2 5" xfId="689"/>
    <cellStyle name="Обычный 6 5 2 5 2" xfId="1877"/>
    <cellStyle name="Обычный 6 5 2 5 2 2" xfId="4290"/>
    <cellStyle name="Обычный 6 5 2 5 3" xfId="3102"/>
    <cellStyle name="Обычный 6 5 2 6" xfId="1283"/>
    <cellStyle name="Обычный 6 5 2 6 2" xfId="3696"/>
    <cellStyle name="Обычный 6 5 2 7" xfId="2508"/>
    <cellStyle name="Обычный 6 5 3" xfId="121"/>
    <cellStyle name="Обычный 6 5 3 2" xfId="273"/>
    <cellStyle name="Обычный 6 5 3 2 2" xfId="867"/>
    <cellStyle name="Обычный 6 5 3 2 2 2" xfId="2055"/>
    <cellStyle name="Обычный 6 5 3 2 2 2 2" xfId="4468"/>
    <cellStyle name="Обычный 6 5 3 2 2 3" xfId="3280"/>
    <cellStyle name="Обычный 6 5 3 2 3" xfId="1461"/>
    <cellStyle name="Обычный 6 5 3 2 3 2" xfId="3874"/>
    <cellStyle name="Обычный 6 5 3 2 4" xfId="2686"/>
    <cellStyle name="Обычный 6 5 3 3" xfId="420"/>
    <cellStyle name="Обычный 6 5 3 3 2" xfId="1014"/>
    <cellStyle name="Обычный 6 5 3 3 2 2" xfId="2202"/>
    <cellStyle name="Обычный 6 5 3 3 2 2 2" xfId="4615"/>
    <cellStyle name="Обычный 6 5 3 3 2 3" xfId="3427"/>
    <cellStyle name="Обычный 6 5 3 3 3" xfId="1608"/>
    <cellStyle name="Обычный 6 5 3 3 3 2" xfId="4021"/>
    <cellStyle name="Обычный 6 5 3 3 4" xfId="2833"/>
    <cellStyle name="Обычный 6 5 3 4" xfId="573"/>
    <cellStyle name="Обычный 6 5 3 4 2" xfId="1167"/>
    <cellStyle name="Обычный 6 5 3 4 2 2" xfId="2355"/>
    <cellStyle name="Обычный 6 5 3 4 2 2 2" xfId="4768"/>
    <cellStyle name="Обычный 6 5 3 4 2 3" xfId="3580"/>
    <cellStyle name="Обычный 6 5 3 4 3" xfId="1761"/>
    <cellStyle name="Обычный 6 5 3 4 3 2" xfId="4174"/>
    <cellStyle name="Обычный 6 5 3 4 4" xfId="2986"/>
    <cellStyle name="Обычный 6 5 3 5" xfId="720"/>
    <cellStyle name="Обычный 6 5 3 5 2" xfId="1908"/>
    <cellStyle name="Обычный 6 5 3 5 2 2" xfId="4321"/>
    <cellStyle name="Обычный 6 5 3 5 3" xfId="3133"/>
    <cellStyle name="Обычный 6 5 3 6" xfId="1314"/>
    <cellStyle name="Обычный 6 5 3 6 2" xfId="3727"/>
    <cellStyle name="Обычный 6 5 3 7" xfId="2539"/>
    <cellStyle name="Обычный 6 5 4" xfId="152"/>
    <cellStyle name="Обычный 6 5 4 2" xfId="299"/>
    <cellStyle name="Обычный 6 5 4 2 2" xfId="893"/>
    <cellStyle name="Обычный 6 5 4 2 2 2" xfId="2081"/>
    <cellStyle name="Обычный 6 5 4 2 2 2 2" xfId="4494"/>
    <cellStyle name="Обычный 6 5 4 2 2 3" xfId="3306"/>
    <cellStyle name="Обычный 6 5 4 2 3" xfId="1487"/>
    <cellStyle name="Обычный 6 5 4 2 3 2" xfId="3900"/>
    <cellStyle name="Обычный 6 5 4 2 4" xfId="2712"/>
    <cellStyle name="Обычный 6 5 4 3" xfId="447"/>
    <cellStyle name="Обычный 6 5 4 3 2" xfId="1041"/>
    <cellStyle name="Обычный 6 5 4 3 2 2" xfId="2229"/>
    <cellStyle name="Обычный 6 5 4 3 2 2 2" xfId="4642"/>
    <cellStyle name="Обычный 6 5 4 3 2 3" xfId="3454"/>
    <cellStyle name="Обычный 6 5 4 3 3" xfId="1635"/>
    <cellStyle name="Обычный 6 5 4 3 3 2" xfId="4048"/>
    <cellStyle name="Обычный 6 5 4 3 4" xfId="2860"/>
    <cellStyle name="Обычный 6 5 4 4" xfId="599"/>
    <cellStyle name="Обычный 6 5 4 4 2" xfId="1193"/>
    <cellStyle name="Обычный 6 5 4 4 2 2" xfId="2381"/>
    <cellStyle name="Обычный 6 5 4 4 2 2 2" xfId="4794"/>
    <cellStyle name="Обычный 6 5 4 4 2 3" xfId="3606"/>
    <cellStyle name="Обычный 6 5 4 4 3" xfId="1787"/>
    <cellStyle name="Обычный 6 5 4 4 3 2" xfId="4200"/>
    <cellStyle name="Обычный 6 5 4 4 4" xfId="3012"/>
    <cellStyle name="Обычный 6 5 4 5" xfId="746"/>
    <cellStyle name="Обычный 6 5 4 5 2" xfId="1934"/>
    <cellStyle name="Обычный 6 5 4 5 2 2" xfId="4347"/>
    <cellStyle name="Обычный 6 5 4 5 3" xfId="3159"/>
    <cellStyle name="Обычный 6 5 4 6" xfId="1340"/>
    <cellStyle name="Обычный 6 5 4 6 2" xfId="3753"/>
    <cellStyle name="Обычный 6 5 4 7" xfId="2565"/>
    <cellStyle name="Обычный 6 5 5" xfId="182"/>
    <cellStyle name="Обычный 6 5 5 2" xfId="329"/>
    <cellStyle name="Обычный 6 5 5 2 2" xfId="923"/>
    <cellStyle name="Обычный 6 5 5 2 2 2" xfId="2111"/>
    <cellStyle name="Обычный 6 5 5 2 2 2 2" xfId="4524"/>
    <cellStyle name="Обычный 6 5 5 2 2 3" xfId="3336"/>
    <cellStyle name="Обычный 6 5 5 2 3" xfId="1517"/>
    <cellStyle name="Обычный 6 5 5 2 3 2" xfId="3930"/>
    <cellStyle name="Обычный 6 5 5 2 4" xfId="2742"/>
    <cellStyle name="Обычный 6 5 5 3" xfId="477"/>
    <cellStyle name="Обычный 6 5 5 3 2" xfId="1071"/>
    <cellStyle name="Обычный 6 5 5 3 2 2" xfId="2259"/>
    <cellStyle name="Обычный 6 5 5 3 2 2 2" xfId="4672"/>
    <cellStyle name="Обычный 6 5 5 3 2 3" xfId="3484"/>
    <cellStyle name="Обычный 6 5 5 3 3" xfId="1665"/>
    <cellStyle name="Обычный 6 5 5 3 3 2" xfId="4078"/>
    <cellStyle name="Обычный 6 5 5 3 4" xfId="2890"/>
    <cellStyle name="Обычный 6 5 5 4" xfId="629"/>
    <cellStyle name="Обычный 6 5 5 4 2" xfId="1223"/>
    <cellStyle name="Обычный 6 5 5 4 2 2" xfId="2411"/>
    <cellStyle name="Обычный 6 5 5 4 2 2 2" xfId="4824"/>
    <cellStyle name="Обычный 6 5 5 4 2 3" xfId="3636"/>
    <cellStyle name="Обычный 6 5 5 4 3" xfId="1817"/>
    <cellStyle name="Обычный 6 5 5 4 3 2" xfId="4230"/>
    <cellStyle name="Обычный 6 5 5 4 4" xfId="3042"/>
    <cellStyle name="Обычный 6 5 5 5" xfId="776"/>
    <cellStyle name="Обычный 6 5 5 5 2" xfId="1964"/>
    <cellStyle name="Обычный 6 5 5 5 2 2" xfId="4377"/>
    <cellStyle name="Обычный 6 5 5 5 3" xfId="3189"/>
    <cellStyle name="Обычный 6 5 5 6" xfId="1370"/>
    <cellStyle name="Обычный 6 5 5 6 2" xfId="3783"/>
    <cellStyle name="Обычный 6 5 5 7" xfId="2595"/>
    <cellStyle name="Обычный 6 5 6" xfId="212"/>
    <cellStyle name="Обычный 6 5 6 2" xfId="806"/>
    <cellStyle name="Обычный 6 5 6 2 2" xfId="1994"/>
    <cellStyle name="Обычный 6 5 6 2 2 2" xfId="4407"/>
    <cellStyle name="Обычный 6 5 6 2 3" xfId="3219"/>
    <cellStyle name="Обычный 6 5 6 3" xfId="1400"/>
    <cellStyle name="Обычный 6 5 6 3 2" xfId="3813"/>
    <cellStyle name="Обычный 6 5 6 4" xfId="2625"/>
    <cellStyle name="Обычный 6 5 7" xfId="359"/>
    <cellStyle name="Обычный 6 5 7 2" xfId="953"/>
    <cellStyle name="Обычный 6 5 7 2 2" xfId="2141"/>
    <cellStyle name="Обычный 6 5 7 2 2 2" xfId="4554"/>
    <cellStyle name="Обычный 6 5 7 2 3" xfId="3366"/>
    <cellStyle name="Обычный 6 5 7 3" xfId="1547"/>
    <cellStyle name="Обычный 6 5 7 3 2" xfId="3960"/>
    <cellStyle name="Обычный 6 5 7 4" xfId="2772"/>
    <cellStyle name="Обычный 6 5 8" xfId="512"/>
    <cellStyle name="Обычный 6 5 8 2" xfId="1106"/>
    <cellStyle name="Обычный 6 5 8 2 2" xfId="2294"/>
    <cellStyle name="Обычный 6 5 8 2 2 2" xfId="4707"/>
    <cellStyle name="Обычный 6 5 8 2 3" xfId="3519"/>
    <cellStyle name="Обычный 6 5 8 3" xfId="1700"/>
    <cellStyle name="Обычный 6 5 8 3 2" xfId="4113"/>
    <cellStyle name="Обычный 6 5 8 4" xfId="2925"/>
    <cellStyle name="Обычный 6 5 9" xfId="659"/>
    <cellStyle name="Обычный 6 5 9 2" xfId="1847"/>
    <cellStyle name="Обычный 6 5 9 2 2" xfId="4260"/>
    <cellStyle name="Обычный 6 5 9 3" xfId="3072"/>
    <cellStyle name="Обычный 6 6" xfId="51"/>
    <cellStyle name="Обычный 6 6 2" xfId="494"/>
    <cellStyle name="Обычный 6 6 2 2" xfId="1088"/>
    <cellStyle name="Обычный 6 6 2 2 2" xfId="2276"/>
    <cellStyle name="Обычный 6 6 2 2 2 2" xfId="4689"/>
    <cellStyle name="Обычный 6 6 2 2 3" xfId="3501"/>
    <cellStyle name="Обычный 6 6 2 3" xfId="1682"/>
    <cellStyle name="Обычный 6 6 2 3 2" xfId="4095"/>
    <cellStyle name="Обычный 6 6 2 4" xfId="2907"/>
    <cellStyle name="Обычный 6 6 3" xfId="2456"/>
    <cellStyle name="Обычный 6 6 3 2" xfId="4869"/>
    <cellStyle name="Обычный 6 7" xfId="77"/>
    <cellStyle name="Обычный 6 7 2" xfId="239"/>
    <cellStyle name="Обычный 6 7 2 2" xfId="833"/>
    <cellStyle name="Обычный 6 7 2 2 2" xfId="2021"/>
    <cellStyle name="Обычный 6 7 2 2 2 2" xfId="4434"/>
    <cellStyle name="Обычный 6 7 2 2 3" xfId="3246"/>
    <cellStyle name="Обычный 6 7 2 3" xfId="1427"/>
    <cellStyle name="Обычный 6 7 2 3 2" xfId="3840"/>
    <cellStyle name="Обычный 6 7 2 4" xfId="2652"/>
    <cellStyle name="Обычный 6 7 3" xfId="386"/>
    <cellStyle name="Обычный 6 7 3 2" xfId="980"/>
    <cellStyle name="Обычный 6 7 3 2 2" xfId="2168"/>
    <cellStyle name="Обычный 6 7 3 2 2 2" xfId="4581"/>
    <cellStyle name="Обычный 6 7 3 2 3" xfId="3393"/>
    <cellStyle name="Обычный 6 7 3 3" xfId="1574"/>
    <cellStyle name="Обычный 6 7 3 3 2" xfId="3987"/>
    <cellStyle name="Обычный 6 7 3 4" xfId="2799"/>
    <cellStyle name="Обычный 6 7 4" xfId="539"/>
    <cellStyle name="Обычный 6 7 4 2" xfId="1133"/>
    <cellStyle name="Обычный 6 7 4 2 2" xfId="2321"/>
    <cellStyle name="Обычный 6 7 4 2 2 2" xfId="4734"/>
    <cellStyle name="Обычный 6 7 4 2 3" xfId="3546"/>
    <cellStyle name="Обычный 6 7 4 3" xfId="1727"/>
    <cellStyle name="Обычный 6 7 4 3 2" xfId="4140"/>
    <cellStyle name="Обычный 6 7 4 4" xfId="2952"/>
    <cellStyle name="Обычный 6 7 5" xfId="686"/>
    <cellStyle name="Обычный 6 7 5 2" xfId="1874"/>
    <cellStyle name="Обычный 6 7 5 2 2" xfId="4287"/>
    <cellStyle name="Обычный 6 7 5 3" xfId="3099"/>
    <cellStyle name="Обычный 6 7 6" xfId="1280"/>
    <cellStyle name="Обычный 6 7 6 2" xfId="3693"/>
    <cellStyle name="Обычный 6 7 7" xfId="2461"/>
    <cellStyle name="Обычный 6 7 7 2" xfId="4874"/>
    <cellStyle name="Обычный 6 7 8" xfId="2505"/>
    <cellStyle name="Обычный 6 8" xfId="117"/>
    <cellStyle name="Обычный 6 8 2" xfId="270"/>
    <cellStyle name="Обычный 6 8 2 2" xfId="864"/>
    <cellStyle name="Обычный 6 8 2 2 2" xfId="2052"/>
    <cellStyle name="Обычный 6 8 2 2 2 2" xfId="4465"/>
    <cellStyle name="Обычный 6 8 2 2 3" xfId="3277"/>
    <cellStyle name="Обычный 6 8 2 3" xfId="1458"/>
    <cellStyle name="Обычный 6 8 2 3 2" xfId="3871"/>
    <cellStyle name="Обычный 6 8 2 4" xfId="2683"/>
    <cellStyle name="Обычный 6 8 3" xfId="417"/>
    <cellStyle name="Обычный 6 8 3 2" xfId="1011"/>
    <cellStyle name="Обычный 6 8 3 2 2" xfId="2199"/>
    <cellStyle name="Обычный 6 8 3 2 2 2" xfId="4612"/>
    <cellStyle name="Обычный 6 8 3 2 3" xfId="3424"/>
    <cellStyle name="Обычный 6 8 3 3" xfId="1605"/>
    <cellStyle name="Обычный 6 8 3 3 2" xfId="4018"/>
    <cellStyle name="Обычный 6 8 3 4" xfId="2830"/>
    <cellStyle name="Обычный 6 8 4" xfId="570"/>
    <cellStyle name="Обычный 6 8 4 2" xfId="1164"/>
    <cellStyle name="Обычный 6 8 4 2 2" xfId="2352"/>
    <cellStyle name="Обычный 6 8 4 2 2 2" xfId="4765"/>
    <cellStyle name="Обычный 6 8 4 2 3" xfId="3577"/>
    <cellStyle name="Обычный 6 8 4 3" xfId="1758"/>
    <cellStyle name="Обычный 6 8 4 3 2" xfId="4171"/>
    <cellStyle name="Обычный 6 8 4 4" xfId="2983"/>
    <cellStyle name="Обычный 6 8 5" xfId="717"/>
    <cellStyle name="Обычный 6 8 5 2" xfId="1905"/>
    <cellStyle name="Обычный 6 8 5 2 2" xfId="4318"/>
    <cellStyle name="Обычный 6 8 5 3" xfId="3130"/>
    <cellStyle name="Обычный 6 8 6" xfId="1311"/>
    <cellStyle name="Обычный 6 8 6 2" xfId="3724"/>
    <cellStyle name="Обычный 6 8 7" xfId="2536"/>
    <cellStyle name="Обычный 6 9" xfId="149"/>
    <cellStyle name="Обычный 6 9 2" xfId="296"/>
    <cellStyle name="Обычный 6 9 2 2" xfId="890"/>
    <cellStyle name="Обычный 6 9 2 2 2" xfId="2078"/>
    <cellStyle name="Обычный 6 9 2 2 2 2" xfId="4491"/>
    <cellStyle name="Обычный 6 9 2 2 3" xfId="3303"/>
    <cellStyle name="Обычный 6 9 2 3" xfId="1484"/>
    <cellStyle name="Обычный 6 9 2 3 2" xfId="3897"/>
    <cellStyle name="Обычный 6 9 2 4" xfId="2709"/>
    <cellStyle name="Обычный 6 9 3" xfId="444"/>
    <cellStyle name="Обычный 6 9 3 2" xfId="1038"/>
    <cellStyle name="Обычный 6 9 3 2 2" xfId="2226"/>
    <cellStyle name="Обычный 6 9 3 2 2 2" xfId="4639"/>
    <cellStyle name="Обычный 6 9 3 2 3" xfId="3451"/>
    <cellStyle name="Обычный 6 9 3 3" xfId="1632"/>
    <cellStyle name="Обычный 6 9 3 3 2" xfId="4045"/>
    <cellStyle name="Обычный 6 9 3 4" xfId="2857"/>
    <cellStyle name="Обычный 6 9 4" xfId="596"/>
    <cellStyle name="Обычный 6 9 4 2" xfId="1190"/>
    <cellStyle name="Обычный 6 9 4 2 2" xfId="2378"/>
    <cellStyle name="Обычный 6 9 4 2 2 2" xfId="4791"/>
    <cellStyle name="Обычный 6 9 4 2 3" xfId="3603"/>
    <cellStyle name="Обычный 6 9 4 3" xfId="1784"/>
    <cellStyle name="Обычный 6 9 4 3 2" xfId="4197"/>
    <cellStyle name="Обычный 6 9 4 4" xfId="3009"/>
    <cellStyle name="Обычный 6 9 5" xfId="743"/>
    <cellStyle name="Обычный 6 9 5 2" xfId="1931"/>
    <cellStyle name="Обычный 6 9 5 2 2" xfId="4344"/>
    <cellStyle name="Обычный 6 9 5 3" xfId="3156"/>
    <cellStyle name="Обычный 6 9 6" xfId="1337"/>
    <cellStyle name="Обычный 6 9 6 2" xfId="3750"/>
    <cellStyle name="Обычный 6 9 7" xfId="2562"/>
    <cellStyle name="Обычный 7" xfId="34"/>
    <cellStyle name="Обычный 7 10" xfId="213"/>
    <cellStyle name="Обычный 7 10 2" xfId="807"/>
    <cellStyle name="Обычный 7 10 2 2" xfId="1995"/>
    <cellStyle name="Обычный 7 10 2 2 2" xfId="4408"/>
    <cellStyle name="Обычный 7 10 2 3" xfId="3220"/>
    <cellStyle name="Обычный 7 10 3" xfId="1401"/>
    <cellStyle name="Обычный 7 10 3 2" xfId="3814"/>
    <cellStyle name="Обычный 7 10 4" xfId="2626"/>
    <cellStyle name="Обычный 7 11" xfId="360"/>
    <cellStyle name="Обычный 7 11 2" xfId="954"/>
    <cellStyle name="Обычный 7 11 2 2" xfId="2142"/>
    <cellStyle name="Обычный 7 11 2 2 2" xfId="4555"/>
    <cellStyle name="Обычный 7 11 2 3" xfId="3367"/>
    <cellStyle name="Обычный 7 11 3" xfId="1548"/>
    <cellStyle name="Обычный 7 11 3 2" xfId="3961"/>
    <cellStyle name="Обычный 7 11 4" xfId="2773"/>
    <cellStyle name="Обычный 7 12" xfId="513"/>
    <cellStyle name="Обычный 7 12 2" xfId="1107"/>
    <cellStyle name="Обычный 7 12 2 2" xfId="2295"/>
    <cellStyle name="Обычный 7 12 2 2 2" xfId="4708"/>
    <cellStyle name="Обычный 7 12 2 3" xfId="3520"/>
    <cellStyle name="Обычный 7 12 3" xfId="1701"/>
    <cellStyle name="Обычный 7 12 3 2" xfId="4114"/>
    <cellStyle name="Обычный 7 12 4" xfId="2926"/>
    <cellStyle name="Обычный 7 13" xfId="660"/>
    <cellStyle name="Обычный 7 13 2" xfId="1848"/>
    <cellStyle name="Обычный 7 13 2 2" xfId="4261"/>
    <cellStyle name="Обычный 7 13 3" xfId="3073"/>
    <cellStyle name="Обычный 7 14" xfId="1254"/>
    <cellStyle name="Обычный 7 14 2" xfId="3667"/>
    <cellStyle name="Обычный 7 15" xfId="2434"/>
    <cellStyle name="Обычный 7 15 2" xfId="4847"/>
    <cellStyle name="Обычный 7 16" xfId="2479"/>
    <cellStyle name="Обычный 7 2" xfId="35"/>
    <cellStyle name="Обычный 7 2 10" xfId="1255"/>
    <cellStyle name="Обычный 7 2 10 2" xfId="3668"/>
    <cellStyle name="Обычный 7 2 11" xfId="2435"/>
    <cellStyle name="Обычный 7 2 11 2" xfId="4848"/>
    <cellStyle name="Обычный 7 2 12" xfId="2480"/>
    <cellStyle name="Обычный 7 2 2" xfId="83"/>
    <cellStyle name="Обычный 7 2 2 2" xfId="244"/>
    <cellStyle name="Обычный 7 2 2 2 2" xfId="838"/>
    <cellStyle name="Обычный 7 2 2 2 2 2" xfId="2026"/>
    <cellStyle name="Обычный 7 2 2 2 2 2 2" xfId="4439"/>
    <cellStyle name="Обычный 7 2 2 2 2 3" xfId="3251"/>
    <cellStyle name="Обычный 7 2 2 2 3" xfId="1432"/>
    <cellStyle name="Обычный 7 2 2 2 3 2" xfId="3845"/>
    <cellStyle name="Обычный 7 2 2 2 4" xfId="2657"/>
    <cellStyle name="Обычный 7 2 2 3" xfId="391"/>
    <cellStyle name="Обычный 7 2 2 3 2" xfId="985"/>
    <cellStyle name="Обычный 7 2 2 3 2 2" xfId="2173"/>
    <cellStyle name="Обычный 7 2 2 3 2 2 2" xfId="4586"/>
    <cellStyle name="Обычный 7 2 2 3 2 3" xfId="3398"/>
    <cellStyle name="Обычный 7 2 2 3 3" xfId="1579"/>
    <cellStyle name="Обычный 7 2 2 3 3 2" xfId="3992"/>
    <cellStyle name="Обычный 7 2 2 3 4" xfId="2804"/>
    <cellStyle name="Обычный 7 2 2 4" xfId="544"/>
    <cellStyle name="Обычный 7 2 2 4 2" xfId="1138"/>
    <cellStyle name="Обычный 7 2 2 4 2 2" xfId="2326"/>
    <cellStyle name="Обычный 7 2 2 4 2 2 2" xfId="4739"/>
    <cellStyle name="Обычный 7 2 2 4 2 3" xfId="3551"/>
    <cellStyle name="Обычный 7 2 2 4 3" xfId="1732"/>
    <cellStyle name="Обычный 7 2 2 4 3 2" xfId="4145"/>
    <cellStyle name="Обычный 7 2 2 4 4" xfId="2957"/>
    <cellStyle name="Обычный 7 2 2 5" xfId="691"/>
    <cellStyle name="Обычный 7 2 2 5 2" xfId="1879"/>
    <cellStyle name="Обычный 7 2 2 5 2 2" xfId="4292"/>
    <cellStyle name="Обычный 7 2 2 5 3" xfId="3104"/>
    <cellStyle name="Обычный 7 2 2 6" xfId="1285"/>
    <cellStyle name="Обычный 7 2 2 6 2" xfId="3698"/>
    <cellStyle name="Обычный 7 2 2 7" xfId="2510"/>
    <cellStyle name="Обычный 7 2 3" xfId="123"/>
    <cellStyle name="Обычный 7 2 3 2" xfId="275"/>
    <cellStyle name="Обычный 7 2 3 2 2" xfId="869"/>
    <cellStyle name="Обычный 7 2 3 2 2 2" xfId="2057"/>
    <cellStyle name="Обычный 7 2 3 2 2 2 2" xfId="4470"/>
    <cellStyle name="Обычный 7 2 3 2 2 3" xfId="3282"/>
    <cellStyle name="Обычный 7 2 3 2 3" xfId="1463"/>
    <cellStyle name="Обычный 7 2 3 2 3 2" xfId="3876"/>
    <cellStyle name="Обычный 7 2 3 2 4" xfId="2688"/>
    <cellStyle name="Обычный 7 2 3 3" xfId="422"/>
    <cellStyle name="Обычный 7 2 3 3 2" xfId="1016"/>
    <cellStyle name="Обычный 7 2 3 3 2 2" xfId="2204"/>
    <cellStyle name="Обычный 7 2 3 3 2 2 2" xfId="4617"/>
    <cellStyle name="Обычный 7 2 3 3 2 3" xfId="3429"/>
    <cellStyle name="Обычный 7 2 3 3 3" xfId="1610"/>
    <cellStyle name="Обычный 7 2 3 3 3 2" xfId="4023"/>
    <cellStyle name="Обычный 7 2 3 3 4" xfId="2835"/>
    <cellStyle name="Обычный 7 2 3 4" xfId="575"/>
    <cellStyle name="Обычный 7 2 3 4 2" xfId="1169"/>
    <cellStyle name="Обычный 7 2 3 4 2 2" xfId="2357"/>
    <cellStyle name="Обычный 7 2 3 4 2 2 2" xfId="4770"/>
    <cellStyle name="Обычный 7 2 3 4 2 3" xfId="3582"/>
    <cellStyle name="Обычный 7 2 3 4 3" xfId="1763"/>
    <cellStyle name="Обычный 7 2 3 4 3 2" xfId="4176"/>
    <cellStyle name="Обычный 7 2 3 4 4" xfId="2988"/>
    <cellStyle name="Обычный 7 2 3 5" xfId="722"/>
    <cellStyle name="Обычный 7 2 3 5 2" xfId="1910"/>
    <cellStyle name="Обычный 7 2 3 5 2 2" xfId="4323"/>
    <cellStyle name="Обычный 7 2 3 5 3" xfId="3135"/>
    <cellStyle name="Обычный 7 2 3 6" xfId="1316"/>
    <cellStyle name="Обычный 7 2 3 6 2" xfId="3729"/>
    <cellStyle name="Обычный 7 2 3 7" xfId="2541"/>
    <cellStyle name="Обычный 7 2 4" xfId="154"/>
    <cellStyle name="Обычный 7 2 4 2" xfId="301"/>
    <cellStyle name="Обычный 7 2 4 2 2" xfId="895"/>
    <cellStyle name="Обычный 7 2 4 2 2 2" xfId="2083"/>
    <cellStyle name="Обычный 7 2 4 2 2 2 2" xfId="4496"/>
    <cellStyle name="Обычный 7 2 4 2 2 3" xfId="3308"/>
    <cellStyle name="Обычный 7 2 4 2 3" xfId="1489"/>
    <cellStyle name="Обычный 7 2 4 2 3 2" xfId="3902"/>
    <cellStyle name="Обычный 7 2 4 2 4" xfId="2714"/>
    <cellStyle name="Обычный 7 2 4 3" xfId="449"/>
    <cellStyle name="Обычный 7 2 4 3 2" xfId="1043"/>
    <cellStyle name="Обычный 7 2 4 3 2 2" xfId="2231"/>
    <cellStyle name="Обычный 7 2 4 3 2 2 2" xfId="4644"/>
    <cellStyle name="Обычный 7 2 4 3 2 3" xfId="3456"/>
    <cellStyle name="Обычный 7 2 4 3 3" xfId="1637"/>
    <cellStyle name="Обычный 7 2 4 3 3 2" xfId="4050"/>
    <cellStyle name="Обычный 7 2 4 3 4" xfId="2862"/>
    <cellStyle name="Обычный 7 2 4 4" xfId="601"/>
    <cellStyle name="Обычный 7 2 4 4 2" xfId="1195"/>
    <cellStyle name="Обычный 7 2 4 4 2 2" xfId="2383"/>
    <cellStyle name="Обычный 7 2 4 4 2 2 2" xfId="4796"/>
    <cellStyle name="Обычный 7 2 4 4 2 3" xfId="3608"/>
    <cellStyle name="Обычный 7 2 4 4 3" xfId="1789"/>
    <cellStyle name="Обычный 7 2 4 4 3 2" xfId="4202"/>
    <cellStyle name="Обычный 7 2 4 4 4" xfId="3014"/>
    <cellStyle name="Обычный 7 2 4 5" xfId="748"/>
    <cellStyle name="Обычный 7 2 4 5 2" xfId="1936"/>
    <cellStyle name="Обычный 7 2 4 5 2 2" xfId="4349"/>
    <cellStyle name="Обычный 7 2 4 5 3" xfId="3161"/>
    <cellStyle name="Обычный 7 2 4 6" xfId="1342"/>
    <cellStyle name="Обычный 7 2 4 6 2" xfId="3755"/>
    <cellStyle name="Обычный 7 2 4 7" xfId="2567"/>
    <cellStyle name="Обычный 7 2 5" xfId="184"/>
    <cellStyle name="Обычный 7 2 5 2" xfId="331"/>
    <cellStyle name="Обычный 7 2 5 2 2" xfId="925"/>
    <cellStyle name="Обычный 7 2 5 2 2 2" xfId="2113"/>
    <cellStyle name="Обычный 7 2 5 2 2 2 2" xfId="4526"/>
    <cellStyle name="Обычный 7 2 5 2 2 3" xfId="3338"/>
    <cellStyle name="Обычный 7 2 5 2 3" xfId="1519"/>
    <cellStyle name="Обычный 7 2 5 2 3 2" xfId="3932"/>
    <cellStyle name="Обычный 7 2 5 2 4" xfId="2744"/>
    <cellStyle name="Обычный 7 2 5 3" xfId="479"/>
    <cellStyle name="Обычный 7 2 5 3 2" xfId="1073"/>
    <cellStyle name="Обычный 7 2 5 3 2 2" xfId="2261"/>
    <cellStyle name="Обычный 7 2 5 3 2 2 2" xfId="4674"/>
    <cellStyle name="Обычный 7 2 5 3 2 3" xfId="3486"/>
    <cellStyle name="Обычный 7 2 5 3 3" xfId="1667"/>
    <cellStyle name="Обычный 7 2 5 3 3 2" xfId="4080"/>
    <cellStyle name="Обычный 7 2 5 3 4" xfId="2892"/>
    <cellStyle name="Обычный 7 2 5 4" xfId="631"/>
    <cellStyle name="Обычный 7 2 5 4 2" xfId="1225"/>
    <cellStyle name="Обычный 7 2 5 4 2 2" xfId="2413"/>
    <cellStyle name="Обычный 7 2 5 4 2 2 2" xfId="4826"/>
    <cellStyle name="Обычный 7 2 5 4 2 3" xfId="3638"/>
    <cellStyle name="Обычный 7 2 5 4 3" xfId="1819"/>
    <cellStyle name="Обычный 7 2 5 4 3 2" xfId="4232"/>
    <cellStyle name="Обычный 7 2 5 4 4" xfId="3044"/>
    <cellStyle name="Обычный 7 2 5 5" xfId="778"/>
    <cellStyle name="Обычный 7 2 5 5 2" xfId="1966"/>
    <cellStyle name="Обычный 7 2 5 5 2 2" xfId="4379"/>
    <cellStyle name="Обычный 7 2 5 5 3" xfId="3191"/>
    <cellStyle name="Обычный 7 2 5 6" xfId="1372"/>
    <cellStyle name="Обычный 7 2 5 6 2" xfId="3785"/>
    <cellStyle name="Обычный 7 2 5 7" xfId="2597"/>
    <cellStyle name="Обычный 7 2 6" xfId="214"/>
    <cellStyle name="Обычный 7 2 6 2" xfId="808"/>
    <cellStyle name="Обычный 7 2 6 2 2" xfId="1996"/>
    <cellStyle name="Обычный 7 2 6 2 2 2" xfId="4409"/>
    <cellStyle name="Обычный 7 2 6 2 3" xfId="3221"/>
    <cellStyle name="Обычный 7 2 6 3" xfId="1402"/>
    <cellStyle name="Обычный 7 2 6 3 2" xfId="3815"/>
    <cellStyle name="Обычный 7 2 6 4" xfId="2627"/>
    <cellStyle name="Обычный 7 2 7" xfId="361"/>
    <cellStyle name="Обычный 7 2 7 2" xfId="955"/>
    <cellStyle name="Обычный 7 2 7 2 2" xfId="2143"/>
    <cellStyle name="Обычный 7 2 7 2 2 2" xfId="4556"/>
    <cellStyle name="Обычный 7 2 7 2 3" xfId="3368"/>
    <cellStyle name="Обычный 7 2 7 3" xfId="1549"/>
    <cellStyle name="Обычный 7 2 7 3 2" xfId="3962"/>
    <cellStyle name="Обычный 7 2 7 4" xfId="2774"/>
    <cellStyle name="Обычный 7 2 8" xfId="514"/>
    <cellStyle name="Обычный 7 2 8 2" xfId="1108"/>
    <cellStyle name="Обычный 7 2 8 2 2" xfId="2296"/>
    <cellStyle name="Обычный 7 2 8 2 2 2" xfId="4709"/>
    <cellStyle name="Обычный 7 2 8 2 3" xfId="3521"/>
    <cellStyle name="Обычный 7 2 8 3" xfId="1702"/>
    <cellStyle name="Обычный 7 2 8 3 2" xfId="4115"/>
    <cellStyle name="Обычный 7 2 8 4" xfId="2927"/>
    <cellStyle name="Обычный 7 2 9" xfId="661"/>
    <cellStyle name="Обычный 7 2 9 2" xfId="1849"/>
    <cellStyle name="Обычный 7 2 9 2 2" xfId="4262"/>
    <cellStyle name="Обычный 7 2 9 3" xfId="3074"/>
    <cellStyle name="Обычный 7 3" xfId="36"/>
    <cellStyle name="Обычный 7 3 10" xfId="1256"/>
    <cellStyle name="Обычный 7 3 10 2" xfId="3669"/>
    <cellStyle name="Обычный 7 3 11" xfId="2442"/>
    <cellStyle name="Обычный 7 3 11 2" xfId="4855"/>
    <cellStyle name="Обычный 7 3 12" xfId="2481"/>
    <cellStyle name="Обычный 7 3 2" xfId="84"/>
    <cellStyle name="Обычный 7 3 2 2" xfId="245"/>
    <cellStyle name="Обычный 7 3 2 2 2" xfId="839"/>
    <cellStyle name="Обычный 7 3 2 2 2 2" xfId="2027"/>
    <cellStyle name="Обычный 7 3 2 2 2 2 2" xfId="4440"/>
    <cellStyle name="Обычный 7 3 2 2 2 3" xfId="3252"/>
    <cellStyle name="Обычный 7 3 2 2 3" xfId="1433"/>
    <cellStyle name="Обычный 7 3 2 2 3 2" xfId="3846"/>
    <cellStyle name="Обычный 7 3 2 2 4" xfId="2658"/>
    <cellStyle name="Обычный 7 3 2 3" xfId="392"/>
    <cellStyle name="Обычный 7 3 2 3 2" xfId="986"/>
    <cellStyle name="Обычный 7 3 2 3 2 2" xfId="2174"/>
    <cellStyle name="Обычный 7 3 2 3 2 2 2" xfId="4587"/>
    <cellStyle name="Обычный 7 3 2 3 2 3" xfId="3399"/>
    <cellStyle name="Обычный 7 3 2 3 3" xfId="1580"/>
    <cellStyle name="Обычный 7 3 2 3 3 2" xfId="3993"/>
    <cellStyle name="Обычный 7 3 2 3 4" xfId="2805"/>
    <cellStyle name="Обычный 7 3 2 4" xfId="545"/>
    <cellStyle name="Обычный 7 3 2 4 2" xfId="1139"/>
    <cellStyle name="Обычный 7 3 2 4 2 2" xfId="2327"/>
    <cellStyle name="Обычный 7 3 2 4 2 2 2" xfId="4740"/>
    <cellStyle name="Обычный 7 3 2 4 2 3" xfId="3552"/>
    <cellStyle name="Обычный 7 3 2 4 3" xfId="1733"/>
    <cellStyle name="Обычный 7 3 2 4 3 2" xfId="4146"/>
    <cellStyle name="Обычный 7 3 2 4 4" xfId="2958"/>
    <cellStyle name="Обычный 7 3 2 5" xfId="692"/>
    <cellStyle name="Обычный 7 3 2 5 2" xfId="1880"/>
    <cellStyle name="Обычный 7 3 2 5 2 2" xfId="4293"/>
    <cellStyle name="Обычный 7 3 2 5 3" xfId="3105"/>
    <cellStyle name="Обычный 7 3 2 6" xfId="1286"/>
    <cellStyle name="Обычный 7 3 2 6 2" xfId="3699"/>
    <cellStyle name="Обычный 7 3 2 7" xfId="2511"/>
    <cellStyle name="Обычный 7 3 3" xfId="124"/>
    <cellStyle name="Обычный 7 3 3 2" xfId="276"/>
    <cellStyle name="Обычный 7 3 3 2 2" xfId="870"/>
    <cellStyle name="Обычный 7 3 3 2 2 2" xfId="2058"/>
    <cellStyle name="Обычный 7 3 3 2 2 2 2" xfId="4471"/>
    <cellStyle name="Обычный 7 3 3 2 2 3" xfId="3283"/>
    <cellStyle name="Обычный 7 3 3 2 3" xfId="1464"/>
    <cellStyle name="Обычный 7 3 3 2 3 2" xfId="3877"/>
    <cellStyle name="Обычный 7 3 3 2 4" xfId="2689"/>
    <cellStyle name="Обычный 7 3 3 3" xfId="423"/>
    <cellStyle name="Обычный 7 3 3 3 2" xfId="1017"/>
    <cellStyle name="Обычный 7 3 3 3 2 2" xfId="2205"/>
    <cellStyle name="Обычный 7 3 3 3 2 2 2" xfId="4618"/>
    <cellStyle name="Обычный 7 3 3 3 2 3" xfId="3430"/>
    <cellStyle name="Обычный 7 3 3 3 3" xfId="1611"/>
    <cellStyle name="Обычный 7 3 3 3 3 2" xfId="4024"/>
    <cellStyle name="Обычный 7 3 3 3 4" xfId="2836"/>
    <cellStyle name="Обычный 7 3 3 4" xfId="576"/>
    <cellStyle name="Обычный 7 3 3 4 2" xfId="1170"/>
    <cellStyle name="Обычный 7 3 3 4 2 2" xfId="2358"/>
    <cellStyle name="Обычный 7 3 3 4 2 2 2" xfId="4771"/>
    <cellStyle name="Обычный 7 3 3 4 2 3" xfId="3583"/>
    <cellStyle name="Обычный 7 3 3 4 3" xfId="1764"/>
    <cellStyle name="Обычный 7 3 3 4 3 2" xfId="4177"/>
    <cellStyle name="Обычный 7 3 3 4 4" xfId="2989"/>
    <cellStyle name="Обычный 7 3 3 5" xfId="723"/>
    <cellStyle name="Обычный 7 3 3 5 2" xfId="1911"/>
    <cellStyle name="Обычный 7 3 3 5 2 2" xfId="4324"/>
    <cellStyle name="Обычный 7 3 3 5 3" xfId="3136"/>
    <cellStyle name="Обычный 7 3 3 6" xfId="1317"/>
    <cellStyle name="Обычный 7 3 3 6 2" xfId="3730"/>
    <cellStyle name="Обычный 7 3 3 7" xfId="2542"/>
    <cellStyle name="Обычный 7 3 4" xfId="155"/>
    <cellStyle name="Обычный 7 3 4 2" xfId="302"/>
    <cellStyle name="Обычный 7 3 4 2 2" xfId="896"/>
    <cellStyle name="Обычный 7 3 4 2 2 2" xfId="2084"/>
    <cellStyle name="Обычный 7 3 4 2 2 2 2" xfId="4497"/>
    <cellStyle name="Обычный 7 3 4 2 2 3" xfId="3309"/>
    <cellStyle name="Обычный 7 3 4 2 3" xfId="1490"/>
    <cellStyle name="Обычный 7 3 4 2 3 2" xfId="3903"/>
    <cellStyle name="Обычный 7 3 4 2 4" xfId="2715"/>
    <cellStyle name="Обычный 7 3 4 3" xfId="450"/>
    <cellStyle name="Обычный 7 3 4 3 2" xfId="1044"/>
    <cellStyle name="Обычный 7 3 4 3 2 2" xfId="2232"/>
    <cellStyle name="Обычный 7 3 4 3 2 2 2" xfId="4645"/>
    <cellStyle name="Обычный 7 3 4 3 2 3" xfId="3457"/>
    <cellStyle name="Обычный 7 3 4 3 3" xfId="1638"/>
    <cellStyle name="Обычный 7 3 4 3 3 2" xfId="4051"/>
    <cellStyle name="Обычный 7 3 4 3 4" xfId="2863"/>
    <cellStyle name="Обычный 7 3 4 4" xfId="602"/>
    <cellStyle name="Обычный 7 3 4 4 2" xfId="1196"/>
    <cellStyle name="Обычный 7 3 4 4 2 2" xfId="2384"/>
    <cellStyle name="Обычный 7 3 4 4 2 2 2" xfId="4797"/>
    <cellStyle name="Обычный 7 3 4 4 2 3" xfId="3609"/>
    <cellStyle name="Обычный 7 3 4 4 3" xfId="1790"/>
    <cellStyle name="Обычный 7 3 4 4 3 2" xfId="4203"/>
    <cellStyle name="Обычный 7 3 4 4 4" xfId="3015"/>
    <cellStyle name="Обычный 7 3 4 5" xfId="749"/>
    <cellStyle name="Обычный 7 3 4 5 2" xfId="1937"/>
    <cellStyle name="Обычный 7 3 4 5 2 2" xfId="4350"/>
    <cellStyle name="Обычный 7 3 4 5 3" xfId="3162"/>
    <cellStyle name="Обычный 7 3 4 6" xfId="1343"/>
    <cellStyle name="Обычный 7 3 4 6 2" xfId="3756"/>
    <cellStyle name="Обычный 7 3 4 7" xfId="2568"/>
    <cellStyle name="Обычный 7 3 5" xfId="185"/>
    <cellStyle name="Обычный 7 3 5 2" xfId="332"/>
    <cellStyle name="Обычный 7 3 5 2 2" xfId="926"/>
    <cellStyle name="Обычный 7 3 5 2 2 2" xfId="2114"/>
    <cellStyle name="Обычный 7 3 5 2 2 2 2" xfId="4527"/>
    <cellStyle name="Обычный 7 3 5 2 2 3" xfId="3339"/>
    <cellStyle name="Обычный 7 3 5 2 3" xfId="1520"/>
    <cellStyle name="Обычный 7 3 5 2 3 2" xfId="3933"/>
    <cellStyle name="Обычный 7 3 5 2 4" xfId="2745"/>
    <cellStyle name="Обычный 7 3 5 3" xfId="480"/>
    <cellStyle name="Обычный 7 3 5 3 2" xfId="1074"/>
    <cellStyle name="Обычный 7 3 5 3 2 2" xfId="2262"/>
    <cellStyle name="Обычный 7 3 5 3 2 2 2" xfId="4675"/>
    <cellStyle name="Обычный 7 3 5 3 2 3" xfId="3487"/>
    <cellStyle name="Обычный 7 3 5 3 3" xfId="1668"/>
    <cellStyle name="Обычный 7 3 5 3 3 2" xfId="4081"/>
    <cellStyle name="Обычный 7 3 5 3 4" xfId="2893"/>
    <cellStyle name="Обычный 7 3 5 4" xfId="632"/>
    <cellStyle name="Обычный 7 3 5 4 2" xfId="1226"/>
    <cellStyle name="Обычный 7 3 5 4 2 2" xfId="2414"/>
    <cellStyle name="Обычный 7 3 5 4 2 2 2" xfId="4827"/>
    <cellStyle name="Обычный 7 3 5 4 2 3" xfId="3639"/>
    <cellStyle name="Обычный 7 3 5 4 3" xfId="1820"/>
    <cellStyle name="Обычный 7 3 5 4 3 2" xfId="4233"/>
    <cellStyle name="Обычный 7 3 5 4 4" xfId="3045"/>
    <cellStyle name="Обычный 7 3 5 5" xfId="779"/>
    <cellStyle name="Обычный 7 3 5 5 2" xfId="1967"/>
    <cellStyle name="Обычный 7 3 5 5 2 2" xfId="4380"/>
    <cellStyle name="Обычный 7 3 5 5 3" xfId="3192"/>
    <cellStyle name="Обычный 7 3 5 6" xfId="1373"/>
    <cellStyle name="Обычный 7 3 5 6 2" xfId="3786"/>
    <cellStyle name="Обычный 7 3 5 7" xfId="2598"/>
    <cellStyle name="Обычный 7 3 6" xfId="215"/>
    <cellStyle name="Обычный 7 3 6 2" xfId="809"/>
    <cellStyle name="Обычный 7 3 6 2 2" xfId="1997"/>
    <cellStyle name="Обычный 7 3 6 2 2 2" xfId="4410"/>
    <cellStyle name="Обычный 7 3 6 2 3" xfId="3222"/>
    <cellStyle name="Обычный 7 3 6 3" xfId="1403"/>
    <cellStyle name="Обычный 7 3 6 3 2" xfId="3816"/>
    <cellStyle name="Обычный 7 3 6 4" xfId="2628"/>
    <cellStyle name="Обычный 7 3 7" xfId="362"/>
    <cellStyle name="Обычный 7 3 7 2" xfId="956"/>
    <cellStyle name="Обычный 7 3 7 2 2" xfId="2144"/>
    <cellStyle name="Обычный 7 3 7 2 2 2" xfId="4557"/>
    <cellStyle name="Обычный 7 3 7 2 3" xfId="3369"/>
    <cellStyle name="Обычный 7 3 7 3" xfId="1550"/>
    <cellStyle name="Обычный 7 3 7 3 2" xfId="3963"/>
    <cellStyle name="Обычный 7 3 7 4" xfId="2775"/>
    <cellStyle name="Обычный 7 3 8" xfId="515"/>
    <cellStyle name="Обычный 7 3 8 2" xfId="1109"/>
    <cellStyle name="Обычный 7 3 8 2 2" xfId="2297"/>
    <cellStyle name="Обычный 7 3 8 2 2 2" xfId="4710"/>
    <cellStyle name="Обычный 7 3 8 2 3" xfId="3522"/>
    <cellStyle name="Обычный 7 3 8 3" xfId="1703"/>
    <cellStyle name="Обычный 7 3 8 3 2" xfId="4116"/>
    <cellStyle name="Обычный 7 3 8 4" xfId="2928"/>
    <cellStyle name="Обычный 7 3 9" xfId="662"/>
    <cellStyle name="Обычный 7 3 9 2" xfId="1850"/>
    <cellStyle name="Обычный 7 3 9 2 2" xfId="4263"/>
    <cellStyle name="Обычный 7 3 9 3" xfId="3075"/>
    <cellStyle name="Обычный 7 4" xfId="37"/>
    <cellStyle name="Обычный 7 4 2" xfId="85"/>
    <cellStyle name="Обычный 7 4 3" xfId="125"/>
    <cellStyle name="Обычный 7 5" xfId="38"/>
    <cellStyle name="Обычный 7 5 10" xfId="1257"/>
    <cellStyle name="Обычный 7 5 10 2" xfId="3670"/>
    <cellStyle name="Обычный 7 5 11" xfId="2450"/>
    <cellStyle name="Обычный 7 5 11 2" xfId="4863"/>
    <cellStyle name="Обычный 7 5 12" xfId="2482"/>
    <cellStyle name="Обычный 7 5 2" xfId="86"/>
    <cellStyle name="Обычный 7 5 2 2" xfId="246"/>
    <cellStyle name="Обычный 7 5 2 2 2" xfId="840"/>
    <cellStyle name="Обычный 7 5 2 2 2 2" xfId="2028"/>
    <cellStyle name="Обычный 7 5 2 2 2 2 2" xfId="4441"/>
    <cellStyle name="Обычный 7 5 2 2 2 3" xfId="3253"/>
    <cellStyle name="Обычный 7 5 2 2 3" xfId="1434"/>
    <cellStyle name="Обычный 7 5 2 2 3 2" xfId="3847"/>
    <cellStyle name="Обычный 7 5 2 2 4" xfId="2659"/>
    <cellStyle name="Обычный 7 5 2 3" xfId="393"/>
    <cellStyle name="Обычный 7 5 2 3 2" xfId="987"/>
    <cellStyle name="Обычный 7 5 2 3 2 2" xfId="2175"/>
    <cellStyle name="Обычный 7 5 2 3 2 2 2" xfId="4588"/>
    <cellStyle name="Обычный 7 5 2 3 2 3" xfId="3400"/>
    <cellStyle name="Обычный 7 5 2 3 3" xfId="1581"/>
    <cellStyle name="Обычный 7 5 2 3 3 2" xfId="3994"/>
    <cellStyle name="Обычный 7 5 2 3 4" xfId="2806"/>
    <cellStyle name="Обычный 7 5 2 4" xfId="546"/>
    <cellStyle name="Обычный 7 5 2 4 2" xfId="1140"/>
    <cellStyle name="Обычный 7 5 2 4 2 2" xfId="2328"/>
    <cellStyle name="Обычный 7 5 2 4 2 2 2" xfId="4741"/>
    <cellStyle name="Обычный 7 5 2 4 2 3" xfId="3553"/>
    <cellStyle name="Обычный 7 5 2 4 3" xfId="1734"/>
    <cellStyle name="Обычный 7 5 2 4 3 2" xfId="4147"/>
    <cellStyle name="Обычный 7 5 2 4 4" xfId="2959"/>
    <cellStyle name="Обычный 7 5 2 5" xfId="693"/>
    <cellStyle name="Обычный 7 5 2 5 2" xfId="1881"/>
    <cellStyle name="Обычный 7 5 2 5 2 2" xfId="4294"/>
    <cellStyle name="Обычный 7 5 2 5 3" xfId="3106"/>
    <cellStyle name="Обычный 7 5 2 6" xfId="1287"/>
    <cellStyle name="Обычный 7 5 2 6 2" xfId="3700"/>
    <cellStyle name="Обычный 7 5 2 7" xfId="2512"/>
    <cellStyle name="Обычный 7 5 3" xfId="126"/>
    <cellStyle name="Обычный 7 5 3 2" xfId="277"/>
    <cellStyle name="Обычный 7 5 3 2 2" xfId="871"/>
    <cellStyle name="Обычный 7 5 3 2 2 2" xfId="2059"/>
    <cellStyle name="Обычный 7 5 3 2 2 2 2" xfId="4472"/>
    <cellStyle name="Обычный 7 5 3 2 2 3" xfId="3284"/>
    <cellStyle name="Обычный 7 5 3 2 3" xfId="1465"/>
    <cellStyle name="Обычный 7 5 3 2 3 2" xfId="3878"/>
    <cellStyle name="Обычный 7 5 3 2 4" xfId="2690"/>
    <cellStyle name="Обычный 7 5 3 3" xfId="424"/>
    <cellStyle name="Обычный 7 5 3 3 2" xfId="1018"/>
    <cellStyle name="Обычный 7 5 3 3 2 2" xfId="2206"/>
    <cellStyle name="Обычный 7 5 3 3 2 2 2" xfId="4619"/>
    <cellStyle name="Обычный 7 5 3 3 2 3" xfId="3431"/>
    <cellStyle name="Обычный 7 5 3 3 3" xfId="1612"/>
    <cellStyle name="Обычный 7 5 3 3 3 2" xfId="4025"/>
    <cellStyle name="Обычный 7 5 3 3 4" xfId="2837"/>
    <cellStyle name="Обычный 7 5 3 4" xfId="577"/>
    <cellStyle name="Обычный 7 5 3 4 2" xfId="1171"/>
    <cellStyle name="Обычный 7 5 3 4 2 2" xfId="2359"/>
    <cellStyle name="Обычный 7 5 3 4 2 2 2" xfId="4772"/>
    <cellStyle name="Обычный 7 5 3 4 2 3" xfId="3584"/>
    <cellStyle name="Обычный 7 5 3 4 3" xfId="1765"/>
    <cellStyle name="Обычный 7 5 3 4 3 2" xfId="4178"/>
    <cellStyle name="Обычный 7 5 3 4 4" xfId="2990"/>
    <cellStyle name="Обычный 7 5 3 5" xfId="724"/>
    <cellStyle name="Обычный 7 5 3 5 2" xfId="1912"/>
    <cellStyle name="Обычный 7 5 3 5 2 2" xfId="4325"/>
    <cellStyle name="Обычный 7 5 3 5 3" xfId="3137"/>
    <cellStyle name="Обычный 7 5 3 6" xfId="1318"/>
    <cellStyle name="Обычный 7 5 3 6 2" xfId="3731"/>
    <cellStyle name="Обычный 7 5 3 7" xfId="2543"/>
    <cellStyle name="Обычный 7 5 4" xfId="156"/>
    <cellStyle name="Обычный 7 5 4 2" xfId="303"/>
    <cellStyle name="Обычный 7 5 4 2 2" xfId="897"/>
    <cellStyle name="Обычный 7 5 4 2 2 2" xfId="2085"/>
    <cellStyle name="Обычный 7 5 4 2 2 2 2" xfId="4498"/>
    <cellStyle name="Обычный 7 5 4 2 2 3" xfId="3310"/>
    <cellStyle name="Обычный 7 5 4 2 3" xfId="1491"/>
    <cellStyle name="Обычный 7 5 4 2 3 2" xfId="3904"/>
    <cellStyle name="Обычный 7 5 4 2 4" xfId="2716"/>
    <cellStyle name="Обычный 7 5 4 3" xfId="451"/>
    <cellStyle name="Обычный 7 5 4 3 2" xfId="1045"/>
    <cellStyle name="Обычный 7 5 4 3 2 2" xfId="2233"/>
    <cellStyle name="Обычный 7 5 4 3 2 2 2" xfId="4646"/>
    <cellStyle name="Обычный 7 5 4 3 2 3" xfId="3458"/>
    <cellStyle name="Обычный 7 5 4 3 3" xfId="1639"/>
    <cellStyle name="Обычный 7 5 4 3 3 2" xfId="4052"/>
    <cellStyle name="Обычный 7 5 4 3 4" xfId="2864"/>
    <cellStyle name="Обычный 7 5 4 4" xfId="603"/>
    <cellStyle name="Обычный 7 5 4 4 2" xfId="1197"/>
    <cellStyle name="Обычный 7 5 4 4 2 2" xfId="2385"/>
    <cellStyle name="Обычный 7 5 4 4 2 2 2" xfId="4798"/>
    <cellStyle name="Обычный 7 5 4 4 2 3" xfId="3610"/>
    <cellStyle name="Обычный 7 5 4 4 3" xfId="1791"/>
    <cellStyle name="Обычный 7 5 4 4 3 2" xfId="4204"/>
    <cellStyle name="Обычный 7 5 4 4 4" xfId="3016"/>
    <cellStyle name="Обычный 7 5 4 5" xfId="750"/>
    <cellStyle name="Обычный 7 5 4 5 2" xfId="1938"/>
    <cellStyle name="Обычный 7 5 4 5 2 2" xfId="4351"/>
    <cellStyle name="Обычный 7 5 4 5 3" xfId="3163"/>
    <cellStyle name="Обычный 7 5 4 6" xfId="1344"/>
    <cellStyle name="Обычный 7 5 4 6 2" xfId="3757"/>
    <cellStyle name="Обычный 7 5 4 7" xfId="2569"/>
    <cellStyle name="Обычный 7 5 5" xfId="186"/>
    <cellStyle name="Обычный 7 5 5 2" xfId="333"/>
    <cellStyle name="Обычный 7 5 5 2 2" xfId="927"/>
    <cellStyle name="Обычный 7 5 5 2 2 2" xfId="2115"/>
    <cellStyle name="Обычный 7 5 5 2 2 2 2" xfId="4528"/>
    <cellStyle name="Обычный 7 5 5 2 2 3" xfId="3340"/>
    <cellStyle name="Обычный 7 5 5 2 3" xfId="1521"/>
    <cellStyle name="Обычный 7 5 5 2 3 2" xfId="3934"/>
    <cellStyle name="Обычный 7 5 5 2 4" xfId="2746"/>
    <cellStyle name="Обычный 7 5 5 3" xfId="481"/>
    <cellStyle name="Обычный 7 5 5 3 2" xfId="1075"/>
    <cellStyle name="Обычный 7 5 5 3 2 2" xfId="2263"/>
    <cellStyle name="Обычный 7 5 5 3 2 2 2" xfId="4676"/>
    <cellStyle name="Обычный 7 5 5 3 2 3" xfId="3488"/>
    <cellStyle name="Обычный 7 5 5 3 3" xfId="1669"/>
    <cellStyle name="Обычный 7 5 5 3 3 2" xfId="4082"/>
    <cellStyle name="Обычный 7 5 5 3 4" xfId="2894"/>
    <cellStyle name="Обычный 7 5 5 4" xfId="633"/>
    <cellStyle name="Обычный 7 5 5 4 2" xfId="1227"/>
    <cellStyle name="Обычный 7 5 5 4 2 2" xfId="2415"/>
    <cellStyle name="Обычный 7 5 5 4 2 2 2" xfId="4828"/>
    <cellStyle name="Обычный 7 5 5 4 2 3" xfId="3640"/>
    <cellStyle name="Обычный 7 5 5 4 3" xfId="1821"/>
    <cellStyle name="Обычный 7 5 5 4 3 2" xfId="4234"/>
    <cellStyle name="Обычный 7 5 5 4 4" xfId="3046"/>
    <cellStyle name="Обычный 7 5 5 5" xfId="780"/>
    <cellStyle name="Обычный 7 5 5 5 2" xfId="1968"/>
    <cellStyle name="Обычный 7 5 5 5 2 2" xfId="4381"/>
    <cellStyle name="Обычный 7 5 5 5 3" xfId="3193"/>
    <cellStyle name="Обычный 7 5 5 6" xfId="1374"/>
    <cellStyle name="Обычный 7 5 5 6 2" xfId="3787"/>
    <cellStyle name="Обычный 7 5 5 7" xfId="2599"/>
    <cellStyle name="Обычный 7 5 6" xfId="216"/>
    <cellStyle name="Обычный 7 5 6 2" xfId="810"/>
    <cellStyle name="Обычный 7 5 6 2 2" xfId="1998"/>
    <cellStyle name="Обычный 7 5 6 2 2 2" xfId="4411"/>
    <cellStyle name="Обычный 7 5 6 2 3" xfId="3223"/>
    <cellStyle name="Обычный 7 5 6 3" xfId="1404"/>
    <cellStyle name="Обычный 7 5 6 3 2" xfId="3817"/>
    <cellStyle name="Обычный 7 5 6 4" xfId="2629"/>
    <cellStyle name="Обычный 7 5 7" xfId="363"/>
    <cellStyle name="Обычный 7 5 7 2" xfId="957"/>
    <cellStyle name="Обычный 7 5 7 2 2" xfId="2145"/>
    <cellStyle name="Обычный 7 5 7 2 2 2" xfId="4558"/>
    <cellStyle name="Обычный 7 5 7 2 3" xfId="3370"/>
    <cellStyle name="Обычный 7 5 7 3" xfId="1551"/>
    <cellStyle name="Обычный 7 5 7 3 2" xfId="3964"/>
    <cellStyle name="Обычный 7 5 7 4" xfId="2776"/>
    <cellStyle name="Обычный 7 5 8" xfId="516"/>
    <cellStyle name="Обычный 7 5 8 2" xfId="1110"/>
    <cellStyle name="Обычный 7 5 8 2 2" xfId="2298"/>
    <cellStyle name="Обычный 7 5 8 2 2 2" xfId="4711"/>
    <cellStyle name="Обычный 7 5 8 2 3" xfId="3523"/>
    <cellStyle name="Обычный 7 5 8 3" xfId="1704"/>
    <cellStyle name="Обычный 7 5 8 3 2" xfId="4117"/>
    <cellStyle name="Обычный 7 5 8 4" xfId="2929"/>
    <cellStyle name="Обычный 7 5 9" xfId="663"/>
    <cellStyle name="Обычный 7 5 9 2" xfId="1851"/>
    <cellStyle name="Обычный 7 5 9 2 2" xfId="4264"/>
    <cellStyle name="Обычный 7 5 9 3" xfId="3076"/>
    <cellStyle name="Обычный 7 6" xfId="82"/>
    <cellStyle name="Обычный 7 6 2" xfId="243"/>
    <cellStyle name="Обычный 7 6 2 2" xfId="837"/>
    <cellStyle name="Обычный 7 6 2 2 2" xfId="2025"/>
    <cellStyle name="Обычный 7 6 2 2 2 2" xfId="4438"/>
    <cellStyle name="Обычный 7 6 2 2 3" xfId="3250"/>
    <cellStyle name="Обычный 7 6 2 3" xfId="1431"/>
    <cellStyle name="Обычный 7 6 2 3 2" xfId="3844"/>
    <cellStyle name="Обычный 7 6 2 4" xfId="2656"/>
    <cellStyle name="Обычный 7 6 3" xfId="390"/>
    <cellStyle name="Обычный 7 6 3 2" xfId="984"/>
    <cellStyle name="Обычный 7 6 3 2 2" xfId="2172"/>
    <cellStyle name="Обычный 7 6 3 2 2 2" xfId="4585"/>
    <cellStyle name="Обычный 7 6 3 2 3" xfId="3397"/>
    <cellStyle name="Обычный 7 6 3 3" xfId="1578"/>
    <cellStyle name="Обычный 7 6 3 3 2" xfId="3991"/>
    <cellStyle name="Обычный 7 6 3 4" xfId="2803"/>
    <cellStyle name="Обычный 7 6 4" xfId="543"/>
    <cellStyle name="Обычный 7 6 4 2" xfId="1137"/>
    <cellStyle name="Обычный 7 6 4 2 2" xfId="2325"/>
    <cellStyle name="Обычный 7 6 4 2 2 2" xfId="4738"/>
    <cellStyle name="Обычный 7 6 4 2 3" xfId="3550"/>
    <cellStyle name="Обычный 7 6 4 3" xfId="1731"/>
    <cellStyle name="Обычный 7 6 4 3 2" xfId="4144"/>
    <cellStyle name="Обычный 7 6 4 4" xfId="2956"/>
    <cellStyle name="Обычный 7 6 5" xfId="690"/>
    <cellStyle name="Обычный 7 6 5 2" xfId="1878"/>
    <cellStyle name="Обычный 7 6 5 2 2" xfId="4291"/>
    <cellStyle name="Обычный 7 6 5 3" xfId="3103"/>
    <cellStyle name="Обычный 7 6 6" xfId="1284"/>
    <cellStyle name="Обычный 7 6 6 2" xfId="3697"/>
    <cellStyle name="Обычный 7 6 7" xfId="2457"/>
    <cellStyle name="Обычный 7 6 7 2" xfId="4870"/>
    <cellStyle name="Обычный 7 6 8" xfId="2509"/>
    <cellStyle name="Обычный 7 7" xfId="122"/>
    <cellStyle name="Обычный 7 7 2" xfId="274"/>
    <cellStyle name="Обычный 7 7 2 2" xfId="868"/>
    <cellStyle name="Обычный 7 7 2 2 2" xfId="2056"/>
    <cellStyle name="Обычный 7 7 2 2 2 2" xfId="4469"/>
    <cellStyle name="Обычный 7 7 2 2 3" xfId="3281"/>
    <cellStyle name="Обычный 7 7 2 3" xfId="1462"/>
    <cellStyle name="Обычный 7 7 2 3 2" xfId="3875"/>
    <cellStyle name="Обычный 7 7 2 4" xfId="2687"/>
    <cellStyle name="Обычный 7 7 3" xfId="421"/>
    <cellStyle name="Обычный 7 7 3 2" xfId="1015"/>
    <cellStyle name="Обычный 7 7 3 2 2" xfId="2203"/>
    <cellStyle name="Обычный 7 7 3 2 2 2" xfId="4616"/>
    <cellStyle name="Обычный 7 7 3 2 3" xfId="3428"/>
    <cellStyle name="Обычный 7 7 3 3" xfId="1609"/>
    <cellStyle name="Обычный 7 7 3 3 2" xfId="4022"/>
    <cellStyle name="Обычный 7 7 3 4" xfId="2834"/>
    <cellStyle name="Обычный 7 7 4" xfId="574"/>
    <cellStyle name="Обычный 7 7 4 2" xfId="1168"/>
    <cellStyle name="Обычный 7 7 4 2 2" xfId="2356"/>
    <cellStyle name="Обычный 7 7 4 2 2 2" xfId="4769"/>
    <cellStyle name="Обычный 7 7 4 2 3" xfId="3581"/>
    <cellStyle name="Обычный 7 7 4 3" xfId="1762"/>
    <cellStyle name="Обычный 7 7 4 3 2" xfId="4175"/>
    <cellStyle name="Обычный 7 7 4 4" xfId="2987"/>
    <cellStyle name="Обычный 7 7 5" xfId="721"/>
    <cellStyle name="Обычный 7 7 5 2" xfId="1909"/>
    <cellStyle name="Обычный 7 7 5 2 2" xfId="4322"/>
    <cellStyle name="Обычный 7 7 5 3" xfId="3134"/>
    <cellStyle name="Обычный 7 7 6" xfId="1315"/>
    <cellStyle name="Обычный 7 7 6 2" xfId="3728"/>
    <cellStyle name="Обычный 7 7 7" xfId="2462"/>
    <cellStyle name="Обычный 7 7 7 2" xfId="4875"/>
    <cellStyle name="Обычный 7 7 8" xfId="2540"/>
    <cellStyle name="Обычный 7 8" xfId="153"/>
    <cellStyle name="Обычный 7 8 2" xfId="300"/>
    <cellStyle name="Обычный 7 8 2 2" xfId="894"/>
    <cellStyle name="Обычный 7 8 2 2 2" xfId="2082"/>
    <cellStyle name="Обычный 7 8 2 2 2 2" xfId="4495"/>
    <cellStyle name="Обычный 7 8 2 2 3" xfId="3307"/>
    <cellStyle name="Обычный 7 8 2 3" xfId="1488"/>
    <cellStyle name="Обычный 7 8 2 3 2" xfId="3901"/>
    <cellStyle name="Обычный 7 8 2 4" xfId="2713"/>
    <cellStyle name="Обычный 7 8 3" xfId="448"/>
    <cellStyle name="Обычный 7 8 3 2" xfId="1042"/>
    <cellStyle name="Обычный 7 8 3 2 2" xfId="2230"/>
    <cellStyle name="Обычный 7 8 3 2 2 2" xfId="4643"/>
    <cellStyle name="Обычный 7 8 3 2 3" xfId="3455"/>
    <cellStyle name="Обычный 7 8 3 3" xfId="1636"/>
    <cellStyle name="Обычный 7 8 3 3 2" xfId="4049"/>
    <cellStyle name="Обычный 7 8 3 4" xfId="2861"/>
    <cellStyle name="Обычный 7 8 4" xfId="600"/>
    <cellStyle name="Обычный 7 8 4 2" xfId="1194"/>
    <cellStyle name="Обычный 7 8 4 2 2" xfId="2382"/>
    <cellStyle name="Обычный 7 8 4 2 2 2" xfId="4795"/>
    <cellStyle name="Обычный 7 8 4 2 3" xfId="3607"/>
    <cellStyle name="Обычный 7 8 4 3" xfId="1788"/>
    <cellStyle name="Обычный 7 8 4 3 2" xfId="4201"/>
    <cellStyle name="Обычный 7 8 4 4" xfId="3013"/>
    <cellStyle name="Обычный 7 8 5" xfId="747"/>
    <cellStyle name="Обычный 7 8 5 2" xfId="1935"/>
    <cellStyle name="Обычный 7 8 5 2 2" xfId="4348"/>
    <cellStyle name="Обычный 7 8 5 3" xfId="3160"/>
    <cellStyle name="Обычный 7 8 6" xfId="1341"/>
    <cellStyle name="Обычный 7 8 6 2" xfId="3754"/>
    <cellStyle name="Обычный 7 8 7" xfId="2566"/>
    <cellStyle name="Обычный 7 9" xfId="183"/>
    <cellStyle name="Обычный 7 9 2" xfId="330"/>
    <cellStyle name="Обычный 7 9 2 2" xfId="924"/>
    <cellStyle name="Обычный 7 9 2 2 2" xfId="2112"/>
    <cellStyle name="Обычный 7 9 2 2 2 2" xfId="4525"/>
    <cellStyle name="Обычный 7 9 2 2 3" xfId="3337"/>
    <cellStyle name="Обычный 7 9 2 3" xfId="1518"/>
    <cellStyle name="Обычный 7 9 2 3 2" xfId="3931"/>
    <cellStyle name="Обычный 7 9 2 4" xfId="2743"/>
    <cellStyle name="Обычный 7 9 3" xfId="478"/>
    <cellStyle name="Обычный 7 9 3 2" xfId="1072"/>
    <cellStyle name="Обычный 7 9 3 2 2" xfId="2260"/>
    <cellStyle name="Обычный 7 9 3 2 2 2" xfId="4673"/>
    <cellStyle name="Обычный 7 9 3 2 3" xfId="3485"/>
    <cellStyle name="Обычный 7 9 3 3" xfId="1666"/>
    <cellStyle name="Обычный 7 9 3 3 2" xfId="4079"/>
    <cellStyle name="Обычный 7 9 3 4" xfId="2891"/>
    <cellStyle name="Обычный 7 9 4" xfId="630"/>
    <cellStyle name="Обычный 7 9 4 2" xfId="1224"/>
    <cellStyle name="Обычный 7 9 4 2 2" xfId="2412"/>
    <cellStyle name="Обычный 7 9 4 2 2 2" xfId="4825"/>
    <cellStyle name="Обычный 7 9 4 2 3" xfId="3637"/>
    <cellStyle name="Обычный 7 9 4 3" xfId="1818"/>
    <cellStyle name="Обычный 7 9 4 3 2" xfId="4231"/>
    <cellStyle name="Обычный 7 9 4 4" xfId="3043"/>
    <cellStyle name="Обычный 7 9 5" xfId="777"/>
    <cellStyle name="Обычный 7 9 5 2" xfId="1965"/>
    <cellStyle name="Обычный 7 9 5 2 2" xfId="4378"/>
    <cellStyle name="Обычный 7 9 5 3" xfId="3190"/>
    <cellStyle name="Обычный 7 9 6" xfId="1371"/>
    <cellStyle name="Обычный 7 9 6 2" xfId="3784"/>
    <cellStyle name="Обычный 7 9 7" xfId="2596"/>
    <cellStyle name="Обычный 8" xfId="39"/>
    <cellStyle name="Обычный 8 10" xfId="664"/>
    <cellStyle name="Обычный 8 10 2" xfId="1852"/>
    <cellStyle name="Обычный 8 10 2 2" xfId="4265"/>
    <cellStyle name="Обычный 8 10 3" xfId="3077"/>
    <cellStyle name="Обычный 8 11" xfId="1258"/>
    <cellStyle name="Обычный 8 11 2" xfId="3671"/>
    <cellStyle name="Обычный 8 12" xfId="2436"/>
    <cellStyle name="Обычный 8 12 2" xfId="4849"/>
    <cellStyle name="Обычный 8 13" xfId="2483"/>
    <cellStyle name="Обычный 8 2" xfId="40"/>
    <cellStyle name="Обычный 8 2 10" xfId="1259"/>
    <cellStyle name="Обычный 8 2 10 2" xfId="3672"/>
    <cellStyle name="Обычный 8 2 11" xfId="2443"/>
    <cellStyle name="Обычный 8 2 11 2" xfId="4856"/>
    <cellStyle name="Обычный 8 2 12" xfId="2484"/>
    <cellStyle name="Обычный 8 2 2" xfId="88"/>
    <cellStyle name="Обычный 8 2 2 2" xfId="248"/>
    <cellStyle name="Обычный 8 2 2 2 2" xfId="842"/>
    <cellStyle name="Обычный 8 2 2 2 2 2" xfId="2030"/>
    <cellStyle name="Обычный 8 2 2 2 2 2 2" xfId="4443"/>
    <cellStyle name="Обычный 8 2 2 2 2 3" xfId="3255"/>
    <cellStyle name="Обычный 8 2 2 2 3" xfId="1436"/>
    <cellStyle name="Обычный 8 2 2 2 3 2" xfId="3849"/>
    <cellStyle name="Обычный 8 2 2 2 4" xfId="2661"/>
    <cellStyle name="Обычный 8 2 2 3" xfId="395"/>
    <cellStyle name="Обычный 8 2 2 3 2" xfId="989"/>
    <cellStyle name="Обычный 8 2 2 3 2 2" xfId="2177"/>
    <cellStyle name="Обычный 8 2 2 3 2 2 2" xfId="4590"/>
    <cellStyle name="Обычный 8 2 2 3 2 3" xfId="3402"/>
    <cellStyle name="Обычный 8 2 2 3 3" xfId="1583"/>
    <cellStyle name="Обычный 8 2 2 3 3 2" xfId="3996"/>
    <cellStyle name="Обычный 8 2 2 3 4" xfId="2808"/>
    <cellStyle name="Обычный 8 2 2 4" xfId="548"/>
    <cellStyle name="Обычный 8 2 2 4 2" xfId="1142"/>
    <cellStyle name="Обычный 8 2 2 4 2 2" xfId="2330"/>
    <cellStyle name="Обычный 8 2 2 4 2 2 2" xfId="4743"/>
    <cellStyle name="Обычный 8 2 2 4 2 3" xfId="3555"/>
    <cellStyle name="Обычный 8 2 2 4 3" xfId="1736"/>
    <cellStyle name="Обычный 8 2 2 4 3 2" xfId="4149"/>
    <cellStyle name="Обычный 8 2 2 4 4" xfId="2961"/>
    <cellStyle name="Обычный 8 2 2 5" xfId="695"/>
    <cellStyle name="Обычный 8 2 2 5 2" xfId="1883"/>
    <cellStyle name="Обычный 8 2 2 5 2 2" xfId="4296"/>
    <cellStyle name="Обычный 8 2 2 5 3" xfId="3108"/>
    <cellStyle name="Обычный 8 2 2 6" xfId="1289"/>
    <cellStyle name="Обычный 8 2 2 6 2" xfId="3702"/>
    <cellStyle name="Обычный 8 2 2 7" xfId="2514"/>
    <cellStyle name="Обычный 8 2 3" xfId="128"/>
    <cellStyle name="Обычный 8 2 3 2" xfId="279"/>
    <cellStyle name="Обычный 8 2 3 2 2" xfId="873"/>
    <cellStyle name="Обычный 8 2 3 2 2 2" xfId="2061"/>
    <cellStyle name="Обычный 8 2 3 2 2 2 2" xfId="4474"/>
    <cellStyle name="Обычный 8 2 3 2 2 3" xfId="3286"/>
    <cellStyle name="Обычный 8 2 3 2 3" xfId="1467"/>
    <cellStyle name="Обычный 8 2 3 2 3 2" xfId="3880"/>
    <cellStyle name="Обычный 8 2 3 2 4" xfId="2692"/>
    <cellStyle name="Обычный 8 2 3 3" xfId="426"/>
    <cellStyle name="Обычный 8 2 3 3 2" xfId="1020"/>
    <cellStyle name="Обычный 8 2 3 3 2 2" xfId="2208"/>
    <cellStyle name="Обычный 8 2 3 3 2 2 2" xfId="4621"/>
    <cellStyle name="Обычный 8 2 3 3 2 3" xfId="3433"/>
    <cellStyle name="Обычный 8 2 3 3 3" xfId="1614"/>
    <cellStyle name="Обычный 8 2 3 3 3 2" xfId="4027"/>
    <cellStyle name="Обычный 8 2 3 3 4" xfId="2839"/>
    <cellStyle name="Обычный 8 2 3 4" xfId="579"/>
    <cellStyle name="Обычный 8 2 3 4 2" xfId="1173"/>
    <cellStyle name="Обычный 8 2 3 4 2 2" xfId="2361"/>
    <cellStyle name="Обычный 8 2 3 4 2 2 2" xfId="4774"/>
    <cellStyle name="Обычный 8 2 3 4 2 3" xfId="3586"/>
    <cellStyle name="Обычный 8 2 3 4 3" xfId="1767"/>
    <cellStyle name="Обычный 8 2 3 4 3 2" xfId="4180"/>
    <cellStyle name="Обычный 8 2 3 4 4" xfId="2992"/>
    <cellStyle name="Обычный 8 2 3 5" xfId="726"/>
    <cellStyle name="Обычный 8 2 3 5 2" xfId="1914"/>
    <cellStyle name="Обычный 8 2 3 5 2 2" xfId="4327"/>
    <cellStyle name="Обычный 8 2 3 5 3" xfId="3139"/>
    <cellStyle name="Обычный 8 2 3 6" xfId="1320"/>
    <cellStyle name="Обычный 8 2 3 6 2" xfId="3733"/>
    <cellStyle name="Обычный 8 2 3 7" xfId="2545"/>
    <cellStyle name="Обычный 8 2 4" xfId="158"/>
    <cellStyle name="Обычный 8 2 4 2" xfId="305"/>
    <cellStyle name="Обычный 8 2 4 2 2" xfId="899"/>
    <cellStyle name="Обычный 8 2 4 2 2 2" xfId="2087"/>
    <cellStyle name="Обычный 8 2 4 2 2 2 2" xfId="4500"/>
    <cellStyle name="Обычный 8 2 4 2 2 3" xfId="3312"/>
    <cellStyle name="Обычный 8 2 4 2 3" xfId="1493"/>
    <cellStyle name="Обычный 8 2 4 2 3 2" xfId="3906"/>
    <cellStyle name="Обычный 8 2 4 2 4" xfId="2718"/>
    <cellStyle name="Обычный 8 2 4 3" xfId="453"/>
    <cellStyle name="Обычный 8 2 4 3 2" xfId="1047"/>
    <cellStyle name="Обычный 8 2 4 3 2 2" xfId="2235"/>
    <cellStyle name="Обычный 8 2 4 3 2 2 2" xfId="4648"/>
    <cellStyle name="Обычный 8 2 4 3 2 3" xfId="3460"/>
    <cellStyle name="Обычный 8 2 4 3 3" xfId="1641"/>
    <cellStyle name="Обычный 8 2 4 3 3 2" xfId="4054"/>
    <cellStyle name="Обычный 8 2 4 3 4" xfId="2866"/>
    <cellStyle name="Обычный 8 2 4 4" xfId="605"/>
    <cellStyle name="Обычный 8 2 4 4 2" xfId="1199"/>
    <cellStyle name="Обычный 8 2 4 4 2 2" xfId="2387"/>
    <cellStyle name="Обычный 8 2 4 4 2 2 2" xfId="4800"/>
    <cellStyle name="Обычный 8 2 4 4 2 3" xfId="3612"/>
    <cellStyle name="Обычный 8 2 4 4 3" xfId="1793"/>
    <cellStyle name="Обычный 8 2 4 4 3 2" xfId="4206"/>
    <cellStyle name="Обычный 8 2 4 4 4" xfId="3018"/>
    <cellStyle name="Обычный 8 2 4 5" xfId="752"/>
    <cellStyle name="Обычный 8 2 4 5 2" xfId="1940"/>
    <cellStyle name="Обычный 8 2 4 5 2 2" xfId="4353"/>
    <cellStyle name="Обычный 8 2 4 5 3" xfId="3165"/>
    <cellStyle name="Обычный 8 2 4 6" xfId="1346"/>
    <cellStyle name="Обычный 8 2 4 6 2" xfId="3759"/>
    <cellStyle name="Обычный 8 2 4 7" xfId="2571"/>
    <cellStyle name="Обычный 8 2 5" xfId="188"/>
    <cellStyle name="Обычный 8 2 5 2" xfId="335"/>
    <cellStyle name="Обычный 8 2 5 2 2" xfId="929"/>
    <cellStyle name="Обычный 8 2 5 2 2 2" xfId="2117"/>
    <cellStyle name="Обычный 8 2 5 2 2 2 2" xfId="4530"/>
    <cellStyle name="Обычный 8 2 5 2 2 3" xfId="3342"/>
    <cellStyle name="Обычный 8 2 5 2 3" xfId="1523"/>
    <cellStyle name="Обычный 8 2 5 2 3 2" xfId="3936"/>
    <cellStyle name="Обычный 8 2 5 2 4" xfId="2748"/>
    <cellStyle name="Обычный 8 2 5 3" xfId="483"/>
    <cellStyle name="Обычный 8 2 5 3 2" xfId="1077"/>
    <cellStyle name="Обычный 8 2 5 3 2 2" xfId="2265"/>
    <cellStyle name="Обычный 8 2 5 3 2 2 2" xfId="4678"/>
    <cellStyle name="Обычный 8 2 5 3 2 3" xfId="3490"/>
    <cellStyle name="Обычный 8 2 5 3 3" xfId="1671"/>
    <cellStyle name="Обычный 8 2 5 3 3 2" xfId="4084"/>
    <cellStyle name="Обычный 8 2 5 3 4" xfId="2896"/>
    <cellStyle name="Обычный 8 2 5 4" xfId="635"/>
    <cellStyle name="Обычный 8 2 5 4 2" xfId="1229"/>
    <cellStyle name="Обычный 8 2 5 4 2 2" xfId="2417"/>
    <cellStyle name="Обычный 8 2 5 4 2 2 2" xfId="4830"/>
    <cellStyle name="Обычный 8 2 5 4 2 3" xfId="3642"/>
    <cellStyle name="Обычный 8 2 5 4 3" xfId="1823"/>
    <cellStyle name="Обычный 8 2 5 4 3 2" xfId="4236"/>
    <cellStyle name="Обычный 8 2 5 4 4" xfId="3048"/>
    <cellStyle name="Обычный 8 2 5 5" xfId="782"/>
    <cellStyle name="Обычный 8 2 5 5 2" xfId="1970"/>
    <cellStyle name="Обычный 8 2 5 5 2 2" xfId="4383"/>
    <cellStyle name="Обычный 8 2 5 5 3" xfId="3195"/>
    <cellStyle name="Обычный 8 2 5 6" xfId="1376"/>
    <cellStyle name="Обычный 8 2 5 6 2" xfId="3789"/>
    <cellStyle name="Обычный 8 2 5 7" xfId="2601"/>
    <cellStyle name="Обычный 8 2 6" xfId="218"/>
    <cellStyle name="Обычный 8 2 6 2" xfId="812"/>
    <cellStyle name="Обычный 8 2 6 2 2" xfId="2000"/>
    <cellStyle name="Обычный 8 2 6 2 2 2" xfId="4413"/>
    <cellStyle name="Обычный 8 2 6 2 3" xfId="3225"/>
    <cellStyle name="Обычный 8 2 6 3" xfId="1406"/>
    <cellStyle name="Обычный 8 2 6 3 2" xfId="3819"/>
    <cellStyle name="Обычный 8 2 6 4" xfId="2631"/>
    <cellStyle name="Обычный 8 2 7" xfId="365"/>
    <cellStyle name="Обычный 8 2 7 2" xfId="959"/>
    <cellStyle name="Обычный 8 2 7 2 2" xfId="2147"/>
    <cellStyle name="Обычный 8 2 7 2 2 2" xfId="4560"/>
    <cellStyle name="Обычный 8 2 7 2 3" xfId="3372"/>
    <cellStyle name="Обычный 8 2 7 3" xfId="1553"/>
    <cellStyle name="Обычный 8 2 7 3 2" xfId="3966"/>
    <cellStyle name="Обычный 8 2 7 4" xfId="2778"/>
    <cellStyle name="Обычный 8 2 8" xfId="518"/>
    <cellStyle name="Обычный 8 2 8 2" xfId="1112"/>
    <cellStyle name="Обычный 8 2 8 2 2" xfId="2300"/>
    <cellStyle name="Обычный 8 2 8 2 2 2" xfId="4713"/>
    <cellStyle name="Обычный 8 2 8 2 3" xfId="3525"/>
    <cellStyle name="Обычный 8 2 8 3" xfId="1706"/>
    <cellStyle name="Обычный 8 2 8 3 2" xfId="4119"/>
    <cellStyle name="Обычный 8 2 8 4" xfId="2931"/>
    <cellStyle name="Обычный 8 2 9" xfId="665"/>
    <cellStyle name="Обычный 8 2 9 2" xfId="1853"/>
    <cellStyle name="Обычный 8 2 9 2 2" xfId="4266"/>
    <cellStyle name="Обычный 8 2 9 3" xfId="3078"/>
    <cellStyle name="Обычный 8 3" xfId="87"/>
    <cellStyle name="Обычный 8 3 2" xfId="247"/>
    <cellStyle name="Обычный 8 3 2 2" xfId="841"/>
    <cellStyle name="Обычный 8 3 2 2 2" xfId="2029"/>
    <cellStyle name="Обычный 8 3 2 2 2 2" xfId="4442"/>
    <cellStyle name="Обычный 8 3 2 2 3" xfId="3254"/>
    <cellStyle name="Обычный 8 3 2 3" xfId="1435"/>
    <cellStyle name="Обычный 8 3 2 3 2" xfId="3848"/>
    <cellStyle name="Обычный 8 3 2 4" xfId="2660"/>
    <cellStyle name="Обычный 8 3 3" xfId="394"/>
    <cellStyle name="Обычный 8 3 3 2" xfId="988"/>
    <cellStyle name="Обычный 8 3 3 2 2" xfId="2176"/>
    <cellStyle name="Обычный 8 3 3 2 2 2" xfId="4589"/>
    <cellStyle name="Обычный 8 3 3 2 3" xfId="3401"/>
    <cellStyle name="Обычный 8 3 3 3" xfId="1582"/>
    <cellStyle name="Обычный 8 3 3 3 2" xfId="3995"/>
    <cellStyle name="Обычный 8 3 3 4" xfId="2807"/>
    <cellStyle name="Обычный 8 3 4" xfId="547"/>
    <cellStyle name="Обычный 8 3 4 2" xfId="1141"/>
    <cellStyle name="Обычный 8 3 4 2 2" xfId="2329"/>
    <cellStyle name="Обычный 8 3 4 2 2 2" xfId="4742"/>
    <cellStyle name="Обычный 8 3 4 2 3" xfId="3554"/>
    <cellStyle name="Обычный 8 3 4 3" xfId="1735"/>
    <cellStyle name="Обычный 8 3 4 3 2" xfId="4148"/>
    <cellStyle name="Обычный 8 3 4 4" xfId="2960"/>
    <cellStyle name="Обычный 8 3 5" xfId="694"/>
    <cellStyle name="Обычный 8 3 5 2" xfId="1882"/>
    <cellStyle name="Обычный 8 3 5 2 2" xfId="4295"/>
    <cellStyle name="Обычный 8 3 5 3" xfId="3107"/>
    <cellStyle name="Обычный 8 3 6" xfId="1288"/>
    <cellStyle name="Обычный 8 3 6 2" xfId="3701"/>
    <cellStyle name="Обычный 8 3 7" xfId="2513"/>
    <cellStyle name="Обычный 8 4" xfId="127"/>
    <cellStyle name="Обычный 8 4 2" xfId="278"/>
    <cellStyle name="Обычный 8 4 2 2" xfId="872"/>
    <cellStyle name="Обычный 8 4 2 2 2" xfId="2060"/>
    <cellStyle name="Обычный 8 4 2 2 2 2" xfId="4473"/>
    <cellStyle name="Обычный 8 4 2 2 3" xfId="3285"/>
    <cellStyle name="Обычный 8 4 2 3" xfId="1466"/>
    <cellStyle name="Обычный 8 4 2 3 2" xfId="3879"/>
    <cellStyle name="Обычный 8 4 2 4" xfId="2691"/>
    <cellStyle name="Обычный 8 4 3" xfId="425"/>
    <cellStyle name="Обычный 8 4 3 2" xfId="1019"/>
    <cellStyle name="Обычный 8 4 3 2 2" xfId="2207"/>
    <cellStyle name="Обычный 8 4 3 2 2 2" xfId="4620"/>
    <cellStyle name="Обычный 8 4 3 2 3" xfId="3432"/>
    <cellStyle name="Обычный 8 4 3 3" xfId="1613"/>
    <cellStyle name="Обычный 8 4 3 3 2" xfId="4026"/>
    <cellStyle name="Обычный 8 4 3 4" xfId="2838"/>
    <cellStyle name="Обычный 8 4 4" xfId="578"/>
    <cellStyle name="Обычный 8 4 4 2" xfId="1172"/>
    <cellStyle name="Обычный 8 4 4 2 2" xfId="2360"/>
    <cellStyle name="Обычный 8 4 4 2 2 2" xfId="4773"/>
    <cellStyle name="Обычный 8 4 4 2 3" xfId="3585"/>
    <cellStyle name="Обычный 8 4 4 3" xfId="1766"/>
    <cellStyle name="Обычный 8 4 4 3 2" xfId="4179"/>
    <cellStyle name="Обычный 8 4 4 4" xfId="2991"/>
    <cellStyle name="Обычный 8 4 5" xfId="725"/>
    <cellStyle name="Обычный 8 4 5 2" xfId="1913"/>
    <cellStyle name="Обычный 8 4 5 2 2" xfId="4326"/>
    <cellStyle name="Обычный 8 4 5 3" xfId="3138"/>
    <cellStyle name="Обычный 8 4 6" xfId="1319"/>
    <cellStyle name="Обычный 8 4 6 2" xfId="3732"/>
    <cellStyle name="Обычный 8 4 7" xfId="2544"/>
    <cellStyle name="Обычный 8 5" xfId="157"/>
    <cellStyle name="Обычный 8 5 2" xfId="304"/>
    <cellStyle name="Обычный 8 5 2 2" xfId="898"/>
    <cellStyle name="Обычный 8 5 2 2 2" xfId="2086"/>
    <cellStyle name="Обычный 8 5 2 2 2 2" xfId="4499"/>
    <cellStyle name="Обычный 8 5 2 2 3" xfId="3311"/>
    <cellStyle name="Обычный 8 5 2 3" xfId="1492"/>
    <cellStyle name="Обычный 8 5 2 3 2" xfId="3905"/>
    <cellStyle name="Обычный 8 5 2 4" xfId="2717"/>
    <cellStyle name="Обычный 8 5 3" xfId="452"/>
    <cellStyle name="Обычный 8 5 3 2" xfId="1046"/>
    <cellStyle name="Обычный 8 5 3 2 2" xfId="2234"/>
    <cellStyle name="Обычный 8 5 3 2 2 2" xfId="4647"/>
    <cellStyle name="Обычный 8 5 3 2 3" xfId="3459"/>
    <cellStyle name="Обычный 8 5 3 3" xfId="1640"/>
    <cellStyle name="Обычный 8 5 3 3 2" xfId="4053"/>
    <cellStyle name="Обычный 8 5 3 4" xfId="2865"/>
    <cellStyle name="Обычный 8 5 4" xfId="604"/>
    <cellStyle name="Обычный 8 5 4 2" xfId="1198"/>
    <cellStyle name="Обычный 8 5 4 2 2" xfId="2386"/>
    <cellStyle name="Обычный 8 5 4 2 2 2" xfId="4799"/>
    <cellStyle name="Обычный 8 5 4 2 3" xfId="3611"/>
    <cellStyle name="Обычный 8 5 4 3" xfId="1792"/>
    <cellStyle name="Обычный 8 5 4 3 2" xfId="4205"/>
    <cellStyle name="Обычный 8 5 4 4" xfId="3017"/>
    <cellStyle name="Обычный 8 5 5" xfId="751"/>
    <cellStyle name="Обычный 8 5 5 2" xfId="1939"/>
    <cellStyle name="Обычный 8 5 5 2 2" xfId="4352"/>
    <cellStyle name="Обычный 8 5 5 3" xfId="3164"/>
    <cellStyle name="Обычный 8 5 6" xfId="1345"/>
    <cellStyle name="Обычный 8 5 6 2" xfId="3758"/>
    <cellStyle name="Обычный 8 5 7" xfId="2570"/>
    <cellStyle name="Обычный 8 6" xfId="187"/>
    <cellStyle name="Обычный 8 6 2" xfId="334"/>
    <cellStyle name="Обычный 8 6 2 2" xfId="928"/>
    <cellStyle name="Обычный 8 6 2 2 2" xfId="2116"/>
    <cellStyle name="Обычный 8 6 2 2 2 2" xfId="4529"/>
    <cellStyle name="Обычный 8 6 2 2 3" xfId="3341"/>
    <cellStyle name="Обычный 8 6 2 3" xfId="1522"/>
    <cellStyle name="Обычный 8 6 2 3 2" xfId="3935"/>
    <cellStyle name="Обычный 8 6 2 4" xfId="2747"/>
    <cellStyle name="Обычный 8 6 3" xfId="482"/>
    <cellStyle name="Обычный 8 6 3 2" xfId="1076"/>
    <cellStyle name="Обычный 8 6 3 2 2" xfId="2264"/>
    <cellStyle name="Обычный 8 6 3 2 2 2" xfId="4677"/>
    <cellStyle name="Обычный 8 6 3 2 3" xfId="3489"/>
    <cellStyle name="Обычный 8 6 3 3" xfId="1670"/>
    <cellStyle name="Обычный 8 6 3 3 2" xfId="4083"/>
    <cellStyle name="Обычный 8 6 3 4" xfId="2895"/>
    <cellStyle name="Обычный 8 6 4" xfId="634"/>
    <cellStyle name="Обычный 8 6 4 2" xfId="1228"/>
    <cellStyle name="Обычный 8 6 4 2 2" xfId="2416"/>
    <cellStyle name="Обычный 8 6 4 2 2 2" xfId="4829"/>
    <cellStyle name="Обычный 8 6 4 2 3" xfId="3641"/>
    <cellStyle name="Обычный 8 6 4 3" xfId="1822"/>
    <cellStyle name="Обычный 8 6 4 3 2" xfId="4235"/>
    <cellStyle name="Обычный 8 6 4 4" xfId="3047"/>
    <cellStyle name="Обычный 8 6 5" xfId="781"/>
    <cellStyle name="Обычный 8 6 5 2" xfId="1969"/>
    <cellStyle name="Обычный 8 6 5 2 2" xfId="4382"/>
    <cellStyle name="Обычный 8 6 5 3" xfId="3194"/>
    <cellStyle name="Обычный 8 6 6" xfId="1375"/>
    <cellStyle name="Обычный 8 6 6 2" xfId="3788"/>
    <cellStyle name="Обычный 8 6 7" xfId="2600"/>
    <cellStyle name="Обычный 8 7" xfId="217"/>
    <cellStyle name="Обычный 8 7 2" xfId="811"/>
    <cellStyle name="Обычный 8 7 2 2" xfId="1999"/>
    <cellStyle name="Обычный 8 7 2 2 2" xfId="4412"/>
    <cellStyle name="Обычный 8 7 2 3" xfId="3224"/>
    <cellStyle name="Обычный 8 7 3" xfId="1405"/>
    <cellStyle name="Обычный 8 7 3 2" xfId="3818"/>
    <cellStyle name="Обычный 8 7 4" xfId="2630"/>
    <cellStyle name="Обычный 8 8" xfId="364"/>
    <cellStyle name="Обычный 8 8 2" xfId="958"/>
    <cellStyle name="Обычный 8 8 2 2" xfId="2146"/>
    <cellStyle name="Обычный 8 8 2 2 2" xfId="4559"/>
    <cellStyle name="Обычный 8 8 2 3" xfId="3371"/>
    <cellStyle name="Обычный 8 8 3" xfId="1552"/>
    <cellStyle name="Обычный 8 8 3 2" xfId="3965"/>
    <cellStyle name="Обычный 8 8 4" xfId="2777"/>
    <cellStyle name="Обычный 8 9" xfId="517"/>
    <cellStyle name="Обычный 8 9 2" xfId="1111"/>
    <cellStyle name="Обычный 8 9 2 2" xfId="2299"/>
    <cellStyle name="Обычный 8 9 2 2 2" xfId="4712"/>
    <cellStyle name="Обычный 8 9 2 3" xfId="3524"/>
    <cellStyle name="Обычный 8 9 3" xfId="1705"/>
    <cellStyle name="Обычный 8 9 3 2" xfId="4118"/>
    <cellStyle name="Обычный 8 9 4" xfId="2930"/>
    <cellStyle name="Обычный 9" xfId="41"/>
    <cellStyle name="Обычный 9 10" xfId="519"/>
    <cellStyle name="Обычный 9 10 2" xfId="1113"/>
    <cellStyle name="Обычный 9 10 2 2" xfId="2301"/>
    <cellStyle name="Обычный 9 10 2 2 2" xfId="4714"/>
    <cellStyle name="Обычный 9 10 2 3" xfId="3526"/>
    <cellStyle name="Обычный 9 10 3" xfId="1707"/>
    <cellStyle name="Обычный 9 10 3 2" xfId="4120"/>
    <cellStyle name="Обычный 9 10 4" xfId="2932"/>
    <cellStyle name="Обычный 9 11" xfId="666"/>
    <cellStyle name="Обычный 9 11 2" xfId="1854"/>
    <cellStyle name="Обычный 9 11 2 2" xfId="4267"/>
    <cellStyle name="Обычный 9 11 3" xfId="3079"/>
    <cellStyle name="Обычный 9 12" xfId="1260"/>
    <cellStyle name="Обычный 9 12 2" xfId="3673"/>
    <cellStyle name="Обычный 9 13" xfId="2437"/>
    <cellStyle name="Обычный 9 13 2" xfId="4850"/>
    <cellStyle name="Обычный 9 14" xfId="2485"/>
    <cellStyle name="Обычный 9 2" xfId="42"/>
    <cellStyle name="Обычный 9 2 10" xfId="1261"/>
    <cellStyle name="Обычный 9 2 10 2" xfId="3674"/>
    <cellStyle name="Обычный 9 2 11" xfId="2444"/>
    <cellStyle name="Обычный 9 2 11 2" xfId="4857"/>
    <cellStyle name="Обычный 9 2 12" xfId="2486"/>
    <cellStyle name="Обычный 9 2 2" xfId="90"/>
    <cellStyle name="Обычный 9 2 2 2" xfId="250"/>
    <cellStyle name="Обычный 9 2 2 2 2" xfId="844"/>
    <cellStyle name="Обычный 9 2 2 2 2 2" xfId="2032"/>
    <cellStyle name="Обычный 9 2 2 2 2 2 2" xfId="4445"/>
    <cellStyle name="Обычный 9 2 2 2 2 3" xfId="3257"/>
    <cellStyle name="Обычный 9 2 2 2 3" xfId="1438"/>
    <cellStyle name="Обычный 9 2 2 2 3 2" xfId="3851"/>
    <cellStyle name="Обычный 9 2 2 2 4" xfId="2663"/>
    <cellStyle name="Обычный 9 2 2 3" xfId="397"/>
    <cellStyle name="Обычный 9 2 2 3 2" xfId="991"/>
    <cellStyle name="Обычный 9 2 2 3 2 2" xfId="2179"/>
    <cellStyle name="Обычный 9 2 2 3 2 2 2" xfId="4592"/>
    <cellStyle name="Обычный 9 2 2 3 2 3" xfId="3404"/>
    <cellStyle name="Обычный 9 2 2 3 3" xfId="1585"/>
    <cellStyle name="Обычный 9 2 2 3 3 2" xfId="3998"/>
    <cellStyle name="Обычный 9 2 2 3 4" xfId="2810"/>
    <cellStyle name="Обычный 9 2 2 4" xfId="550"/>
    <cellStyle name="Обычный 9 2 2 4 2" xfId="1144"/>
    <cellStyle name="Обычный 9 2 2 4 2 2" xfId="2332"/>
    <cellStyle name="Обычный 9 2 2 4 2 2 2" xfId="4745"/>
    <cellStyle name="Обычный 9 2 2 4 2 3" xfId="3557"/>
    <cellStyle name="Обычный 9 2 2 4 3" xfId="1738"/>
    <cellStyle name="Обычный 9 2 2 4 3 2" xfId="4151"/>
    <cellStyle name="Обычный 9 2 2 4 4" xfId="2963"/>
    <cellStyle name="Обычный 9 2 2 5" xfId="697"/>
    <cellStyle name="Обычный 9 2 2 5 2" xfId="1885"/>
    <cellStyle name="Обычный 9 2 2 5 2 2" xfId="4298"/>
    <cellStyle name="Обычный 9 2 2 5 3" xfId="3110"/>
    <cellStyle name="Обычный 9 2 2 6" xfId="1291"/>
    <cellStyle name="Обычный 9 2 2 6 2" xfId="3704"/>
    <cellStyle name="Обычный 9 2 2 7" xfId="2516"/>
    <cellStyle name="Обычный 9 2 3" xfId="130"/>
    <cellStyle name="Обычный 9 2 3 2" xfId="281"/>
    <cellStyle name="Обычный 9 2 3 2 2" xfId="875"/>
    <cellStyle name="Обычный 9 2 3 2 2 2" xfId="2063"/>
    <cellStyle name="Обычный 9 2 3 2 2 2 2" xfId="4476"/>
    <cellStyle name="Обычный 9 2 3 2 2 3" xfId="3288"/>
    <cellStyle name="Обычный 9 2 3 2 3" xfId="1469"/>
    <cellStyle name="Обычный 9 2 3 2 3 2" xfId="3882"/>
    <cellStyle name="Обычный 9 2 3 2 4" xfId="2694"/>
    <cellStyle name="Обычный 9 2 3 3" xfId="428"/>
    <cellStyle name="Обычный 9 2 3 3 2" xfId="1022"/>
    <cellStyle name="Обычный 9 2 3 3 2 2" xfId="2210"/>
    <cellStyle name="Обычный 9 2 3 3 2 2 2" xfId="4623"/>
    <cellStyle name="Обычный 9 2 3 3 2 3" xfId="3435"/>
    <cellStyle name="Обычный 9 2 3 3 3" xfId="1616"/>
    <cellStyle name="Обычный 9 2 3 3 3 2" xfId="4029"/>
    <cellStyle name="Обычный 9 2 3 3 4" xfId="2841"/>
    <cellStyle name="Обычный 9 2 3 4" xfId="581"/>
    <cellStyle name="Обычный 9 2 3 4 2" xfId="1175"/>
    <cellStyle name="Обычный 9 2 3 4 2 2" xfId="2363"/>
    <cellStyle name="Обычный 9 2 3 4 2 2 2" xfId="4776"/>
    <cellStyle name="Обычный 9 2 3 4 2 3" xfId="3588"/>
    <cellStyle name="Обычный 9 2 3 4 3" xfId="1769"/>
    <cellStyle name="Обычный 9 2 3 4 3 2" xfId="4182"/>
    <cellStyle name="Обычный 9 2 3 4 4" xfId="2994"/>
    <cellStyle name="Обычный 9 2 3 5" xfId="728"/>
    <cellStyle name="Обычный 9 2 3 5 2" xfId="1916"/>
    <cellStyle name="Обычный 9 2 3 5 2 2" xfId="4329"/>
    <cellStyle name="Обычный 9 2 3 5 3" xfId="3141"/>
    <cellStyle name="Обычный 9 2 3 6" xfId="1322"/>
    <cellStyle name="Обычный 9 2 3 6 2" xfId="3735"/>
    <cellStyle name="Обычный 9 2 3 7" xfId="2547"/>
    <cellStyle name="Обычный 9 2 4" xfId="160"/>
    <cellStyle name="Обычный 9 2 4 2" xfId="307"/>
    <cellStyle name="Обычный 9 2 4 2 2" xfId="901"/>
    <cellStyle name="Обычный 9 2 4 2 2 2" xfId="2089"/>
    <cellStyle name="Обычный 9 2 4 2 2 2 2" xfId="4502"/>
    <cellStyle name="Обычный 9 2 4 2 2 3" xfId="3314"/>
    <cellStyle name="Обычный 9 2 4 2 3" xfId="1495"/>
    <cellStyle name="Обычный 9 2 4 2 3 2" xfId="3908"/>
    <cellStyle name="Обычный 9 2 4 2 4" xfId="2720"/>
    <cellStyle name="Обычный 9 2 4 3" xfId="455"/>
    <cellStyle name="Обычный 9 2 4 3 2" xfId="1049"/>
    <cellStyle name="Обычный 9 2 4 3 2 2" xfId="2237"/>
    <cellStyle name="Обычный 9 2 4 3 2 2 2" xfId="4650"/>
    <cellStyle name="Обычный 9 2 4 3 2 3" xfId="3462"/>
    <cellStyle name="Обычный 9 2 4 3 3" xfId="1643"/>
    <cellStyle name="Обычный 9 2 4 3 3 2" xfId="4056"/>
    <cellStyle name="Обычный 9 2 4 3 4" xfId="2868"/>
    <cellStyle name="Обычный 9 2 4 4" xfId="607"/>
    <cellStyle name="Обычный 9 2 4 4 2" xfId="1201"/>
    <cellStyle name="Обычный 9 2 4 4 2 2" xfId="2389"/>
    <cellStyle name="Обычный 9 2 4 4 2 2 2" xfId="4802"/>
    <cellStyle name="Обычный 9 2 4 4 2 3" xfId="3614"/>
    <cellStyle name="Обычный 9 2 4 4 3" xfId="1795"/>
    <cellStyle name="Обычный 9 2 4 4 3 2" xfId="4208"/>
    <cellStyle name="Обычный 9 2 4 4 4" xfId="3020"/>
    <cellStyle name="Обычный 9 2 4 5" xfId="754"/>
    <cellStyle name="Обычный 9 2 4 5 2" xfId="1942"/>
    <cellStyle name="Обычный 9 2 4 5 2 2" xfId="4355"/>
    <cellStyle name="Обычный 9 2 4 5 3" xfId="3167"/>
    <cellStyle name="Обычный 9 2 4 6" xfId="1348"/>
    <cellStyle name="Обычный 9 2 4 6 2" xfId="3761"/>
    <cellStyle name="Обычный 9 2 4 7" xfId="2573"/>
    <cellStyle name="Обычный 9 2 5" xfId="190"/>
    <cellStyle name="Обычный 9 2 5 2" xfId="337"/>
    <cellStyle name="Обычный 9 2 5 2 2" xfId="931"/>
    <cellStyle name="Обычный 9 2 5 2 2 2" xfId="2119"/>
    <cellStyle name="Обычный 9 2 5 2 2 2 2" xfId="4532"/>
    <cellStyle name="Обычный 9 2 5 2 2 3" xfId="3344"/>
    <cellStyle name="Обычный 9 2 5 2 3" xfId="1525"/>
    <cellStyle name="Обычный 9 2 5 2 3 2" xfId="3938"/>
    <cellStyle name="Обычный 9 2 5 2 4" xfId="2750"/>
    <cellStyle name="Обычный 9 2 5 3" xfId="485"/>
    <cellStyle name="Обычный 9 2 5 3 2" xfId="1079"/>
    <cellStyle name="Обычный 9 2 5 3 2 2" xfId="2267"/>
    <cellStyle name="Обычный 9 2 5 3 2 2 2" xfId="4680"/>
    <cellStyle name="Обычный 9 2 5 3 2 3" xfId="3492"/>
    <cellStyle name="Обычный 9 2 5 3 3" xfId="1673"/>
    <cellStyle name="Обычный 9 2 5 3 3 2" xfId="4086"/>
    <cellStyle name="Обычный 9 2 5 3 4" xfId="2898"/>
    <cellStyle name="Обычный 9 2 5 4" xfId="637"/>
    <cellStyle name="Обычный 9 2 5 4 2" xfId="1231"/>
    <cellStyle name="Обычный 9 2 5 4 2 2" xfId="2419"/>
    <cellStyle name="Обычный 9 2 5 4 2 2 2" xfId="4832"/>
    <cellStyle name="Обычный 9 2 5 4 2 3" xfId="3644"/>
    <cellStyle name="Обычный 9 2 5 4 3" xfId="1825"/>
    <cellStyle name="Обычный 9 2 5 4 3 2" xfId="4238"/>
    <cellStyle name="Обычный 9 2 5 4 4" xfId="3050"/>
    <cellStyle name="Обычный 9 2 5 5" xfId="784"/>
    <cellStyle name="Обычный 9 2 5 5 2" xfId="1972"/>
    <cellStyle name="Обычный 9 2 5 5 2 2" xfId="4385"/>
    <cellStyle name="Обычный 9 2 5 5 3" xfId="3197"/>
    <cellStyle name="Обычный 9 2 5 6" xfId="1378"/>
    <cellStyle name="Обычный 9 2 5 6 2" xfId="3791"/>
    <cellStyle name="Обычный 9 2 5 7" xfId="2603"/>
    <cellStyle name="Обычный 9 2 6" xfId="220"/>
    <cellStyle name="Обычный 9 2 6 2" xfId="814"/>
    <cellStyle name="Обычный 9 2 6 2 2" xfId="2002"/>
    <cellStyle name="Обычный 9 2 6 2 2 2" xfId="4415"/>
    <cellStyle name="Обычный 9 2 6 2 3" xfId="3227"/>
    <cellStyle name="Обычный 9 2 6 3" xfId="1408"/>
    <cellStyle name="Обычный 9 2 6 3 2" xfId="3821"/>
    <cellStyle name="Обычный 9 2 6 4" xfId="2633"/>
    <cellStyle name="Обычный 9 2 7" xfId="367"/>
    <cellStyle name="Обычный 9 2 7 2" xfId="961"/>
    <cellStyle name="Обычный 9 2 7 2 2" xfId="2149"/>
    <cellStyle name="Обычный 9 2 7 2 2 2" xfId="4562"/>
    <cellStyle name="Обычный 9 2 7 2 3" xfId="3374"/>
    <cellStyle name="Обычный 9 2 7 3" xfId="1555"/>
    <cellStyle name="Обычный 9 2 7 3 2" xfId="3968"/>
    <cellStyle name="Обычный 9 2 7 4" xfId="2780"/>
    <cellStyle name="Обычный 9 2 8" xfId="520"/>
    <cellStyle name="Обычный 9 2 8 2" xfId="1114"/>
    <cellStyle name="Обычный 9 2 8 2 2" xfId="2302"/>
    <cellStyle name="Обычный 9 2 8 2 2 2" xfId="4715"/>
    <cellStyle name="Обычный 9 2 8 2 3" xfId="3527"/>
    <cellStyle name="Обычный 9 2 8 3" xfId="1708"/>
    <cellStyle name="Обычный 9 2 8 3 2" xfId="4121"/>
    <cellStyle name="Обычный 9 2 8 4" xfId="2933"/>
    <cellStyle name="Обычный 9 2 9" xfId="667"/>
    <cellStyle name="Обычный 9 2 9 2" xfId="1855"/>
    <cellStyle name="Обычный 9 2 9 2 2" xfId="4268"/>
    <cellStyle name="Обычный 9 2 9 3" xfId="3080"/>
    <cellStyle name="Обычный 9 3" xfId="43"/>
    <cellStyle name="Обычный 9 3 10" xfId="1262"/>
    <cellStyle name="Обычный 9 3 10 2" xfId="3675"/>
    <cellStyle name="Обычный 9 3 11" xfId="2445"/>
    <cellStyle name="Обычный 9 3 11 2" xfId="4858"/>
    <cellStyle name="Обычный 9 3 12" xfId="2487"/>
    <cellStyle name="Обычный 9 3 2" xfId="91"/>
    <cellStyle name="Обычный 9 3 2 2" xfId="251"/>
    <cellStyle name="Обычный 9 3 2 2 2" xfId="845"/>
    <cellStyle name="Обычный 9 3 2 2 2 2" xfId="2033"/>
    <cellStyle name="Обычный 9 3 2 2 2 2 2" xfId="4446"/>
    <cellStyle name="Обычный 9 3 2 2 2 3" xfId="3258"/>
    <cellStyle name="Обычный 9 3 2 2 3" xfId="1439"/>
    <cellStyle name="Обычный 9 3 2 2 3 2" xfId="3852"/>
    <cellStyle name="Обычный 9 3 2 2 4" xfId="2664"/>
    <cellStyle name="Обычный 9 3 2 3" xfId="398"/>
    <cellStyle name="Обычный 9 3 2 3 2" xfId="992"/>
    <cellStyle name="Обычный 9 3 2 3 2 2" xfId="2180"/>
    <cellStyle name="Обычный 9 3 2 3 2 2 2" xfId="4593"/>
    <cellStyle name="Обычный 9 3 2 3 2 3" xfId="3405"/>
    <cellStyle name="Обычный 9 3 2 3 3" xfId="1586"/>
    <cellStyle name="Обычный 9 3 2 3 3 2" xfId="3999"/>
    <cellStyle name="Обычный 9 3 2 3 4" xfId="2811"/>
    <cellStyle name="Обычный 9 3 2 4" xfId="551"/>
    <cellStyle name="Обычный 9 3 2 4 2" xfId="1145"/>
    <cellStyle name="Обычный 9 3 2 4 2 2" xfId="2333"/>
    <cellStyle name="Обычный 9 3 2 4 2 2 2" xfId="4746"/>
    <cellStyle name="Обычный 9 3 2 4 2 3" xfId="3558"/>
    <cellStyle name="Обычный 9 3 2 4 3" xfId="1739"/>
    <cellStyle name="Обычный 9 3 2 4 3 2" xfId="4152"/>
    <cellStyle name="Обычный 9 3 2 4 4" xfId="2964"/>
    <cellStyle name="Обычный 9 3 2 5" xfId="698"/>
    <cellStyle name="Обычный 9 3 2 5 2" xfId="1886"/>
    <cellStyle name="Обычный 9 3 2 5 2 2" xfId="4299"/>
    <cellStyle name="Обычный 9 3 2 5 3" xfId="3111"/>
    <cellStyle name="Обычный 9 3 2 6" xfId="1292"/>
    <cellStyle name="Обычный 9 3 2 6 2" xfId="3705"/>
    <cellStyle name="Обычный 9 3 2 7" xfId="2517"/>
    <cellStyle name="Обычный 9 3 3" xfId="131"/>
    <cellStyle name="Обычный 9 3 3 2" xfId="282"/>
    <cellStyle name="Обычный 9 3 3 2 2" xfId="876"/>
    <cellStyle name="Обычный 9 3 3 2 2 2" xfId="2064"/>
    <cellStyle name="Обычный 9 3 3 2 2 2 2" xfId="4477"/>
    <cellStyle name="Обычный 9 3 3 2 2 3" xfId="3289"/>
    <cellStyle name="Обычный 9 3 3 2 3" xfId="1470"/>
    <cellStyle name="Обычный 9 3 3 2 3 2" xfId="3883"/>
    <cellStyle name="Обычный 9 3 3 2 4" xfId="2695"/>
    <cellStyle name="Обычный 9 3 3 3" xfId="429"/>
    <cellStyle name="Обычный 9 3 3 3 2" xfId="1023"/>
    <cellStyle name="Обычный 9 3 3 3 2 2" xfId="2211"/>
    <cellStyle name="Обычный 9 3 3 3 2 2 2" xfId="4624"/>
    <cellStyle name="Обычный 9 3 3 3 2 3" xfId="3436"/>
    <cellStyle name="Обычный 9 3 3 3 3" xfId="1617"/>
    <cellStyle name="Обычный 9 3 3 3 3 2" xfId="4030"/>
    <cellStyle name="Обычный 9 3 3 3 4" xfId="2842"/>
    <cellStyle name="Обычный 9 3 3 4" xfId="582"/>
    <cellStyle name="Обычный 9 3 3 4 2" xfId="1176"/>
    <cellStyle name="Обычный 9 3 3 4 2 2" xfId="2364"/>
    <cellStyle name="Обычный 9 3 3 4 2 2 2" xfId="4777"/>
    <cellStyle name="Обычный 9 3 3 4 2 3" xfId="3589"/>
    <cellStyle name="Обычный 9 3 3 4 3" xfId="1770"/>
    <cellStyle name="Обычный 9 3 3 4 3 2" xfId="4183"/>
    <cellStyle name="Обычный 9 3 3 4 4" xfId="2995"/>
    <cellStyle name="Обычный 9 3 3 5" xfId="729"/>
    <cellStyle name="Обычный 9 3 3 5 2" xfId="1917"/>
    <cellStyle name="Обычный 9 3 3 5 2 2" xfId="4330"/>
    <cellStyle name="Обычный 9 3 3 5 3" xfId="3142"/>
    <cellStyle name="Обычный 9 3 3 6" xfId="1323"/>
    <cellStyle name="Обычный 9 3 3 6 2" xfId="3736"/>
    <cellStyle name="Обычный 9 3 3 7" xfId="2548"/>
    <cellStyle name="Обычный 9 3 4" xfId="161"/>
    <cellStyle name="Обычный 9 3 4 2" xfId="308"/>
    <cellStyle name="Обычный 9 3 4 2 2" xfId="902"/>
    <cellStyle name="Обычный 9 3 4 2 2 2" xfId="2090"/>
    <cellStyle name="Обычный 9 3 4 2 2 2 2" xfId="4503"/>
    <cellStyle name="Обычный 9 3 4 2 2 3" xfId="3315"/>
    <cellStyle name="Обычный 9 3 4 2 3" xfId="1496"/>
    <cellStyle name="Обычный 9 3 4 2 3 2" xfId="3909"/>
    <cellStyle name="Обычный 9 3 4 2 4" xfId="2721"/>
    <cellStyle name="Обычный 9 3 4 3" xfId="456"/>
    <cellStyle name="Обычный 9 3 4 3 2" xfId="1050"/>
    <cellStyle name="Обычный 9 3 4 3 2 2" xfId="2238"/>
    <cellStyle name="Обычный 9 3 4 3 2 2 2" xfId="4651"/>
    <cellStyle name="Обычный 9 3 4 3 2 3" xfId="3463"/>
    <cellStyle name="Обычный 9 3 4 3 3" xfId="1644"/>
    <cellStyle name="Обычный 9 3 4 3 3 2" xfId="4057"/>
    <cellStyle name="Обычный 9 3 4 3 4" xfId="2869"/>
    <cellStyle name="Обычный 9 3 4 4" xfId="608"/>
    <cellStyle name="Обычный 9 3 4 4 2" xfId="1202"/>
    <cellStyle name="Обычный 9 3 4 4 2 2" xfId="2390"/>
    <cellStyle name="Обычный 9 3 4 4 2 2 2" xfId="4803"/>
    <cellStyle name="Обычный 9 3 4 4 2 3" xfId="3615"/>
    <cellStyle name="Обычный 9 3 4 4 3" xfId="1796"/>
    <cellStyle name="Обычный 9 3 4 4 3 2" xfId="4209"/>
    <cellStyle name="Обычный 9 3 4 4 4" xfId="3021"/>
    <cellStyle name="Обычный 9 3 4 5" xfId="755"/>
    <cellStyle name="Обычный 9 3 4 5 2" xfId="1943"/>
    <cellStyle name="Обычный 9 3 4 5 2 2" xfId="4356"/>
    <cellStyle name="Обычный 9 3 4 5 3" xfId="3168"/>
    <cellStyle name="Обычный 9 3 4 6" xfId="1349"/>
    <cellStyle name="Обычный 9 3 4 6 2" xfId="3762"/>
    <cellStyle name="Обычный 9 3 4 7" xfId="2574"/>
    <cellStyle name="Обычный 9 3 5" xfId="191"/>
    <cellStyle name="Обычный 9 3 5 2" xfId="338"/>
    <cellStyle name="Обычный 9 3 5 2 2" xfId="932"/>
    <cellStyle name="Обычный 9 3 5 2 2 2" xfId="2120"/>
    <cellStyle name="Обычный 9 3 5 2 2 2 2" xfId="4533"/>
    <cellStyle name="Обычный 9 3 5 2 2 3" xfId="3345"/>
    <cellStyle name="Обычный 9 3 5 2 3" xfId="1526"/>
    <cellStyle name="Обычный 9 3 5 2 3 2" xfId="3939"/>
    <cellStyle name="Обычный 9 3 5 2 4" xfId="2751"/>
    <cellStyle name="Обычный 9 3 5 3" xfId="486"/>
    <cellStyle name="Обычный 9 3 5 3 2" xfId="1080"/>
    <cellStyle name="Обычный 9 3 5 3 2 2" xfId="2268"/>
    <cellStyle name="Обычный 9 3 5 3 2 2 2" xfId="4681"/>
    <cellStyle name="Обычный 9 3 5 3 2 3" xfId="3493"/>
    <cellStyle name="Обычный 9 3 5 3 3" xfId="1674"/>
    <cellStyle name="Обычный 9 3 5 3 3 2" xfId="4087"/>
    <cellStyle name="Обычный 9 3 5 3 4" xfId="2899"/>
    <cellStyle name="Обычный 9 3 5 4" xfId="638"/>
    <cellStyle name="Обычный 9 3 5 4 2" xfId="1232"/>
    <cellStyle name="Обычный 9 3 5 4 2 2" xfId="2420"/>
    <cellStyle name="Обычный 9 3 5 4 2 2 2" xfId="4833"/>
    <cellStyle name="Обычный 9 3 5 4 2 3" xfId="3645"/>
    <cellStyle name="Обычный 9 3 5 4 3" xfId="1826"/>
    <cellStyle name="Обычный 9 3 5 4 3 2" xfId="4239"/>
    <cellStyle name="Обычный 9 3 5 4 4" xfId="3051"/>
    <cellStyle name="Обычный 9 3 5 5" xfId="785"/>
    <cellStyle name="Обычный 9 3 5 5 2" xfId="1973"/>
    <cellStyle name="Обычный 9 3 5 5 2 2" xfId="4386"/>
    <cellStyle name="Обычный 9 3 5 5 3" xfId="3198"/>
    <cellStyle name="Обычный 9 3 5 6" xfId="1379"/>
    <cellStyle name="Обычный 9 3 5 6 2" xfId="3792"/>
    <cellStyle name="Обычный 9 3 5 7" xfId="2604"/>
    <cellStyle name="Обычный 9 3 6" xfId="221"/>
    <cellStyle name="Обычный 9 3 6 2" xfId="815"/>
    <cellStyle name="Обычный 9 3 6 2 2" xfId="2003"/>
    <cellStyle name="Обычный 9 3 6 2 2 2" xfId="4416"/>
    <cellStyle name="Обычный 9 3 6 2 3" xfId="3228"/>
    <cellStyle name="Обычный 9 3 6 3" xfId="1409"/>
    <cellStyle name="Обычный 9 3 6 3 2" xfId="3822"/>
    <cellStyle name="Обычный 9 3 6 4" xfId="2634"/>
    <cellStyle name="Обычный 9 3 7" xfId="368"/>
    <cellStyle name="Обычный 9 3 7 2" xfId="962"/>
    <cellStyle name="Обычный 9 3 7 2 2" xfId="2150"/>
    <cellStyle name="Обычный 9 3 7 2 2 2" xfId="4563"/>
    <cellStyle name="Обычный 9 3 7 2 3" xfId="3375"/>
    <cellStyle name="Обычный 9 3 7 3" xfId="1556"/>
    <cellStyle name="Обычный 9 3 7 3 2" xfId="3969"/>
    <cellStyle name="Обычный 9 3 7 4" xfId="2781"/>
    <cellStyle name="Обычный 9 3 8" xfId="521"/>
    <cellStyle name="Обычный 9 3 8 2" xfId="1115"/>
    <cellStyle name="Обычный 9 3 8 2 2" xfId="2303"/>
    <cellStyle name="Обычный 9 3 8 2 2 2" xfId="4716"/>
    <cellStyle name="Обычный 9 3 8 2 3" xfId="3528"/>
    <cellStyle name="Обычный 9 3 8 3" xfId="1709"/>
    <cellStyle name="Обычный 9 3 8 3 2" xfId="4122"/>
    <cellStyle name="Обычный 9 3 8 4" xfId="2934"/>
    <cellStyle name="Обычный 9 3 9" xfId="668"/>
    <cellStyle name="Обычный 9 3 9 2" xfId="1856"/>
    <cellStyle name="Обычный 9 3 9 2 2" xfId="4269"/>
    <cellStyle name="Обычный 9 3 9 3" xfId="3081"/>
    <cellStyle name="Обычный 9 4" xfId="89"/>
    <cellStyle name="Обычный 9 4 2" xfId="249"/>
    <cellStyle name="Обычный 9 4 2 2" xfId="843"/>
    <cellStyle name="Обычный 9 4 2 2 2" xfId="2031"/>
    <cellStyle name="Обычный 9 4 2 2 2 2" xfId="4444"/>
    <cellStyle name="Обычный 9 4 2 2 3" xfId="3256"/>
    <cellStyle name="Обычный 9 4 2 3" xfId="1437"/>
    <cellStyle name="Обычный 9 4 2 3 2" xfId="3850"/>
    <cellStyle name="Обычный 9 4 2 4" xfId="2662"/>
    <cellStyle name="Обычный 9 4 3" xfId="396"/>
    <cellStyle name="Обычный 9 4 3 2" xfId="990"/>
    <cellStyle name="Обычный 9 4 3 2 2" xfId="2178"/>
    <cellStyle name="Обычный 9 4 3 2 2 2" xfId="4591"/>
    <cellStyle name="Обычный 9 4 3 2 3" xfId="3403"/>
    <cellStyle name="Обычный 9 4 3 3" xfId="1584"/>
    <cellStyle name="Обычный 9 4 3 3 2" xfId="3997"/>
    <cellStyle name="Обычный 9 4 3 4" xfId="2809"/>
    <cellStyle name="Обычный 9 4 4" xfId="549"/>
    <cellStyle name="Обычный 9 4 4 2" xfId="1143"/>
    <cellStyle name="Обычный 9 4 4 2 2" xfId="2331"/>
    <cellStyle name="Обычный 9 4 4 2 2 2" xfId="4744"/>
    <cellStyle name="Обычный 9 4 4 2 3" xfId="3556"/>
    <cellStyle name="Обычный 9 4 4 3" xfId="1737"/>
    <cellStyle name="Обычный 9 4 4 3 2" xfId="4150"/>
    <cellStyle name="Обычный 9 4 4 4" xfId="2962"/>
    <cellStyle name="Обычный 9 4 5" xfId="696"/>
    <cellStyle name="Обычный 9 4 5 2" xfId="1884"/>
    <cellStyle name="Обычный 9 4 5 2 2" xfId="4297"/>
    <cellStyle name="Обычный 9 4 5 3" xfId="3109"/>
    <cellStyle name="Обычный 9 4 6" xfId="1290"/>
    <cellStyle name="Обычный 9 4 6 2" xfId="3703"/>
    <cellStyle name="Обычный 9 4 7" xfId="2515"/>
    <cellStyle name="Обычный 9 5" xfId="129"/>
    <cellStyle name="Обычный 9 5 2" xfId="280"/>
    <cellStyle name="Обычный 9 5 2 2" xfId="874"/>
    <cellStyle name="Обычный 9 5 2 2 2" xfId="2062"/>
    <cellStyle name="Обычный 9 5 2 2 2 2" xfId="4475"/>
    <cellStyle name="Обычный 9 5 2 2 3" xfId="3287"/>
    <cellStyle name="Обычный 9 5 2 3" xfId="1468"/>
    <cellStyle name="Обычный 9 5 2 3 2" xfId="3881"/>
    <cellStyle name="Обычный 9 5 2 4" xfId="2693"/>
    <cellStyle name="Обычный 9 5 3" xfId="427"/>
    <cellStyle name="Обычный 9 5 3 2" xfId="1021"/>
    <cellStyle name="Обычный 9 5 3 2 2" xfId="2209"/>
    <cellStyle name="Обычный 9 5 3 2 2 2" xfId="4622"/>
    <cellStyle name="Обычный 9 5 3 2 3" xfId="3434"/>
    <cellStyle name="Обычный 9 5 3 3" xfId="1615"/>
    <cellStyle name="Обычный 9 5 3 3 2" xfId="4028"/>
    <cellStyle name="Обычный 9 5 3 4" xfId="2840"/>
    <cellStyle name="Обычный 9 5 4" xfId="580"/>
    <cellStyle name="Обычный 9 5 4 2" xfId="1174"/>
    <cellStyle name="Обычный 9 5 4 2 2" xfId="2362"/>
    <cellStyle name="Обычный 9 5 4 2 2 2" xfId="4775"/>
    <cellStyle name="Обычный 9 5 4 2 3" xfId="3587"/>
    <cellStyle name="Обычный 9 5 4 3" xfId="1768"/>
    <cellStyle name="Обычный 9 5 4 3 2" xfId="4181"/>
    <cellStyle name="Обычный 9 5 4 4" xfId="2993"/>
    <cellStyle name="Обычный 9 5 5" xfId="727"/>
    <cellStyle name="Обычный 9 5 5 2" xfId="1915"/>
    <cellStyle name="Обычный 9 5 5 2 2" xfId="4328"/>
    <cellStyle name="Обычный 9 5 5 3" xfId="3140"/>
    <cellStyle name="Обычный 9 5 6" xfId="1321"/>
    <cellStyle name="Обычный 9 5 6 2" xfId="3734"/>
    <cellStyle name="Обычный 9 5 7" xfId="2546"/>
    <cellStyle name="Обычный 9 6" xfId="159"/>
    <cellStyle name="Обычный 9 6 2" xfId="306"/>
    <cellStyle name="Обычный 9 6 2 2" xfId="900"/>
    <cellStyle name="Обычный 9 6 2 2 2" xfId="2088"/>
    <cellStyle name="Обычный 9 6 2 2 2 2" xfId="4501"/>
    <cellStyle name="Обычный 9 6 2 2 3" xfId="3313"/>
    <cellStyle name="Обычный 9 6 2 3" xfId="1494"/>
    <cellStyle name="Обычный 9 6 2 3 2" xfId="3907"/>
    <cellStyle name="Обычный 9 6 2 4" xfId="2719"/>
    <cellStyle name="Обычный 9 6 3" xfId="454"/>
    <cellStyle name="Обычный 9 6 3 2" xfId="1048"/>
    <cellStyle name="Обычный 9 6 3 2 2" xfId="2236"/>
    <cellStyle name="Обычный 9 6 3 2 2 2" xfId="4649"/>
    <cellStyle name="Обычный 9 6 3 2 3" xfId="3461"/>
    <cellStyle name="Обычный 9 6 3 3" xfId="1642"/>
    <cellStyle name="Обычный 9 6 3 3 2" xfId="4055"/>
    <cellStyle name="Обычный 9 6 3 4" xfId="2867"/>
    <cellStyle name="Обычный 9 6 4" xfId="606"/>
    <cellStyle name="Обычный 9 6 4 2" xfId="1200"/>
    <cellStyle name="Обычный 9 6 4 2 2" xfId="2388"/>
    <cellStyle name="Обычный 9 6 4 2 2 2" xfId="4801"/>
    <cellStyle name="Обычный 9 6 4 2 3" xfId="3613"/>
    <cellStyle name="Обычный 9 6 4 3" xfId="1794"/>
    <cellStyle name="Обычный 9 6 4 3 2" xfId="4207"/>
    <cellStyle name="Обычный 9 6 4 4" xfId="3019"/>
    <cellStyle name="Обычный 9 6 5" xfId="753"/>
    <cellStyle name="Обычный 9 6 5 2" xfId="1941"/>
    <cellStyle name="Обычный 9 6 5 2 2" xfId="4354"/>
    <cellStyle name="Обычный 9 6 5 3" xfId="3166"/>
    <cellStyle name="Обычный 9 6 6" xfId="1347"/>
    <cellStyle name="Обычный 9 6 6 2" xfId="3760"/>
    <cellStyle name="Обычный 9 6 7" xfId="2572"/>
    <cellStyle name="Обычный 9 7" xfId="189"/>
    <cellStyle name="Обычный 9 7 2" xfId="336"/>
    <cellStyle name="Обычный 9 7 2 2" xfId="930"/>
    <cellStyle name="Обычный 9 7 2 2 2" xfId="2118"/>
    <cellStyle name="Обычный 9 7 2 2 2 2" xfId="4531"/>
    <cellStyle name="Обычный 9 7 2 2 3" xfId="3343"/>
    <cellStyle name="Обычный 9 7 2 3" xfId="1524"/>
    <cellStyle name="Обычный 9 7 2 3 2" xfId="3937"/>
    <cellStyle name="Обычный 9 7 2 4" xfId="2749"/>
    <cellStyle name="Обычный 9 7 3" xfId="484"/>
    <cellStyle name="Обычный 9 7 3 2" xfId="1078"/>
    <cellStyle name="Обычный 9 7 3 2 2" xfId="2266"/>
    <cellStyle name="Обычный 9 7 3 2 2 2" xfId="4679"/>
    <cellStyle name="Обычный 9 7 3 2 3" xfId="3491"/>
    <cellStyle name="Обычный 9 7 3 3" xfId="1672"/>
    <cellStyle name="Обычный 9 7 3 3 2" xfId="4085"/>
    <cellStyle name="Обычный 9 7 3 4" xfId="2897"/>
    <cellStyle name="Обычный 9 7 4" xfId="636"/>
    <cellStyle name="Обычный 9 7 4 2" xfId="1230"/>
    <cellStyle name="Обычный 9 7 4 2 2" xfId="2418"/>
    <cellStyle name="Обычный 9 7 4 2 2 2" xfId="4831"/>
    <cellStyle name="Обычный 9 7 4 2 3" xfId="3643"/>
    <cellStyle name="Обычный 9 7 4 3" xfId="1824"/>
    <cellStyle name="Обычный 9 7 4 3 2" xfId="4237"/>
    <cellStyle name="Обычный 9 7 4 4" xfId="3049"/>
    <cellStyle name="Обычный 9 7 5" xfId="783"/>
    <cellStyle name="Обычный 9 7 5 2" xfId="1971"/>
    <cellStyle name="Обычный 9 7 5 2 2" xfId="4384"/>
    <cellStyle name="Обычный 9 7 5 3" xfId="3196"/>
    <cellStyle name="Обычный 9 7 6" xfId="1377"/>
    <cellStyle name="Обычный 9 7 6 2" xfId="3790"/>
    <cellStyle name="Обычный 9 7 7" xfId="2602"/>
    <cellStyle name="Обычный 9 8" xfId="219"/>
    <cellStyle name="Обычный 9 8 2" xfId="813"/>
    <cellStyle name="Обычный 9 8 2 2" xfId="2001"/>
    <cellStyle name="Обычный 9 8 2 2 2" xfId="4414"/>
    <cellStyle name="Обычный 9 8 2 3" xfId="3226"/>
    <cellStyle name="Обычный 9 8 3" xfId="1407"/>
    <cellStyle name="Обычный 9 8 3 2" xfId="3820"/>
    <cellStyle name="Обычный 9 8 4" xfId="2632"/>
    <cellStyle name="Обычный 9 9" xfId="366"/>
    <cellStyle name="Обычный 9 9 2" xfId="960"/>
    <cellStyle name="Обычный 9 9 2 2" xfId="2148"/>
    <cellStyle name="Обычный 9 9 2 2 2" xfId="4561"/>
    <cellStyle name="Обычный 9 9 2 3" xfId="3373"/>
    <cellStyle name="Обычный 9 9 3" xfId="1554"/>
    <cellStyle name="Обычный 9 9 3 2" xfId="3967"/>
    <cellStyle name="Обычный 9 9 4" xfId="2779"/>
    <cellStyle name="Обычный_Лист1" xfId="47"/>
    <cellStyle name="Пояснение" xfId="50" builtinId="53"/>
    <cellStyle name="Финансовый" xfId="44" builtinId="3"/>
    <cellStyle name="Финансовый 2" xfId="45"/>
    <cellStyle name="Финансовый 2 2" xfId="133"/>
    <cellStyle name="Финансовый 2 3" xfId="132"/>
    <cellStyle name="Финансовый 3" xfId="46"/>
    <cellStyle name="Финансовый 3 2" xfId="56"/>
    <cellStyle name="Финансовый 3 2 2" xfId="135"/>
    <cellStyle name="Финансовый 3 3" xfId="134"/>
    <cellStyle name="Финансовый 3 3 2" xfId="283"/>
    <cellStyle name="Финансовый 3 3 2 2" xfId="877"/>
    <cellStyle name="Финансовый 3 3 2 2 2" xfId="2065"/>
    <cellStyle name="Финансовый 3 3 2 2 2 2" xfId="4478"/>
    <cellStyle name="Финансовый 3 3 2 2 3" xfId="3290"/>
    <cellStyle name="Финансовый 3 3 2 3" xfId="1471"/>
    <cellStyle name="Финансовый 3 3 2 3 2" xfId="3884"/>
    <cellStyle name="Финансовый 3 3 2 4" xfId="2696"/>
    <cellStyle name="Финансовый 3 3 3" xfId="431"/>
    <cellStyle name="Финансовый 3 3 3 2" xfId="1025"/>
    <cellStyle name="Финансовый 3 3 3 2 2" xfId="2213"/>
    <cellStyle name="Финансовый 3 3 3 2 2 2" xfId="4626"/>
    <cellStyle name="Финансовый 3 3 3 2 3" xfId="3438"/>
    <cellStyle name="Финансовый 3 3 3 3" xfId="1619"/>
    <cellStyle name="Финансовый 3 3 3 3 2" xfId="4032"/>
    <cellStyle name="Финансовый 3 3 3 4" xfId="2844"/>
    <cellStyle name="Финансовый 3 3 4" xfId="583"/>
    <cellStyle name="Финансовый 3 3 4 2" xfId="1177"/>
    <cellStyle name="Финансовый 3 3 4 2 2" xfId="2365"/>
    <cellStyle name="Финансовый 3 3 4 2 2 2" xfId="4778"/>
    <cellStyle name="Финансовый 3 3 4 2 3" xfId="3590"/>
    <cellStyle name="Финансовый 3 3 4 3" xfId="1771"/>
    <cellStyle name="Финансовый 3 3 4 3 2" xfId="4184"/>
    <cellStyle name="Финансовый 3 3 4 4" xfId="2996"/>
    <cellStyle name="Финансовый 3 3 5" xfId="730"/>
    <cellStyle name="Финансовый 3 3 5 2" xfId="1918"/>
    <cellStyle name="Финансовый 3 3 5 2 2" xfId="4331"/>
    <cellStyle name="Финансовый 3 3 5 3" xfId="3143"/>
    <cellStyle name="Финансовый 3 3 6" xfId="1324"/>
    <cellStyle name="Финансовый 3 3 6 2" xfId="3737"/>
    <cellStyle name="Финансовый 3 3 7" xfId="2549"/>
    <cellStyle name="Финансовый 3 4" xfId="2451"/>
    <cellStyle name="Финансовый 3 4 2" xfId="4864"/>
    <cellStyle name="Финансовый 4" xfId="136"/>
  </cellStyles>
  <dxfs count="0"/>
  <tableStyles count="0" defaultTableStyle="TableStyleMedium2" defaultPivotStyle="PivotStyleMedium9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4;&#1077;&#1087;&#1072;&#1088;&#1090;&#1072;&#1084;&#1077;&#1085;&#1090;%20&#1078;&#1080;&#1083;&#1080;&#1097;&#1085;&#1086;-&#1082;&#1086;&#1084;&#1084;&#1091;&#1085;&#1072;&#1083;&#1100;&#1085;&#1086;&#1075;&#1086;%20&#1093;&#1086;&#1079;&#1103;&#1081;&#1089;&#1090;&#1074;&#1072;\&#1054;&#1090;&#1076;&#1077;&#1083;%20&#1088;&#1077;&#1092;&#1086;&#1088;&#1084;&#1080;&#1088;&#1086;&#1074;&#1072;&#1085;&#1080;&#1103;%20&#1046;&#1050;&#1061;\&#1048;&#1043;&#1054;&#1056;&#1068;\&#1055;&#1088;&#1086;&#1075;&#1088;&#1072;&#1084;&#1084;&#1072;%202017-2018\&#1055;&#1054;&#1057;&#1051;&#1045;&#1044;&#1053;&#1045;&#1045;%20&#1061;&#1040;&#1056;&#1040;&#1050;&#1058;&#1045;&#1056;&#1048;&#1057;&#1058;&#1048;&#1050;&#10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4;&#1077;&#1087;&#1072;&#1088;&#1090;&#1072;&#1084;&#1077;&#1085;&#1090;%20&#1078;&#1080;&#1083;&#1080;&#1097;&#1085;&#1086;-&#1082;&#1086;&#1084;&#1084;&#1091;&#1085;&#1072;&#1083;&#1100;&#1085;&#1086;&#1075;&#1086;%20&#1093;&#1086;&#1079;&#1103;&#1081;&#1089;&#1090;&#1074;&#1072;\&#1054;&#1090;&#1076;&#1077;&#1083;%20&#1088;&#1077;&#1092;&#1086;&#1088;&#1084;&#1080;&#1088;&#1086;&#1074;&#1072;&#1085;&#1080;&#1103;%20&#1046;&#1050;&#1061;\&#1052;&#1072;&#1082;&#1072;&#1088;&#1086;&#1074;&#1072;\&#1055;&#1056;&#1054;&#1043;&#1056;&#1040;&#1052;&#1052;&#1040;%20&#1048;&#1043;&#1054;&#1056;&#1068;\&#1050;&#1055;%202018&#1087;&#1088;&#1077;&#1076;&#1087;&#1086;&#1089;&#1083;&#1077;&#1076;&#1085;&#1080;&#1081;%20&#1074;&#1072;&#1088;&#1080;&#1072;&#1085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ya_makarova/Downloads/&#1055;&#1088;&#1080;&#1083;&#1086;&#1078;&#1077;&#1085;&#1080;&#1077;%202%20&#1088;&#1072;&#1079;&#1076;&#1077;&#1083;&#1099;%201,2%20&#1082;&#1087;%202018%202%20&#1074;&#1072;&#1088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 мкд"/>
      <sheetName val="виды работ"/>
      <sheetName val="Лист2"/>
      <sheetName val="Лист1"/>
      <sheetName val="надо"/>
      <sheetName val="идеально"/>
      <sheetName val="замечания"/>
      <sheetName val="НЕ ПРИСЛАЛИ"/>
      <sheetName val="Красные"/>
      <sheetName val="НЕ ПРИСЛАЛИ 2"/>
      <sheetName val="не прислали1"/>
      <sheetName val="Отсутствуют в предложениях"/>
      <sheetName val="Нет характеристик от МО"/>
    </sheetNames>
    <sheetDataSet>
      <sheetData sheetId="0"/>
      <sheetData sheetId="1">
        <row r="11">
          <cell r="C11">
            <v>115853.54</v>
          </cell>
        </row>
        <row r="128">
          <cell r="C128">
            <v>100313.09</v>
          </cell>
        </row>
        <row r="131">
          <cell r="C131">
            <v>368120.12</v>
          </cell>
        </row>
        <row r="134">
          <cell r="C134">
            <v>392159.62</v>
          </cell>
        </row>
        <row r="135">
          <cell r="C135">
            <v>310721.12</v>
          </cell>
        </row>
        <row r="138">
          <cell r="C138">
            <v>323926.40999999997</v>
          </cell>
        </row>
        <row r="139">
          <cell r="C139">
            <v>152127.9</v>
          </cell>
        </row>
        <row r="148">
          <cell r="C148">
            <v>855114.23</v>
          </cell>
        </row>
        <row r="151">
          <cell r="C151">
            <v>361008.96</v>
          </cell>
        </row>
        <row r="154">
          <cell r="C154">
            <v>175421.5</v>
          </cell>
        </row>
        <row r="155">
          <cell r="C155">
            <v>306432.39</v>
          </cell>
        </row>
        <row r="156">
          <cell r="C156">
            <v>306432.39</v>
          </cell>
        </row>
        <row r="168">
          <cell r="C168">
            <v>277814.69</v>
          </cell>
        </row>
        <row r="211">
          <cell r="C211">
            <v>6554868.1400000006</v>
          </cell>
        </row>
        <row r="212">
          <cell r="C212">
            <v>454325.96</v>
          </cell>
        </row>
        <row r="213">
          <cell r="C213">
            <v>454327.14</v>
          </cell>
        </row>
        <row r="214">
          <cell r="C214">
            <v>454325.96</v>
          </cell>
        </row>
        <row r="215">
          <cell r="C215">
            <v>799970.38</v>
          </cell>
        </row>
        <row r="216">
          <cell r="C216">
            <v>454325.96</v>
          </cell>
        </row>
        <row r="217">
          <cell r="C217">
            <v>469629.38</v>
          </cell>
        </row>
        <row r="218">
          <cell r="C218">
            <v>799635.26</v>
          </cell>
        </row>
        <row r="219">
          <cell r="C219">
            <v>557630.24</v>
          </cell>
        </row>
        <row r="220">
          <cell r="C220">
            <v>435580.38</v>
          </cell>
        </row>
        <row r="221">
          <cell r="C221">
            <v>435580.38</v>
          </cell>
        </row>
        <row r="222">
          <cell r="C222">
            <v>435580.38</v>
          </cell>
        </row>
        <row r="238">
          <cell r="C238">
            <v>314688.66000000003</v>
          </cell>
        </row>
        <row r="239">
          <cell r="C239">
            <v>313839.69</v>
          </cell>
        </row>
        <row r="432">
          <cell r="C432">
            <v>388358.06</v>
          </cell>
        </row>
        <row r="433">
          <cell r="C433">
            <v>1245521.8600000001</v>
          </cell>
        </row>
        <row r="470">
          <cell r="C470">
            <v>546640.31000000006</v>
          </cell>
        </row>
        <row r="471">
          <cell r="C471">
            <v>449345.20999999996</v>
          </cell>
        </row>
        <row r="472">
          <cell r="C472">
            <v>579076.77</v>
          </cell>
        </row>
        <row r="473">
          <cell r="C473">
            <v>427351.64</v>
          </cell>
        </row>
        <row r="598">
          <cell r="C598">
            <v>471200.44</v>
          </cell>
        </row>
        <row r="628">
          <cell r="C628">
            <v>764120.67</v>
          </cell>
        </row>
        <row r="637">
          <cell r="C637">
            <v>395881.9</v>
          </cell>
        </row>
        <row r="638">
          <cell r="C638">
            <v>138426.18</v>
          </cell>
        </row>
        <row r="745">
          <cell r="C745">
            <v>72584.41</v>
          </cell>
        </row>
        <row r="746">
          <cell r="C746">
            <v>221583.46</v>
          </cell>
        </row>
        <row r="747">
          <cell r="C747">
            <v>293066.78999999998</v>
          </cell>
        </row>
        <row r="748">
          <cell r="C748">
            <v>344439.89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 мкд"/>
      <sheetName val="виды работ"/>
      <sheetName val="Лист2"/>
      <sheetName val="Лист1"/>
      <sheetName val="надо"/>
      <sheetName val="идеально"/>
      <sheetName val="замечания"/>
      <sheetName val="НЕ ПРИСЛАЛИ"/>
      <sheetName val="Красные"/>
      <sheetName val="НЕ ПРИСЛАЛИ 2"/>
      <sheetName val="не прислали1"/>
      <sheetName val="Отсутствуют в предложениях"/>
      <sheetName val="Нет характеристик от МО"/>
      <sheetName val="Лист3"/>
    </sheetNames>
    <sheetDataSet>
      <sheetData sheetId="0"/>
      <sheetData sheetId="1">
        <row r="375">
          <cell r="C375">
            <v>717704.83000000007</v>
          </cell>
        </row>
        <row r="376">
          <cell r="C376">
            <v>717704.83000000007</v>
          </cell>
        </row>
        <row r="381">
          <cell r="C381">
            <v>944711.49</v>
          </cell>
        </row>
        <row r="382">
          <cell r="C382">
            <v>944711.49</v>
          </cell>
        </row>
        <row r="384">
          <cell r="C384">
            <v>636515.30999999994</v>
          </cell>
        </row>
        <row r="385">
          <cell r="C385">
            <v>636515.30999999994</v>
          </cell>
        </row>
        <row r="392">
          <cell r="C392">
            <v>939812.51</v>
          </cell>
        </row>
        <row r="393">
          <cell r="C393">
            <v>130422.18</v>
          </cell>
        </row>
        <row r="394">
          <cell r="C394">
            <v>562668.80000000005</v>
          </cell>
        </row>
        <row r="508">
          <cell r="C508">
            <v>1801359.68</v>
          </cell>
        </row>
        <row r="511">
          <cell r="C511">
            <v>368938.21</v>
          </cell>
        </row>
        <row r="514">
          <cell r="C514">
            <v>851136.21</v>
          </cell>
        </row>
        <row r="520">
          <cell r="C520">
            <v>786570.67</v>
          </cell>
        </row>
        <row r="521">
          <cell r="C521">
            <v>334032.21999999997</v>
          </cell>
        </row>
        <row r="522">
          <cell r="C522">
            <v>321570.69</v>
          </cell>
        </row>
        <row r="529">
          <cell r="C529">
            <v>133832</v>
          </cell>
        </row>
        <row r="536">
          <cell r="C536">
            <v>5387024.5</v>
          </cell>
        </row>
        <row r="547">
          <cell r="C547">
            <v>189023.22</v>
          </cell>
        </row>
        <row r="552">
          <cell r="C552">
            <v>324259.15000000002</v>
          </cell>
        </row>
        <row r="553">
          <cell r="C553">
            <v>185824.09</v>
          </cell>
        </row>
        <row r="554">
          <cell r="C554">
            <v>338462.07</v>
          </cell>
        </row>
        <row r="555">
          <cell r="C555">
            <v>287641.73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Лист1"/>
      <sheetName val="Лист2"/>
    </sheetNames>
    <sheetDataSet>
      <sheetData sheetId="0">
        <row r="828">
          <cell r="L828">
            <v>2673736.04</v>
          </cell>
        </row>
        <row r="829">
          <cell r="L829">
            <v>21431594.699999999</v>
          </cell>
        </row>
      </sheetData>
      <sheetData sheetId="1">
        <row r="826">
          <cell r="C826">
            <v>2673736.04</v>
          </cell>
        </row>
        <row r="827">
          <cell r="C827">
            <v>21431594.699999999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99"/>
  <sheetViews>
    <sheetView tabSelected="1" view="pageBreakPreview" zoomScale="80" zoomScaleNormal="100" zoomScaleSheetLayoutView="80" workbookViewId="0">
      <pane xSplit="12" ySplit="11" topLeftCell="M1135" activePane="bottomRight" state="frozen"/>
      <selection pane="topRight" activeCell="M1" sqref="M1"/>
      <selection pane="bottomLeft" activeCell="A8" sqref="A8"/>
      <selection pane="bottomRight" activeCell="L1264" sqref="L1264"/>
    </sheetView>
  </sheetViews>
  <sheetFormatPr defaultColWidth="8.85546875" defaultRowHeight="15.6" customHeight="1" x14ac:dyDescent="0.2"/>
  <cols>
    <col min="1" max="1" width="8.7109375" style="148" customWidth="1"/>
    <col min="2" max="2" width="50.42578125" style="149" customWidth="1"/>
    <col min="3" max="3" width="10.5703125" style="156" customWidth="1"/>
    <col min="4" max="4" width="9.42578125" style="127" customWidth="1"/>
    <col min="5" max="5" width="9.28515625" style="127" customWidth="1"/>
    <col min="6" max="7" width="9.42578125" style="148" customWidth="1"/>
    <col min="8" max="8" width="13.140625" style="127" customWidth="1"/>
    <col min="9" max="9" width="14.42578125" style="127" customWidth="1"/>
    <col min="10" max="10" width="14.140625" style="127" customWidth="1"/>
    <col min="11" max="11" width="11.42578125" style="156" customWidth="1"/>
    <col min="12" max="12" width="17.5703125" style="114" customWidth="1"/>
    <col min="13" max="13" width="12.85546875" style="127" customWidth="1"/>
    <col min="14" max="14" width="12" style="127" customWidth="1"/>
    <col min="15" max="15" width="11.85546875" style="127" customWidth="1"/>
    <col min="16" max="16" width="16.7109375" style="127" customWidth="1"/>
    <col min="17" max="17" width="12.7109375" style="181" hidden="1" customWidth="1"/>
    <col min="18" max="18" width="12.42578125" style="127" hidden="1" customWidth="1"/>
    <col min="19" max="19" width="11.42578125" style="127" customWidth="1"/>
    <col min="20" max="20" width="10.5703125" style="127" customWidth="1"/>
    <col min="21" max="21" width="18" style="112" customWidth="1"/>
    <col min="22" max="22" width="15.42578125" style="112" customWidth="1"/>
    <col min="23" max="23" width="15" style="112" customWidth="1"/>
    <col min="24" max="30" width="8.85546875" style="112" customWidth="1"/>
    <col min="31" max="16384" width="8.85546875" style="112"/>
  </cols>
  <sheetData>
    <row r="1" spans="1:23" ht="15.6" customHeight="1" x14ac:dyDescent="0.2">
      <c r="O1" s="149"/>
      <c r="P1" s="127" t="s">
        <v>1757</v>
      </c>
      <c r="Q1" s="112"/>
    </row>
    <row r="2" spans="1:23" ht="15.6" customHeight="1" x14ac:dyDescent="0.2">
      <c r="P2" s="127" t="s">
        <v>1758</v>
      </c>
    </row>
    <row r="3" spans="1:23" ht="15.6" customHeight="1" x14ac:dyDescent="0.2">
      <c r="P3" s="181" t="s">
        <v>1753</v>
      </c>
      <c r="Q3" s="112"/>
    </row>
    <row r="4" spans="1:23" ht="15.6" customHeight="1" x14ac:dyDescent="0.2">
      <c r="P4" s="127" t="s">
        <v>1759</v>
      </c>
    </row>
    <row r="6" spans="1:23" s="137" customFormat="1" ht="14.25" x14ac:dyDescent="0.2">
      <c r="A6" s="297"/>
      <c r="B6" s="572" t="s">
        <v>1668</v>
      </c>
      <c r="C6" s="572"/>
      <c r="D6" s="572"/>
      <c r="E6" s="572"/>
      <c r="F6" s="572"/>
      <c r="G6" s="572"/>
      <c r="H6" s="572"/>
      <c r="I6" s="572"/>
      <c r="J6" s="572"/>
      <c r="K6" s="572"/>
      <c r="L6" s="572"/>
      <c r="M6" s="572"/>
      <c r="N6" s="572"/>
      <c r="O6" s="572"/>
      <c r="P6" s="572"/>
      <c r="Q6" s="572"/>
      <c r="R6" s="572"/>
      <c r="S6" s="572"/>
      <c r="T6" s="572"/>
    </row>
    <row r="7" spans="1:23" s="137" customFormat="1" ht="12.75" x14ac:dyDescent="0.2">
      <c r="A7" s="127"/>
      <c r="B7" s="149"/>
      <c r="C7" s="156"/>
      <c r="D7" s="648" t="s">
        <v>1754</v>
      </c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127"/>
      <c r="S7" s="127"/>
      <c r="T7" s="127"/>
    </row>
    <row r="8" spans="1:23" ht="15.6" customHeight="1" x14ac:dyDescent="0.2">
      <c r="A8" s="649" t="s">
        <v>0</v>
      </c>
      <c r="B8" s="649" t="s">
        <v>1</v>
      </c>
      <c r="C8" s="552" t="s">
        <v>149</v>
      </c>
      <c r="D8" s="552"/>
      <c r="E8" s="610" t="s">
        <v>150</v>
      </c>
      <c r="F8" s="611" t="s">
        <v>151</v>
      </c>
      <c r="G8" s="611" t="s">
        <v>152</v>
      </c>
      <c r="H8" s="563" t="s">
        <v>153</v>
      </c>
      <c r="I8" s="612" t="s">
        <v>154</v>
      </c>
      <c r="J8" s="612"/>
      <c r="K8" s="613" t="s">
        <v>155</v>
      </c>
      <c r="L8" s="612" t="s">
        <v>156</v>
      </c>
      <c r="M8" s="612"/>
      <c r="N8" s="612"/>
      <c r="O8" s="612"/>
      <c r="P8" s="612"/>
      <c r="Q8" s="631" t="s">
        <v>157</v>
      </c>
      <c r="R8" s="632" t="s">
        <v>158</v>
      </c>
      <c r="S8" s="563" t="s">
        <v>159</v>
      </c>
      <c r="T8" s="563" t="s">
        <v>160</v>
      </c>
    </row>
    <row r="9" spans="1:23" ht="15.6" customHeight="1" x14ac:dyDescent="0.2">
      <c r="A9" s="649"/>
      <c r="B9" s="649"/>
      <c r="C9" s="613" t="s">
        <v>161</v>
      </c>
      <c r="D9" s="563" t="s">
        <v>162</v>
      </c>
      <c r="E9" s="610"/>
      <c r="F9" s="611"/>
      <c r="G9" s="611"/>
      <c r="H9" s="563"/>
      <c r="I9" s="563" t="s">
        <v>163</v>
      </c>
      <c r="J9" s="563" t="s">
        <v>164</v>
      </c>
      <c r="K9" s="613"/>
      <c r="L9" s="630" t="s">
        <v>163</v>
      </c>
      <c r="M9" s="353"/>
      <c r="N9" s="353"/>
      <c r="O9" s="351"/>
      <c r="P9" s="351"/>
      <c r="Q9" s="631"/>
      <c r="R9" s="632"/>
      <c r="S9" s="563"/>
      <c r="T9" s="563"/>
    </row>
    <row r="10" spans="1:23" ht="58.5" customHeight="1" x14ac:dyDescent="0.2">
      <c r="A10" s="649"/>
      <c r="B10" s="649"/>
      <c r="C10" s="613"/>
      <c r="D10" s="563"/>
      <c r="E10" s="610"/>
      <c r="F10" s="611"/>
      <c r="G10" s="611"/>
      <c r="H10" s="563"/>
      <c r="I10" s="563"/>
      <c r="J10" s="563"/>
      <c r="K10" s="613"/>
      <c r="L10" s="630"/>
      <c r="M10" s="353" t="s">
        <v>165</v>
      </c>
      <c r="N10" s="353" t="s">
        <v>166</v>
      </c>
      <c r="O10" s="353" t="s">
        <v>167</v>
      </c>
      <c r="P10" s="353" t="s">
        <v>168</v>
      </c>
      <c r="Q10" s="631"/>
      <c r="R10" s="632"/>
      <c r="S10" s="563"/>
      <c r="T10" s="563"/>
    </row>
    <row r="11" spans="1:23" ht="13.5" customHeight="1" x14ac:dyDescent="0.2">
      <c r="A11" s="361"/>
      <c r="B11" s="150"/>
      <c r="C11" s="613"/>
      <c r="D11" s="563"/>
      <c r="E11" s="610"/>
      <c r="F11" s="611"/>
      <c r="G11" s="611"/>
      <c r="H11" s="351" t="s">
        <v>169</v>
      </c>
      <c r="I11" s="351" t="s">
        <v>169</v>
      </c>
      <c r="J11" s="351" t="s">
        <v>169</v>
      </c>
      <c r="K11" s="88" t="s">
        <v>170</v>
      </c>
      <c r="L11" s="349" t="s">
        <v>11</v>
      </c>
      <c r="M11" s="351"/>
      <c r="N11" s="351"/>
      <c r="O11" s="351" t="s">
        <v>11</v>
      </c>
      <c r="P11" s="351" t="s">
        <v>11</v>
      </c>
      <c r="Q11" s="180" t="s">
        <v>171</v>
      </c>
      <c r="R11" s="128" t="s">
        <v>171</v>
      </c>
      <c r="S11" s="563"/>
      <c r="T11" s="563"/>
    </row>
    <row r="12" spans="1:23" ht="15.6" customHeight="1" x14ac:dyDescent="0.2">
      <c r="A12" s="337">
        <v>1</v>
      </c>
      <c r="B12" s="212">
        <v>2</v>
      </c>
      <c r="C12" s="341">
        <v>3</v>
      </c>
      <c r="D12" s="350">
        <v>4</v>
      </c>
      <c r="E12" s="350">
        <v>5</v>
      </c>
      <c r="F12" s="337">
        <v>6</v>
      </c>
      <c r="G12" s="337">
        <v>7</v>
      </c>
      <c r="H12" s="350">
        <v>8</v>
      </c>
      <c r="I12" s="350">
        <v>9</v>
      </c>
      <c r="J12" s="350">
        <v>10</v>
      </c>
      <c r="K12" s="341">
        <v>11</v>
      </c>
      <c r="L12" s="337">
        <v>12</v>
      </c>
      <c r="M12" s="350">
        <v>13</v>
      </c>
      <c r="N12" s="350">
        <v>14</v>
      </c>
      <c r="O12" s="350">
        <v>15</v>
      </c>
      <c r="P12" s="350">
        <v>16</v>
      </c>
      <c r="Q12" s="337">
        <v>17</v>
      </c>
      <c r="R12" s="350">
        <v>18</v>
      </c>
      <c r="S12" s="350">
        <v>17</v>
      </c>
      <c r="T12" s="351">
        <v>18</v>
      </c>
    </row>
    <row r="13" spans="1:23" ht="15.6" customHeight="1" x14ac:dyDescent="0.2">
      <c r="A13" s="564" t="s">
        <v>96</v>
      </c>
      <c r="B13" s="565"/>
      <c r="C13" s="565"/>
      <c r="D13" s="565"/>
      <c r="E13" s="565"/>
      <c r="F13" s="565"/>
      <c r="G13" s="565"/>
      <c r="H13" s="565"/>
      <c r="I13" s="565"/>
      <c r="J13" s="565"/>
      <c r="K13" s="565"/>
      <c r="L13" s="565"/>
      <c r="M13" s="565"/>
      <c r="N13" s="565"/>
      <c r="O13" s="565"/>
      <c r="P13" s="565"/>
      <c r="Q13" s="565"/>
      <c r="R13" s="565"/>
      <c r="S13" s="565"/>
      <c r="T13" s="566"/>
    </row>
    <row r="14" spans="1:23" ht="15.6" customHeight="1" x14ac:dyDescent="0.2">
      <c r="A14" s="559" t="s">
        <v>97</v>
      </c>
      <c r="B14" s="560"/>
      <c r="C14" s="157"/>
      <c r="D14" s="111"/>
      <c r="E14" s="111"/>
      <c r="F14" s="31"/>
      <c r="G14" s="31"/>
      <c r="H14" s="111"/>
      <c r="I14" s="111"/>
      <c r="J14" s="111"/>
      <c r="K14" s="157"/>
      <c r="L14" s="362"/>
      <c r="M14" s="111"/>
      <c r="N14" s="111"/>
      <c r="O14" s="111"/>
      <c r="P14" s="111"/>
      <c r="Q14" s="15"/>
      <c r="R14" s="111"/>
      <c r="S14" s="111"/>
      <c r="T14" s="111"/>
    </row>
    <row r="15" spans="1:23" ht="15.6" customHeight="1" x14ac:dyDescent="0.2">
      <c r="A15" s="337">
        <v>1</v>
      </c>
      <c r="B15" s="352" t="s">
        <v>1048</v>
      </c>
      <c r="C15" s="341">
        <v>1961</v>
      </c>
      <c r="D15" s="350"/>
      <c r="E15" s="351" t="s">
        <v>1431</v>
      </c>
      <c r="F15" s="337">
        <v>3</v>
      </c>
      <c r="G15" s="337">
        <v>2</v>
      </c>
      <c r="H15" s="373">
        <v>1275.95</v>
      </c>
      <c r="I15" s="373">
        <v>964.55</v>
      </c>
      <c r="J15" s="373">
        <v>878.39</v>
      </c>
      <c r="K15" s="341">
        <v>31</v>
      </c>
      <c r="L15" s="373">
        <f>'раздел 2'!C12</f>
        <v>115853.54</v>
      </c>
      <c r="M15" s="373">
        <v>0</v>
      </c>
      <c r="N15" s="373">
        <v>0</v>
      </c>
      <c r="O15" s="373">
        <v>0</v>
      </c>
      <c r="P15" s="373">
        <f t="shared" ref="P15:P44" si="0">L15</f>
        <v>115853.54</v>
      </c>
      <c r="Q15" s="129">
        <f t="shared" ref="Q15:Q44" si="1">L15/H15</f>
        <v>90.797868255025662</v>
      </c>
      <c r="R15" s="350">
        <v>24445</v>
      </c>
      <c r="S15" s="129" t="s">
        <v>358</v>
      </c>
      <c r="T15" s="351" t="s">
        <v>181</v>
      </c>
      <c r="U15" s="61">
        <f>L15-'раздел 2'!C12</f>
        <v>0</v>
      </c>
      <c r="V15" s="213">
        <f t="shared" ref="V15:V44" si="2">L15-P15</f>
        <v>0</v>
      </c>
      <c r="W15" s="213">
        <f t="shared" ref="W15:W75" si="3">R15-Q15</f>
        <v>24354.202131744973</v>
      </c>
    </row>
    <row r="16" spans="1:23" ht="15.6" customHeight="1" x14ac:dyDescent="0.2">
      <c r="A16" s="361">
        <f t="shared" ref="A16:A45" si="4">A15+1</f>
        <v>2</v>
      </c>
      <c r="B16" s="352" t="s">
        <v>1049</v>
      </c>
      <c r="C16" s="158">
        <v>1975</v>
      </c>
      <c r="D16" s="350"/>
      <c r="E16" s="351" t="s">
        <v>1431</v>
      </c>
      <c r="F16" s="188">
        <v>3</v>
      </c>
      <c r="G16" s="188">
        <v>2</v>
      </c>
      <c r="H16" s="354">
        <v>1258.8599999999999</v>
      </c>
      <c r="I16" s="375">
        <v>956.26</v>
      </c>
      <c r="J16" s="214">
        <v>914.26</v>
      </c>
      <c r="K16" s="158">
        <v>25</v>
      </c>
      <c r="L16" s="373">
        <f>'раздел 2'!C13</f>
        <v>116431.91</v>
      </c>
      <c r="M16" s="373">
        <v>0</v>
      </c>
      <c r="N16" s="373">
        <v>0</v>
      </c>
      <c r="O16" s="373">
        <v>0</v>
      </c>
      <c r="P16" s="373">
        <f t="shared" si="0"/>
        <v>116431.91</v>
      </c>
      <c r="Q16" s="129">
        <f t="shared" si="1"/>
        <v>92.489959169407257</v>
      </c>
      <c r="R16" s="350">
        <v>24445</v>
      </c>
      <c r="S16" s="129" t="s">
        <v>358</v>
      </c>
      <c r="T16" s="351" t="s">
        <v>181</v>
      </c>
      <c r="U16" s="61">
        <f>L16-'раздел 2'!C13</f>
        <v>0</v>
      </c>
      <c r="V16" s="213">
        <f t="shared" si="2"/>
        <v>0</v>
      </c>
      <c r="W16" s="213">
        <f t="shared" si="3"/>
        <v>24352.510040830592</v>
      </c>
    </row>
    <row r="17" spans="1:23" ht="15.6" customHeight="1" x14ac:dyDescent="0.2">
      <c r="A17" s="361">
        <f t="shared" si="4"/>
        <v>3</v>
      </c>
      <c r="B17" s="352" t="s">
        <v>1050</v>
      </c>
      <c r="C17" s="158">
        <v>1939</v>
      </c>
      <c r="D17" s="350"/>
      <c r="E17" s="351" t="s">
        <v>1431</v>
      </c>
      <c r="F17" s="188">
        <v>3</v>
      </c>
      <c r="G17" s="188">
        <v>4</v>
      </c>
      <c r="H17" s="354">
        <v>2213.71</v>
      </c>
      <c r="I17" s="375">
        <v>1936.24</v>
      </c>
      <c r="J17" s="214">
        <v>1325.11</v>
      </c>
      <c r="K17" s="158">
        <v>49</v>
      </c>
      <c r="L17" s="373">
        <f>'раздел 2'!C14</f>
        <v>282763.34000000003</v>
      </c>
      <c r="M17" s="373">
        <v>0</v>
      </c>
      <c r="N17" s="373">
        <v>0</v>
      </c>
      <c r="O17" s="373">
        <v>0</v>
      </c>
      <c r="P17" s="373">
        <f t="shared" si="0"/>
        <v>282763.34000000003</v>
      </c>
      <c r="Q17" s="129">
        <f t="shared" si="1"/>
        <v>127.73278342691681</v>
      </c>
      <c r="R17" s="350">
        <v>24445</v>
      </c>
      <c r="S17" s="129" t="s">
        <v>358</v>
      </c>
      <c r="T17" s="351" t="s">
        <v>181</v>
      </c>
      <c r="U17" s="61">
        <f>L17-'раздел 2'!C14</f>
        <v>0</v>
      </c>
      <c r="V17" s="213">
        <f t="shared" si="2"/>
        <v>0</v>
      </c>
      <c r="W17" s="213">
        <f t="shared" si="3"/>
        <v>24317.267216573084</v>
      </c>
    </row>
    <row r="18" spans="1:23" ht="15.6" customHeight="1" x14ac:dyDescent="0.2">
      <c r="A18" s="361">
        <f t="shared" si="4"/>
        <v>4</v>
      </c>
      <c r="B18" s="352" t="s">
        <v>1051</v>
      </c>
      <c r="C18" s="88" t="s">
        <v>1432</v>
      </c>
      <c r="D18" s="351"/>
      <c r="E18" s="351" t="s">
        <v>416</v>
      </c>
      <c r="F18" s="361">
        <v>4</v>
      </c>
      <c r="G18" s="361">
        <v>4</v>
      </c>
      <c r="H18" s="349">
        <v>3804.92</v>
      </c>
      <c r="I18" s="349">
        <v>2543.52</v>
      </c>
      <c r="J18" s="351">
        <v>1862.37</v>
      </c>
      <c r="K18" s="88">
        <v>93</v>
      </c>
      <c r="L18" s="373">
        <f>'раздел 2'!C15</f>
        <v>599323.06999999995</v>
      </c>
      <c r="M18" s="349">
        <v>0</v>
      </c>
      <c r="N18" s="349">
        <v>0</v>
      </c>
      <c r="O18" s="349">
        <v>0</v>
      </c>
      <c r="P18" s="373">
        <f t="shared" si="0"/>
        <v>599323.06999999995</v>
      </c>
      <c r="Q18" s="345">
        <f t="shared" si="1"/>
        <v>157.51265992451877</v>
      </c>
      <c r="R18" s="350">
        <v>24445</v>
      </c>
      <c r="S18" s="129" t="s">
        <v>358</v>
      </c>
      <c r="T18" s="351" t="s">
        <v>181</v>
      </c>
      <c r="U18" s="61">
        <f>L18-'раздел 2'!C15</f>
        <v>0</v>
      </c>
      <c r="V18" s="213">
        <f t="shared" si="2"/>
        <v>0</v>
      </c>
      <c r="W18" s="213">
        <f t="shared" si="3"/>
        <v>24287.48734007548</v>
      </c>
    </row>
    <row r="19" spans="1:23" ht="15.6" customHeight="1" x14ac:dyDescent="0.2">
      <c r="A19" s="361">
        <f t="shared" si="4"/>
        <v>5</v>
      </c>
      <c r="B19" s="352" t="s">
        <v>1052</v>
      </c>
      <c r="C19" s="88">
        <v>1954</v>
      </c>
      <c r="D19" s="351"/>
      <c r="E19" s="351" t="s">
        <v>1431</v>
      </c>
      <c r="F19" s="361">
        <v>3</v>
      </c>
      <c r="G19" s="361">
        <v>7</v>
      </c>
      <c r="H19" s="349">
        <v>8066.74</v>
      </c>
      <c r="I19" s="349">
        <v>5274.6</v>
      </c>
      <c r="J19" s="351">
        <v>3996.78</v>
      </c>
      <c r="K19" s="88">
        <v>185</v>
      </c>
      <c r="L19" s="373">
        <f>'раздел 2'!C16</f>
        <v>2013331.9300000002</v>
      </c>
      <c r="M19" s="349">
        <v>0</v>
      </c>
      <c r="N19" s="349">
        <v>0</v>
      </c>
      <c r="O19" s="349">
        <v>0</v>
      </c>
      <c r="P19" s="373">
        <f t="shared" si="0"/>
        <v>2013331.9300000002</v>
      </c>
      <c r="Q19" s="345">
        <f t="shared" si="1"/>
        <v>249.5843339440716</v>
      </c>
      <c r="R19" s="350">
        <v>24445</v>
      </c>
      <c r="S19" s="129" t="s">
        <v>358</v>
      </c>
      <c r="T19" s="351" t="s">
        <v>181</v>
      </c>
      <c r="U19" s="61">
        <f>L19-'раздел 2'!C16</f>
        <v>0</v>
      </c>
      <c r="V19" s="213">
        <f t="shared" si="2"/>
        <v>0</v>
      </c>
      <c r="W19" s="213">
        <f t="shared" si="3"/>
        <v>24195.415666055927</v>
      </c>
    </row>
    <row r="20" spans="1:23" ht="15.6" customHeight="1" x14ac:dyDescent="0.2">
      <c r="A20" s="361">
        <f t="shared" si="4"/>
        <v>6</v>
      </c>
      <c r="B20" s="352" t="s">
        <v>1053</v>
      </c>
      <c r="C20" s="88">
        <v>1956</v>
      </c>
      <c r="D20" s="351"/>
      <c r="E20" s="351" t="s">
        <v>1431</v>
      </c>
      <c r="F20" s="361">
        <v>3</v>
      </c>
      <c r="G20" s="361">
        <v>4</v>
      </c>
      <c r="H20" s="349">
        <v>5842</v>
      </c>
      <c r="I20" s="349">
        <v>3765.18</v>
      </c>
      <c r="J20" s="351">
        <v>2080.67</v>
      </c>
      <c r="K20" s="88">
        <v>63</v>
      </c>
      <c r="L20" s="373">
        <f>'раздел 2'!C17</f>
        <v>5584499.0599999996</v>
      </c>
      <c r="M20" s="349">
        <v>0</v>
      </c>
      <c r="N20" s="349">
        <v>0</v>
      </c>
      <c r="O20" s="349">
        <v>0</v>
      </c>
      <c r="P20" s="373">
        <f t="shared" si="0"/>
        <v>5584499.0599999996</v>
      </c>
      <c r="Q20" s="345">
        <f t="shared" si="1"/>
        <v>955.92246833276272</v>
      </c>
      <c r="R20" s="350">
        <v>24445</v>
      </c>
      <c r="S20" s="129" t="s">
        <v>358</v>
      </c>
      <c r="T20" s="351" t="s">
        <v>181</v>
      </c>
      <c r="U20" s="61">
        <f>L20-'раздел 2'!C17</f>
        <v>0</v>
      </c>
      <c r="V20" s="213">
        <f t="shared" si="2"/>
        <v>0</v>
      </c>
      <c r="W20" s="213">
        <f t="shared" si="3"/>
        <v>23489.077531667237</v>
      </c>
    </row>
    <row r="21" spans="1:23" ht="15.6" customHeight="1" x14ac:dyDescent="0.2">
      <c r="A21" s="361">
        <f t="shared" si="4"/>
        <v>7</v>
      </c>
      <c r="B21" s="340" t="s">
        <v>176</v>
      </c>
      <c r="C21" s="158">
        <v>1953</v>
      </c>
      <c r="D21" s="350"/>
      <c r="E21" s="351" t="s">
        <v>173</v>
      </c>
      <c r="F21" s="188">
        <v>2</v>
      </c>
      <c r="G21" s="188">
        <v>2</v>
      </c>
      <c r="H21" s="354">
        <v>1036.8699999999999</v>
      </c>
      <c r="I21" s="375">
        <v>726.94</v>
      </c>
      <c r="J21" s="214">
        <v>726.94</v>
      </c>
      <c r="K21" s="158">
        <v>22</v>
      </c>
      <c r="L21" s="373">
        <f>'раздел 2'!C18</f>
        <v>4498295.7</v>
      </c>
      <c r="M21" s="349">
        <v>0</v>
      </c>
      <c r="N21" s="349">
        <v>0</v>
      </c>
      <c r="O21" s="349">
        <v>0</v>
      </c>
      <c r="P21" s="373">
        <f t="shared" si="0"/>
        <v>4498295.7</v>
      </c>
      <c r="Q21" s="345">
        <f t="shared" si="1"/>
        <v>4338.3410649358175</v>
      </c>
      <c r="R21" s="350">
        <v>24445</v>
      </c>
      <c r="S21" s="129" t="s">
        <v>358</v>
      </c>
      <c r="T21" s="351" t="s">
        <v>181</v>
      </c>
      <c r="U21" s="61">
        <f>L21-'раздел 2'!C18</f>
        <v>0</v>
      </c>
      <c r="V21" s="213">
        <f t="shared" si="2"/>
        <v>0</v>
      </c>
      <c r="W21" s="213">
        <f t="shared" si="3"/>
        <v>20106.658935064181</v>
      </c>
    </row>
    <row r="22" spans="1:23" ht="15.6" customHeight="1" x14ac:dyDescent="0.2">
      <c r="A22" s="361">
        <f t="shared" si="4"/>
        <v>8</v>
      </c>
      <c r="B22" s="352" t="s">
        <v>1089</v>
      </c>
      <c r="C22" s="158">
        <v>1958</v>
      </c>
      <c r="D22" s="350"/>
      <c r="E22" s="351" t="s">
        <v>1431</v>
      </c>
      <c r="F22" s="188">
        <v>3</v>
      </c>
      <c r="G22" s="188">
        <v>3</v>
      </c>
      <c r="H22" s="354">
        <v>1481.14</v>
      </c>
      <c r="I22" s="375">
        <v>1300.1400000000001</v>
      </c>
      <c r="J22" s="214">
        <v>1256.4000000000001</v>
      </c>
      <c r="K22" s="158">
        <v>36</v>
      </c>
      <c r="L22" s="373">
        <f>'раздел 2'!C19</f>
        <v>113154.05</v>
      </c>
      <c r="M22" s="349">
        <v>0</v>
      </c>
      <c r="N22" s="349">
        <v>0</v>
      </c>
      <c r="O22" s="349">
        <v>0</v>
      </c>
      <c r="P22" s="373">
        <f t="shared" si="0"/>
        <v>113154.05</v>
      </c>
      <c r="Q22" s="345">
        <f t="shared" si="1"/>
        <v>76.396593164724464</v>
      </c>
      <c r="R22" s="350">
        <v>24445</v>
      </c>
      <c r="S22" s="129" t="s">
        <v>358</v>
      </c>
      <c r="T22" s="351" t="s">
        <v>181</v>
      </c>
      <c r="U22" s="61">
        <f>L22-'раздел 2'!C19</f>
        <v>0</v>
      </c>
      <c r="V22" s="213">
        <f t="shared" si="2"/>
        <v>0</v>
      </c>
      <c r="W22" s="213">
        <f t="shared" si="3"/>
        <v>24368.603406835275</v>
      </c>
    </row>
    <row r="23" spans="1:23" ht="15.6" customHeight="1" x14ac:dyDescent="0.2">
      <c r="A23" s="361">
        <f t="shared" si="4"/>
        <v>9</v>
      </c>
      <c r="B23" s="340" t="s">
        <v>1054</v>
      </c>
      <c r="C23" s="158">
        <v>1958</v>
      </c>
      <c r="D23" s="350"/>
      <c r="E23" s="351" t="s">
        <v>1431</v>
      </c>
      <c r="F23" s="188">
        <v>3</v>
      </c>
      <c r="G23" s="188">
        <v>4</v>
      </c>
      <c r="H23" s="354">
        <v>3125.71</v>
      </c>
      <c r="I23" s="375">
        <v>2011.74</v>
      </c>
      <c r="J23" s="214">
        <v>1760.2</v>
      </c>
      <c r="K23" s="158">
        <v>81</v>
      </c>
      <c r="L23" s="373">
        <f>'раздел 2'!C20</f>
        <v>143516.41000000003</v>
      </c>
      <c r="M23" s="349">
        <v>0</v>
      </c>
      <c r="N23" s="349">
        <v>0</v>
      </c>
      <c r="O23" s="349">
        <v>0</v>
      </c>
      <c r="P23" s="373">
        <f t="shared" si="0"/>
        <v>143516.41000000003</v>
      </c>
      <c r="Q23" s="345">
        <f t="shared" si="1"/>
        <v>45.914819353043001</v>
      </c>
      <c r="R23" s="350">
        <v>24445</v>
      </c>
      <c r="S23" s="129" t="s">
        <v>358</v>
      </c>
      <c r="T23" s="351" t="s">
        <v>181</v>
      </c>
      <c r="U23" s="61">
        <f>L23-'раздел 2'!C20</f>
        <v>0</v>
      </c>
      <c r="V23" s="213">
        <f t="shared" si="2"/>
        <v>0</v>
      </c>
      <c r="W23" s="213">
        <f t="shared" si="3"/>
        <v>24399.085180646958</v>
      </c>
    </row>
    <row r="24" spans="1:23" ht="15.6" customHeight="1" x14ac:dyDescent="0.2">
      <c r="A24" s="361">
        <f t="shared" si="4"/>
        <v>10</v>
      </c>
      <c r="B24" s="340" t="s">
        <v>1055</v>
      </c>
      <c r="C24" s="158" t="s">
        <v>1433</v>
      </c>
      <c r="D24" s="350"/>
      <c r="E24" s="351" t="s">
        <v>1431</v>
      </c>
      <c r="F24" s="188">
        <v>3</v>
      </c>
      <c r="G24" s="188">
        <v>3</v>
      </c>
      <c r="H24" s="354">
        <v>1822.79</v>
      </c>
      <c r="I24" s="375">
        <v>1308.8599999999999</v>
      </c>
      <c r="J24" s="214">
        <v>1218.01</v>
      </c>
      <c r="K24" s="158">
        <v>45</v>
      </c>
      <c r="L24" s="373">
        <f>'раздел 2'!C21</f>
        <v>217367.47</v>
      </c>
      <c r="M24" s="349">
        <v>0</v>
      </c>
      <c r="N24" s="349">
        <v>0</v>
      </c>
      <c r="O24" s="349">
        <v>0</v>
      </c>
      <c r="P24" s="373">
        <f t="shared" si="0"/>
        <v>217367.47</v>
      </c>
      <c r="Q24" s="345">
        <f t="shared" si="1"/>
        <v>119.24986970523209</v>
      </c>
      <c r="R24" s="350">
        <v>24445</v>
      </c>
      <c r="S24" s="129" t="s">
        <v>358</v>
      </c>
      <c r="T24" s="351" t="s">
        <v>181</v>
      </c>
      <c r="U24" s="61">
        <f>L24-'раздел 2'!C21</f>
        <v>0</v>
      </c>
      <c r="V24" s="213">
        <f t="shared" si="2"/>
        <v>0</v>
      </c>
      <c r="W24" s="213">
        <f t="shared" si="3"/>
        <v>24325.750130294768</v>
      </c>
    </row>
    <row r="25" spans="1:23" ht="15.6" customHeight="1" x14ac:dyDescent="0.2">
      <c r="A25" s="361">
        <f t="shared" si="4"/>
        <v>11</v>
      </c>
      <c r="B25" s="340" t="s">
        <v>1056</v>
      </c>
      <c r="C25" s="341">
        <v>1958</v>
      </c>
      <c r="D25" s="350"/>
      <c r="E25" s="351" t="s">
        <v>1431</v>
      </c>
      <c r="F25" s="337">
        <v>3</v>
      </c>
      <c r="G25" s="337">
        <v>3</v>
      </c>
      <c r="H25" s="350">
        <v>2243.0700000000002</v>
      </c>
      <c r="I25" s="373">
        <v>1468.67</v>
      </c>
      <c r="J25" s="373">
        <v>1439.43</v>
      </c>
      <c r="K25" s="341">
        <v>51</v>
      </c>
      <c r="L25" s="373">
        <f>'раздел 2'!C22</f>
        <v>114179.23</v>
      </c>
      <c r="M25" s="349">
        <v>0</v>
      </c>
      <c r="N25" s="349">
        <v>0</v>
      </c>
      <c r="O25" s="349">
        <v>0</v>
      </c>
      <c r="P25" s="373">
        <f t="shared" si="0"/>
        <v>114179.23</v>
      </c>
      <c r="Q25" s="345">
        <f t="shared" si="1"/>
        <v>50.90310601095819</v>
      </c>
      <c r="R25" s="350">
        <v>24445</v>
      </c>
      <c r="S25" s="129" t="s">
        <v>358</v>
      </c>
      <c r="T25" s="351" t="s">
        <v>181</v>
      </c>
      <c r="U25" s="61">
        <f>L25-'раздел 2'!C22</f>
        <v>0</v>
      </c>
      <c r="V25" s="213">
        <f t="shared" si="2"/>
        <v>0</v>
      </c>
      <c r="W25" s="213">
        <f t="shared" si="3"/>
        <v>24394.096893989041</v>
      </c>
    </row>
    <row r="26" spans="1:23" ht="15.6" customHeight="1" x14ac:dyDescent="0.2">
      <c r="A26" s="361">
        <f t="shared" si="4"/>
        <v>12</v>
      </c>
      <c r="B26" s="340" t="s">
        <v>1057</v>
      </c>
      <c r="C26" s="341">
        <v>1957</v>
      </c>
      <c r="D26" s="350"/>
      <c r="E26" s="351" t="s">
        <v>1431</v>
      </c>
      <c r="F26" s="337">
        <v>3</v>
      </c>
      <c r="G26" s="337">
        <v>3</v>
      </c>
      <c r="H26" s="373">
        <v>2143.2399999999998</v>
      </c>
      <c r="I26" s="373">
        <v>1320.24</v>
      </c>
      <c r="J26" s="373">
        <v>1320.24</v>
      </c>
      <c r="K26" s="341">
        <v>52</v>
      </c>
      <c r="L26" s="373">
        <f>'раздел 2'!C23</f>
        <v>225287.49</v>
      </c>
      <c r="M26" s="349">
        <v>0</v>
      </c>
      <c r="N26" s="349">
        <v>0</v>
      </c>
      <c r="O26" s="349">
        <v>0</v>
      </c>
      <c r="P26" s="373">
        <f t="shared" si="0"/>
        <v>225287.49</v>
      </c>
      <c r="Q26" s="345">
        <f t="shared" si="1"/>
        <v>105.11538138519252</v>
      </c>
      <c r="R26" s="350">
        <v>24445</v>
      </c>
      <c r="S26" s="129" t="s">
        <v>358</v>
      </c>
      <c r="T26" s="351" t="s">
        <v>181</v>
      </c>
      <c r="U26" s="61">
        <f>L26-'раздел 2'!C23</f>
        <v>0</v>
      </c>
      <c r="V26" s="213">
        <f t="shared" si="2"/>
        <v>0</v>
      </c>
      <c r="W26" s="213">
        <f t="shared" si="3"/>
        <v>24339.884618614808</v>
      </c>
    </row>
    <row r="27" spans="1:23" ht="15.6" customHeight="1" x14ac:dyDescent="0.2">
      <c r="A27" s="361">
        <f t="shared" si="4"/>
        <v>13</v>
      </c>
      <c r="B27" s="340" t="s">
        <v>1058</v>
      </c>
      <c r="C27" s="341">
        <v>1956</v>
      </c>
      <c r="D27" s="350"/>
      <c r="E27" s="351" t="s">
        <v>1431</v>
      </c>
      <c r="F27" s="337">
        <v>3</v>
      </c>
      <c r="G27" s="337">
        <v>3</v>
      </c>
      <c r="H27" s="139">
        <v>2074.36</v>
      </c>
      <c r="I27" s="373">
        <v>1337.36</v>
      </c>
      <c r="J27" s="373">
        <v>1225.3900000000001</v>
      </c>
      <c r="K27" s="341">
        <v>58</v>
      </c>
      <c r="L27" s="373">
        <f>'раздел 2'!C24</f>
        <v>114221.35</v>
      </c>
      <c r="M27" s="349">
        <v>0</v>
      </c>
      <c r="N27" s="349">
        <v>0</v>
      </c>
      <c r="O27" s="349">
        <v>0</v>
      </c>
      <c r="P27" s="373">
        <f t="shared" si="0"/>
        <v>114221.35</v>
      </c>
      <c r="Q27" s="345">
        <f t="shared" si="1"/>
        <v>55.063417150349984</v>
      </c>
      <c r="R27" s="350">
        <v>24445</v>
      </c>
      <c r="S27" s="129" t="s">
        <v>358</v>
      </c>
      <c r="T27" s="351" t="s">
        <v>181</v>
      </c>
      <c r="U27" s="61">
        <f>L27-'раздел 2'!C24</f>
        <v>0</v>
      </c>
      <c r="V27" s="213">
        <f t="shared" si="2"/>
        <v>0</v>
      </c>
      <c r="W27" s="213">
        <f t="shared" si="3"/>
        <v>24389.936582849648</v>
      </c>
    </row>
    <row r="28" spans="1:23" ht="15.6" customHeight="1" x14ac:dyDescent="0.2">
      <c r="A28" s="361">
        <f t="shared" si="4"/>
        <v>14</v>
      </c>
      <c r="B28" s="340" t="s">
        <v>1059</v>
      </c>
      <c r="C28" s="341">
        <v>1957</v>
      </c>
      <c r="D28" s="350"/>
      <c r="E28" s="351" t="s">
        <v>1431</v>
      </c>
      <c r="F28" s="337">
        <v>3</v>
      </c>
      <c r="G28" s="337">
        <v>4</v>
      </c>
      <c r="H28" s="354">
        <v>2461.9699999999998</v>
      </c>
      <c r="I28" s="373">
        <v>1800.97</v>
      </c>
      <c r="J28" s="373">
        <v>1713.56</v>
      </c>
      <c r="K28" s="341">
        <v>64</v>
      </c>
      <c r="L28" s="373">
        <f>'раздел 2'!C25</f>
        <v>152701</v>
      </c>
      <c r="M28" s="349">
        <v>0</v>
      </c>
      <c r="N28" s="349">
        <v>0</v>
      </c>
      <c r="O28" s="349">
        <v>0</v>
      </c>
      <c r="P28" s="373">
        <f t="shared" si="0"/>
        <v>152701</v>
      </c>
      <c r="Q28" s="345">
        <f t="shared" si="1"/>
        <v>62.023907683684207</v>
      </c>
      <c r="R28" s="350">
        <v>24445</v>
      </c>
      <c r="S28" s="129" t="s">
        <v>358</v>
      </c>
      <c r="T28" s="351" t="s">
        <v>181</v>
      </c>
      <c r="U28" s="61">
        <f>L28-'раздел 2'!C25</f>
        <v>0</v>
      </c>
      <c r="V28" s="213">
        <f t="shared" si="2"/>
        <v>0</v>
      </c>
      <c r="W28" s="213">
        <f t="shared" si="3"/>
        <v>24382.976092316316</v>
      </c>
    </row>
    <row r="29" spans="1:23" ht="15.6" customHeight="1" x14ac:dyDescent="0.2">
      <c r="A29" s="361">
        <f t="shared" si="4"/>
        <v>15</v>
      </c>
      <c r="B29" s="340" t="s">
        <v>175</v>
      </c>
      <c r="C29" s="341">
        <v>1957</v>
      </c>
      <c r="D29" s="350"/>
      <c r="E29" s="351" t="s">
        <v>173</v>
      </c>
      <c r="F29" s="337">
        <v>3</v>
      </c>
      <c r="G29" s="337">
        <v>4</v>
      </c>
      <c r="H29" s="354">
        <v>2818.81</v>
      </c>
      <c r="I29" s="373">
        <v>1764.61</v>
      </c>
      <c r="J29" s="373">
        <v>1144.48</v>
      </c>
      <c r="K29" s="341">
        <v>50</v>
      </c>
      <c r="L29" s="373">
        <f>'раздел 2'!C26</f>
        <v>14669638.77</v>
      </c>
      <c r="M29" s="349">
        <v>0</v>
      </c>
      <c r="N29" s="349">
        <v>0</v>
      </c>
      <c r="O29" s="349">
        <v>0</v>
      </c>
      <c r="P29" s="373">
        <f t="shared" si="0"/>
        <v>14669638.77</v>
      </c>
      <c r="Q29" s="345">
        <f t="shared" si="1"/>
        <v>5204.1956605801743</v>
      </c>
      <c r="R29" s="350">
        <v>24445</v>
      </c>
      <c r="S29" s="129" t="s">
        <v>358</v>
      </c>
      <c r="T29" s="351" t="s">
        <v>181</v>
      </c>
      <c r="U29" s="61">
        <f>L29-'раздел 2'!C26</f>
        <v>0</v>
      </c>
      <c r="V29" s="213">
        <f t="shared" si="2"/>
        <v>0</v>
      </c>
      <c r="W29" s="213">
        <f t="shared" si="3"/>
        <v>19240.804339419825</v>
      </c>
    </row>
    <row r="30" spans="1:23" ht="15.6" customHeight="1" x14ac:dyDescent="0.2">
      <c r="A30" s="361">
        <f t="shared" si="4"/>
        <v>16</v>
      </c>
      <c r="B30" s="352" t="s">
        <v>1060</v>
      </c>
      <c r="C30" s="341">
        <v>1958</v>
      </c>
      <c r="D30" s="350"/>
      <c r="E30" s="351" t="s">
        <v>1431</v>
      </c>
      <c r="F30" s="337">
        <v>3</v>
      </c>
      <c r="G30" s="337">
        <v>3</v>
      </c>
      <c r="H30" s="373">
        <v>1850.28</v>
      </c>
      <c r="I30" s="373">
        <v>1335.28</v>
      </c>
      <c r="J30" s="373">
        <v>1222.8699999999999</v>
      </c>
      <c r="K30" s="341">
        <v>57</v>
      </c>
      <c r="L30" s="373">
        <f>'раздел 2'!C27</f>
        <v>114909.51</v>
      </c>
      <c r="M30" s="349">
        <v>0</v>
      </c>
      <c r="N30" s="349">
        <v>0</v>
      </c>
      <c r="O30" s="349">
        <v>0</v>
      </c>
      <c r="P30" s="373">
        <f t="shared" si="0"/>
        <v>114909.51</v>
      </c>
      <c r="Q30" s="345">
        <f t="shared" si="1"/>
        <v>62.103849147156104</v>
      </c>
      <c r="R30" s="350">
        <v>24445</v>
      </c>
      <c r="S30" s="129" t="s">
        <v>358</v>
      </c>
      <c r="T30" s="351" t="s">
        <v>181</v>
      </c>
      <c r="U30" s="61">
        <f>L30-'раздел 2'!C27</f>
        <v>0</v>
      </c>
      <c r="V30" s="213">
        <f t="shared" si="2"/>
        <v>0</v>
      </c>
      <c r="W30" s="213">
        <f t="shared" si="3"/>
        <v>24382.896150852845</v>
      </c>
    </row>
    <row r="31" spans="1:23" ht="15.6" customHeight="1" x14ac:dyDescent="0.2">
      <c r="A31" s="361">
        <f t="shared" si="4"/>
        <v>17</v>
      </c>
      <c r="B31" s="352" t="s">
        <v>1061</v>
      </c>
      <c r="C31" s="87">
        <v>1958</v>
      </c>
      <c r="D31" s="350"/>
      <c r="E31" s="351" t="s">
        <v>1431</v>
      </c>
      <c r="F31" s="337">
        <v>3</v>
      </c>
      <c r="G31" s="337">
        <v>3</v>
      </c>
      <c r="H31" s="354">
        <v>1852.9</v>
      </c>
      <c r="I31" s="373">
        <v>1334.64</v>
      </c>
      <c r="J31" s="373">
        <v>1218.1500000000001</v>
      </c>
      <c r="K31" s="341">
        <v>47</v>
      </c>
      <c r="L31" s="373">
        <f>'раздел 2'!C28</f>
        <v>116721.14</v>
      </c>
      <c r="M31" s="349">
        <v>0</v>
      </c>
      <c r="N31" s="349">
        <v>0</v>
      </c>
      <c r="O31" s="349">
        <v>0</v>
      </c>
      <c r="P31" s="373">
        <f t="shared" si="0"/>
        <v>116721.14</v>
      </c>
      <c r="Q31" s="345">
        <f t="shared" si="1"/>
        <v>62.99376113119974</v>
      </c>
      <c r="R31" s="350">
        <v>24445</v>
      </c>
      <c r="S31" s="129" t="s">
        <v>358</v>
      </c>
      <c r="T31" s="351" t="s">
        <v>181</v>
      </c>
      <c r="U31" s="61">
        <f>L31-'раздел 2'!C28</f>
        <v>0</v>
      </c>
      <c r="V31" s="213">
        <f t="shared" si="2"/>
        <v>0</v>
      </c>
      <c r="W31" s="213">
        <f t="shared" si="3"/>
        <v>24382.006238868802</v>
      </c>
    </row>
    <row r="32" spans="1:23" ht="15.6" customHeight="1" x14ac:dyDescent="0.2">
      <c r="A32" s="361">
        <f t="shared" si="4"/>
        <v>18</v>
      </c>
      <c r="B32" s="352" t="s">
        <v>1062</v>
      </c>
      <c r="C32" s="341" t="s">
        <v>1434</v>
      </c>
      <c r="D32" s="350"/>
      <c r="E32" s="351" t="s">
        <v>1431</v>
      </c>
      <c r="F32" s="337">
        <v>3</v>
      </c>
      <c r="G32" s="337">
        <v>2</v>
      </c>
      <c r="H32" s="354">
        <v>1473.73</v>
      </c>
      <c r="I32" s="373">
        <v>960.93</v>
      </c>
      <c r="J32" s="373">
        <v>960.93</v>
      </c>
      <c r="K32" s="341">
        <v>26</v>
      </c>
      <c r="L32" s="373">
        <f>'раздел 2'!C29</f>
        <v>98535.07</v>
      </c>
      <c r="M32" s="349">
        <v>0</v>
      </c>
      <c r="N32" s="349">
        <v>0</v>
      </c>
      <c r="O32" s="349">
        <v>0</v>
      </c>
      <c r="P32" s="373">
        <f t="shared" si="0"/>
        <v>98535.07</v>
      </c>
      <c r="Q32" s="345">
        <f t="shared" si="1"/>
        <v>66.861005747321428</v>
      </c>
      <c r="R32" s="350">
        <v>24445</v>
      </c>
      <c r="S32" s="129" t="s">
        <v>358</v>
      </c>
      <c r="T32" s="351" t="s">
        <v>181</v>
      </c>
      <c r="U32" s="61">
        <f>L32-'раздел 2'!C29</f>
        <v>0</v>
      </c>
      <c r="V32" s="213">
        <f t="shared" si="2"/>
        <v>0</v>
      </c>
      <c r="W32" s="213">
        <f t="shared" si="3"/>
        <v>24378.13899425268</v>
      </c>
    </row>
    <row r="33" spans="1:23" ht="15.6" customHeight="1" x14ac:dyDescent="0.2">
      <c r="A33" s="361">
        <f t="shared" si="4"/>
        <v>19</v>
      </c>
      <c r="B33" s="145" t="s">
        <v>1183</v>
      </c>
      <c r="C33" s="341">
        <v>1965</v>
      </c>
      <c r="D33" s="350"/>
      <c r="E33" s="351" t="s">
        <v>416</v>
      </c>
      <c r="F33" s="337">
        <v>4</v>
      </c>
      <c r="G33" s="337">
        <v>3</v>
      </c>
      <c r="H33" s="373">
        <v>3347.9</v>
      </c>
      <c r="I33" s="373">
        <v>2495.1</v>
      </c>
      <c r="J33" s="373">
        <v>1477.18</v>
      </c>
      <c r="K33" s="341">
        <v>55</v>
      </c>
      <c r="L33" s="373">
        <f>'раздел 2'!C30</f>
        <v>440682.7</v>
      </c>
      <c r="M33" s="349">
        <v>0</v>
      </c>
      <c r="N33" s="349">
        <v>0</v>
      </c>
      <c r="O33" s="349">
        <v>0</v>
      </c>
      <c r="P33" s="373">
        <f t="shared" si="0"/>
        <v>440682.7</v>
      </c>
      <c r="Q33" s="345">
        <f t="shared" si="1"/>
        <v>131.62958869739239</v>
      </c>
      <c r="R33" s="350">
        <v>24445</v>
      </c>
      <c r="S33" s="129" t="s">
        <v>358</v>
      </c>
      <c r="T33" s="351" t="s">
        <v>181</v>
      </c>
      <c r="U33" s="61">
        <f>L33-'раздел 2'!C30</f>
        <v>0</v>
      </c>
      <c r="V33" s="213">
        <f t="shared" si="2"/>
        <v>0</v>
      </c>
      <c r="W33" s="213">
        <f t="shared" si="3"/>
        <v>24313.370411302607</v>
      </c>
    </row>
    <row r="34" spans="1:23" ht="15.6" customHeight="1" x14ac:dyDescent="0.2">
      <c r="A34" s="361">
        <f t="shared" si="4"/>
        <v>20</v>
      </c>
      <c r="B34" s="352" t="s">
        <v>1184</v>
      </c>
      <c r="C34" s="341">
        <v>1963</v>
      </c>
      <c r="D34" s="350"/>
      <c r="E34" s="351" t="s">
        <v>416</v>
      </c>
      <c r="F34" s="337">
        <v>5</v>
      </c>
      <c r="G34" s="337">
        <v>3</v>
      </c>
      <c r="H34" s="373">
        <v>3573.42</v>
      </c>
      <c r="I34" s="373">
        <v>2492.52</v>
      </c>
      <c r="J34" s="373">
        <v>2080.66</v>
      </c>
      <c r="K34" s="341">
        <v>100</v>
      </c>
      <c r="L34" s="373">
        <f>'раздел 2'!C31</f>
        <v>154658.09</v>
      </c>
      <c r="M34" s="349">
        <v>0</v>
      </c>
      <c r="N34" s="349">
        <v>0</v>
      </c>
      <c r="O34" s="349">
        <v>0</v>
      </c>
      <c r="P34" s="373">
        <f t="shared" si="0"/>
        <v>154658.09</v>
      </c>
      <c r="Q34" s="345">
        <f t="shared" si="1"/>
        <v>43.280132198286232</v>
      </c>
      <c r="R34" s="350">
        <v>24445</v>
      </c>
      <c r="S34" s="129" t="s">
        <v>358</v>
      </c>
      <c r="T34" s="351" t="s">
        <v>181</v>
      </c>
      <c r="U34" s="61">
        <f>L34-'раздел 2'!C31</f>
        <v>0</v>
      </c>
      <c r="V34" s="213">
        <f t="shared" si="2"/>
        <v>0</v>
      </c>
      <c r="W34" s="213">
        <f t="shared" si="3"/>
        <v>24401.719867801712</v>
      </c>
    </row>
    <row r="35" spans="1:23" ht="15.6" customHeight="1" x14ac:dyDescent="0.2">
      <c r="A35" s="361">
        <f t="shared" si="4"/>
        <v>21</v>
      </c>
      <c r="B35" s="352" t="s">
        <v>1185</v>
      </c>
      <c r="C35" s="341">
        <v>1964</v>
      </c>
      <c r="D35" s="350"/>
      <c r="E35" s="351" t="s">
        <v>416</v>
      </c>
      <c r="F35" s="337">
        <v>5</v>
      </c>
      <c r="G35" s="337">
        <v>3</v>
      </c>
      <c r="H35" s="373">
        <v>3431.73</v>
      </c>
      <c r="I35" s="373">
        <v>2523.83</v>
      </c>
      <c r="J35" s="373">
        <v>2295.8200000000002</v>
      </c>
      <c r="K35" s="341">
        <v>99</v>
      </c>
      <c r="L35" s="373">
        <f>'раздел 2'!C32</f>
        <v>484888.52</v>
      </c>
      <c r="M35" s="349">
        <v>0</v>
      </c>
      <c r="N35" s="349">
        <v>0</v>
      </c>
      <c r="O35" s="349">
        <v>0</v>
      </c>
      <c r="P35" s="373">
        <f t="shared" si="0"/>
        <v>484888.52</v>
      </c>
      <c r="Q35" s="345">
        <f t="shared" si="1"/>
        <v>141.29564971603244</v>
      </c>
      <c r="R35" s="350">
        <v>24445</v>
      </c>
      <c r="S35" s="129" t="s">
        <v>358</v>
      </c>
      <c r="T35" s="351" t="s">
        <v>181</v>
      </c>
      <c r="U35" s="61">
        <f>L35-'раздел 2'!C32</f>
        <v>0</v>
      </c>
      <c r="V35" s="213">
        <f t="shared" si="2"/>
        <v>0</v>
      </c>
      <c r="W35" s="213">
        <f t="shared" si="3"/>
        <v>24303.704350283966</v>
      </c>
    </row>
    <row r="36" spans="1:23" ht="15.6" customHeight="1" x14ac:dyDescent="0.2">
      <c r="A36" s="361">
        <f t="shared" si="4"/>
        <v>22</v>
      </c>
      <c r="B36" s="352" t="s">
        <v>1186</v>
      </c>
      <c r="C36" s="341">
        <v>1956</v>
      </c>
      <c r="D36" s="350"/>
      <c r="E36" s="351" t="s">
        <v>1431</v>
      </c>
      <c r="F36" s="337">
        <v>3</v>
      </c>
      <c r="G36" s="337">
        <v>3</v>
      </c>
      <c r="H36" s="373">
        <v>1632.24</v>
      </c>
      <c r="I36" s="373">
        <v>1317.1</v>
      </c>
      <c r="J36" s="373">
        <v>1115.4100000000001</v>
      </c>
      <c r="K36" s="341">
        <v>44</v>
      </c>
      <c r="L36" s="373">
        <f>'раздел 2'!C33</f>
        <v>606742.61</v>
      </c>
      <c r="M36" s="349">
        <v>0</v>
      </c>
      <c r="N36" s="349">
        <v>0</v>
      </c>
      <c r="O36" s="349">
        <v>0</v>
      </c>
      <c r="P36" s="373">
        <f t="shared" si="0"/>
        <v>606742.61</v>
      </c>
      <c r="Q36" s="345">
        <f t="shared" si="1"/>
        <v>371.72389477037689</v>
      </c>
      <c r="R36" s="350">
        <v>24445</v>
      </c>
      <c r="S36" s="129" t="s">
        <v>358</v>
      </c>
      <c r="T36" s="351" t="s">
        <v>181</v>
      </c>
      <c r="U36" s="61">
        <f>L36-'раздел 2'!C33</f>
        <v>0</v>
      </c>
      <c r="V36" s="213">
        <f t="shared" si="2"/>
        <v>0</v>
      </c>
      <c r="W36" s="213">
        <f t="shared" si="3"/>
        <v>24073.276105229623</v>
      </c>
    </row>
    <row r="37" spans="1:23" ht="15.6" customHeight="1" x14ac:dyDescent="0.2">
      <c r="A37" s="361">
        <f t="shared" si="4"/>
        <v>23</v>
      </c>
      <c r="B37" s="340" t="s">
        <v>148</v>
      </c>
      <c r="C37" s="341">
        <v>1957</v>
      </c>
      <c r="D37" s="350"/>
      <c r="E37" s="351" t="s">
        <v>173</v>
      </c>
      <c r="F37" s="337">
        <v>3</v>
      </c>
      <c r="G37" s="337">
        <v>5</v>
      </c>
      <c r="H37" s="373">
        <v>4667.03</v>
      </c>
      <c r="I37" s="373">
        <v>3425.11</v>
      </c>
      <c r="J37" s="373">
        <v>3201.3</v>
      </c>
      <c r="K37" s="341">
        <v>103</v>
      </c>
      <c r="L37" s="373">
        <f>'раздел 2'!C34</f>
        <v>7569443.9500000002</v>
      </c>
      <c r="M37" s="349">
        <v>0</v>
      </c>
      <c r="N37" s="349">
        <v>0</v>
      </c>
      <c r="O37" s="349">
        <v>0</v>
      </c>
      <c r="P37" s="373">
        <f t="shared" si="0"/>
        <v>7569443.9500000002</v>
      </c>
      <c r="Q37" s="345">
        <f t="shared" si="1"/>
        <v>1621.8974272717339</v>
      </c>
      <c r="R37" s="350">
        <v>24445</v>
      </c>
      <c r="S37" s="129" t="s">
        <v>358</v>
      </c>
      <c r="T37" s="351" t="s">
        <v>181</v>
      </c>
      <c r="U37" s="61">
        <f>L37-'раздел 2'!C34</f>
        <v>0</v>
      </c>
      <c r="V37" s="213">
        <f t="shared" si="2"/>
        <v>0</v>
      </c>
      <c r="W37" s="213">
        <f t="shared" si="3"/>
        <v>22823.102572728265</v>
      </c>
    </row>
    <row r="38" spans="1:23" ht="15.6" customHeight="1" x14ac:dyDescent="0.2">
      <c r="A38" s="361">
        <f t="shared" si="4"/>
        <v>24</v>
      </c>
      <c r="B38" s="340" t="s">
        <v>172</v>
      </c>
      <c r="C38" s="341">
        <v>1956</v>
      </c>
      <c r="D38" s="350"/>
      <c r="E38" s="351" t="s">
        <v>173</v>
      </c>
      <c r="F38" s="337">
        <v>3</v>
      </c>
      <c r="G38" s="337">
        <v>4</v>
      </c>
      <c r="H38" s="373">
        <v>2697.82</v>
      </c>
      <c r="I38" s="373">
        <v>1793</v>
      </c>
      <c r="J38" s="373">
        <v>1609.11</v>
      </c>
      <c r="K38" s="341">
        <v>57</v>
      </c>
      <c r="L38" s="373">
        <f>'раздел 2'!C35</f>
        <v>20849101.399999999</v>
      </c>
      <c r="M38" s="349">
        <v>0</v>
      </c>
      <c r="N38" s="349">
        <v>0</v>
      </c>
      <c r="O38" s="349">
        <v>0</v>
      </c>
      <c r="P38" s="373">
        <f t="shared" si="0"/>
        <v>20849101.399999999</v>
      </c>
      <c r="Q38" s="345">
        <f t="shared" si="1"/>
        <v>7728.1291561334701</v>
      </c>
      <c r="R38" s="350">
        <v>24445</v>
      </c>
      <c r="S38" s="129" t="s">
        <v>358</v>
      </c>
      <c r="T38" s="351" t="s">
        <v>181</v>
      </c>
      <c r="U38" s="61">
        <f>L38-'раздел 2'!C35</f>
        <v>0</v>
      </c>
      <c r="V38" s="213">
        <f t="shared" si="2"/>
        <v>0</v>
      </c>
      <c r="W38" s="213">
        <f t="shared" si="3"/>
        <v>16716.870843866531</v>
      </c>
    </row>
    <row r="39" spans="1:23" ht="15.6" customHeight="1" x14ac:dyDescent="0.2">
      <c r="A39" s="361">
        <f t="shared" si="4"/>
        <v>25</v>
      </c>
      <c r="B39" s="340" t="s">
        <v>98</v>
      </c>
      <c r="C39" s="341">
        <v>1959</v>
      </c>
      <c r="D39" s="350"/>
      <c r="E39" s="351" t="s">
        <v>173</v>
      </c>
      <c r="F39" s="337">
        <v>3</v>
      </c>
      <c r="G39" s="337">
        <v>3</v>
      </c>
      <c r="H39" s="373">
        <v>1953.81</v>
      </c>
      <c r="I39" s="373">
        <v>1488.65</v>
      </c>
      <c r="J39" s="373">
        <v>1225.06</v>
      </c>
      <c r="K39" s="341">
        <v>58</v>
      </c>
      <c r="L39" s="373">
        <f>'раздел 2'!C36</f>
        <v>9857646.9699999988</v>
      </c>
      <c r="M39" s="349">
        <v>0</v>
      </c>
      <c r="N39" s="349">
        <v>0</v>
      </c>
      <c r="O39" s="349">
        <v>0</v>
      </c>
      <c r="P39" s="373">
        <f t="shared" si="0"/>
        <v>9857646.9699999988</v>
      </c>
      <c r="Q39" s="345">
        <f t="shared" si="1"/>
        <v>5045.34574498032</v>
      </c>
      <c r="R39" s="350">
        <v>24445</v>
      </c>
      <c r="S39" s="129" t="s">
        <v>358</v>
      </c>
      <c r="T39" s="351" t="s">
        <v>181</v>
      </c>
      <c r="U39" s="61">
        <f>L39-'раздел 2'!C36</f>
        <v>0</v>
      </c>
      <c r="V39" s="213">
        <f t="shared" si="2"/>
        <v>0</v>
      </c>
      <c r="W39" s="213">
        <f t="shared" si="3"/>
        <v>19399.654255019679</v>
      </c>
    </row>
    <row r="40" spans="1:23" ht="15.6" customHeight="1" x14ac:dyDescent="0.2">
      <c r="A40" s="361">
        <f t="shared" si="4"/>
        <v>26</v>
      </c>
      <c r="B40" s="340" t="s">
        <v>99</v>
      </c>
      <c r="C40" s="341">
        <v>1959</v>
      </c>
      <c r="D40" s="350"/>
      <c r="E40" s="351" t="s">
        <v>173</v>
      </c>
      <c r="F40" s="337">
        <v>3</v>
      </c>
      <c r="G40" s="337">
        <v>3</v>
      </c>
      <c r="H40" s="373">
        <v>1960.05</v>
      </c>
      <c r="I40" s="373">
        <v>1494.65</v>
      </c>
      <c r="J40" s="373">
        <v>1286.44</v>
      </c>
      <c r="K40" s="341">
        <v>47</v>
      </c>
      <c r="L40" s="373">
        <f>'раздел 2'!C37</f>
        <v>9803950.4499999993</v>
      </c>
      <c r="M40" s="349">
        <v>0</v>
      </c>
      <c r="N40" s="349">
        <v>0</v>
      </c>
      <c r="O40" s="349">
        <v>0</v>
      </c>
      <c r="P40" s="373">
        <f t="shared" si="0"/>
        <v>9803950.4499999993</v>
      </c>
      <c r="Q40" s="345">
        <f t="shared" si="1"/>
        <v>5001.8879365322309</v>
      </c>
      <c r="R40" s="350">
        <v>24445</v>
      </c>
      <c r="S40" s="129" t="s">
        <v>358</v>
      </c>
      <c r="T40" s="351" t="s">
        <v>181</v>
      </c>
      <c r="U40" s="61">
        <f>L40-'раздел 2'!C37</f>
        <v>0</v>
      </c>
      <c r="V40" s="213">
        <f t="shared" si="2"/>
        <v>0</v>
      </c>
      <c r="W40" s="213">
        <f t="shared" si="3"/>
        <v>19443.112063467768</v>
      </c>
    </row>
    <row r="41" spans="1:23" ht="15.6" customHeight="1" x14ac:dyDescent="0.2">
      <c r="A41" s="361">
        <f t="shared" si="4"/>
        <v>27</v>
      </c>
      <c r="B41" s="352" t="s">
        <v>1187</v>
      </c>
      <c r="C41" s="341">
        <v>1953</v>
      </c>
      <c r="D41" s="350"/>
      <c r="E41" s="351" t="s">
        <v>1431</v>
      </c>
      <c r="F41" s="337">
        <v>2</v>
      </c>
      <c r="G41" s="337">
        <v>2</v>
      </c>
      <c r="H41" s="373">
        <v>906.09</v>
      </c>
      <c r="I41" s="373">
        <v>696.09</v>
      </c>
      <c r="J41" s="373">
        <v>696.09</v>
      </c>
      <c r="K41" s="341">
        <v>31</v>
      </c>
      <c r="L41" s="373">
        <f>'раздел 2'!C38</f>
        <v>450655.79000000004</v>
      </c>
      <c r="M41" s="349">
        <v>0</v>
      </c>
      <c r="N41" s="349">
        <v>0</v>
      </c>
      <c r="O41" s="349">
        <v>0</v>
      </c>
      <c r="P41" s="373">
        <f t="shared" si="0"/>
        <v>450655.79000000004</v>
      </c>
      <c r="Q41" s="345">
        <f t="shared" si="1"/>
        <v>497.363164807028</v>
      </c>
      <c r="R41" s="350">
        <v>24445</v>
      </c>
      <c r="S41" s="129" t="s">
        <v>358</v>
      </c>
      <c r="T41" s="351" t="s">
        <v>181</v>
      </c>
      <c r="U41" s="61">
        <f>L41-'раздел 2'!C38</f>
        <v>0</v>
      </c>
      <c r="V41" s="213">
        <f t="shared" si="2"/>
        <v>0</v>
      </c>
      <c r="W41" s="213">
        <f t="shared" si="3"/>
        <v>23947.63683519297</v>
      </c>
    </row>
    <row r="42" spans="1:23" ht="15.6" customHeight="1" x14ac:dyDescent="0.2">
      <c r="A42" s="361">
        <f t="shared" si="4"/>
        <v>28</v>
      </c>
      <c r="B42" s="340" t="s">
        <v>1182</v>
      </c>
      <c r="C42" s="341">
        <v>1939</v>
      </c>
      <c r="D42" s="350"/>
      <c r="E42" s="351" t="s">
        <v>174</v>
      </c>
      <c r="F42" s="337">
        <v>5</v>
      </c>
      <c r="G42" s="337">
        <v>6</v>
      </c>
      <c r="H42" s="373">
        <v>6105.89</v>
      </c>
      <c r="I42" s="373">
        <v>2877.91</v>
      </c>
      <c r="J42" s="373">
        <v>2523.83</v>
      </c>
      <c r="K42" s="341">
        <v>100</v>
      </c>
      <c r="L42" s="373">
        <f>'раздел 2'!C39</f>
        <v>46207976.059999995</v>
      </c>
      <c r="M42" s="349">
        <v>0</v>
      </c>
      <c r="N42" s="349">
        <v>0</v>
      </c>
      <c r="O42" s="349">
        <v>0</v>
      </c>
      <c r="P42" s="373">
        <f t="shared" si="0"/>
        <v>46207976.059999995</v>
      </c>
      <c r="Q42" s="345">
        <f t="shared" si="1"/>
        <v>7567.7708016357965</v>
      </c>
      <c r="R42" s="350">
        <v>24445</v>
      </c>
      <c r="S42" s="129" t="s">
        <v>358</v>
      </c>
      <c r="T42" s="351" t="s">
        <v>181</v>
      </c>
      <c r="U42" s="61">
        <f>L42-'раздел 2'!C39</f>
        <v>0</v>
      </c>
      <c r="V42" s="213">
        <f t="shared" si="2"/>
        <v>0</v>
      </c>
      <c r="W42" s="213">
        <f t="shared" si="3"/>
        <v>16877.229198364203</v>
      </c>
    </row>
    <row r="43" spans="1:23" ht="15.6" customHeight="1" x14ac:dyDescent="0.2">
      <c r="A43" s="361">
        <f t="shared" si="4"/>
        <v>29</v>
      </c>
      <c r="B43" s="352" t="s">
        <v>1188</v>
      </c>
      <c r="C43" s="341">
        <v>1954</v>
      </c>
      <c r="D43" s="350"/>
      <c r="E43" s="351" t="s">
        <v>416</v>
      </c>
      <c r="F43" s="337">
        <v>3</v>
      </c>
      <c r="G43" s="337">
        <v>5</v>
      </c>
      <c r="H43" s="373">
        <v>4382.62</v>
      </c>
      <c r="I43" s="373">
        <v>2695.02</v>
      </c>
      <c r="J43" s="373">
        <v>1910.42</v>
      </c>
      <c r="K43" s="341">
        <v>53</v>
      </c>
      <c r="L43" s="373">
        <f>'раздел 2'!C40</f>
        <v>651974</v>
      </c>
      <c r="M43" s="349">
        <v>0</v>
      </c>
      <c r="N43" s="349">
        <v>0</v>
      </c>
      <c r="O43" s="349">
        <v>0</v>
      </c>
      <c r="P43" s="373">
        <f t="shared" si="0"/>
        <v>651974</v>
      </c>
      <c r="Q43" s="345">
        <f t="shared" si="1"/>
        <v>148.76352501471723</v>
      </c>
      <c r="R43" s="350">
        <v>24445</v>
      </c>
      <c r="S43" s="129" t="s">
        <v>358</v>
      </c>
      <c r="T43" s="351" t="s">
        <v>181</v>
      </c>
      <c r="U43" s="61">
        <f>L43-'раздел 2'!C40</f>
        <v>0</v>
      </c>
      <c r="V43" s="213">
        <f t="shared" si="2"/>
        <v>0</v>
      </c>
      <c r="W43" s="213">
        <f t="shared" si="3"/>
        <v>24296.236474985282</v>
      </c>
    </row>
    <row r="44" spans="1:23" ht="15.6" customHeight="1" x14ac:dyDescent="0.2">
      <c r="A44" s="361">
        <f t="shared" si="4"/>
        <v>30</v>
      </c>
      <c r="B44" s="352" t="s">
        <v>1189</v>
      </c>
      <c r="C44" s="341">
        <v>1951</v>
      </c>
      <c r="D44" s="350"/>
      <c r="E44" s="351" t="s">
        <v>1431</v>
      </c>
      <c r="F44" s="337">
        <v>2</v>
      </c>
      <c r="G44" s="337">
        <v>3</v>
      </c>
      <c r="H44" s="373">
        <v>2142.88</v>
      </c>
      <c r="I44" s="373">
        <v>1358.08</v>
      </c>
      <c r="J44" s="373">
        <v>1333.4</v>
      </c>
      <c r="K44" s="341">
        <v>46</v>
      </c>
      <c r="L44" s="373">
        <f>'раздел 2'!C41</f>
        <v>222935.55</v>
      </c>
      <c r="M44" s="349">
        <v>0</v>
      </c>
      <c r="N44" s="349">
        <v>0</v>
      </c>
      <c r="O44" s="349">
        <v>0</v>
      </c>
      <c r="P44" s="373">
        <f t="shared" si="0"/>
        <v>222935.55</v>
      </c>
      <c r="Q44" s="345">
        <f t="shared" si="1"/>
        <v>104.03548028821025</v>
      </c>
      <c r="R44" s="350">
        <v>24445</v>
      </c>
      <c r="S44" s="129" t="s">
        <v>358</v>
      </c>
      <c r="T44" s="351" t="s">
        <v>181</v>
      </c>
      <c r="U44" s="61">
        <f>L44-'раздел 2'!C41</f>
        <v>0</v>
      </c>
      <c r="V44" s="213">
        <f t="shared" si="2"/>
        <v>0</v>
      </c>
      <c r="W44" s="213">
        <f t="shared" si="3"/>
        <v>24340.96451971179</v>
      </c>
    </row>
    <row r="45" spans="1:23" ht="15.6" customHeight="1" x14ac:dyDescent="0.2">
      <c r="A45" s="361">
        <f t="shared" si="4"/>
        <v>31</v>
      </c>
      <c r="B45" s="352" t="s">
        <v>1190</v>
      </c>
      <c r="C45" s="341" t="s">
        <v>1435</v>
      </c>
      <c r="D45" s="350"/>
      <c r="E45" s="351" t="s">
        <v>1431</v>
      </c>
      <c r="F45" s="337">
        <v>2</v>
      </c>
      <c r="G45" s="337">
        <v>2</v>
      </c>
      <c r="H45" s="373">
        <v>941.03</v>
      </c>
      <c r="I45" s="373">
        <v>851.34</v>
      </c>
      <c r="J45" s="373">
        <v>851.34</v>
      </c>
      <c r="K45" s="341">
        <v>27</v>
      </c>
      <c r="L45" s="373">
        <f>'раздел 2'!C42</f>
        <v>123700.2</v>
      </c>
      <c r="M45" s="349">
        <v>0</v>
      </c>
      <c r="N45" s="349">
        <v>0</v>
      </c>
      <c r="O45" s="349">
        <v>0</v>
      </c>
      <c r="P45" s="373">
        <f t="shared" ref="P45:P62" si="5">L45</f>
        <v>123700.2</v>
      </c>
      <c r="Q45" s="345">
        <f t="shared" ref="Q45:Q63" si="6">L45/H45</f>
        <v>131.45191970500409</v>
      </c>
      <c r="R45" s="350">
        <v>24445</v>
      </c>
      <c r="S45" s="129" t="s">
        <v>358</v>
      </c>
      <c r="T45" s="351" t="s">
        <v>181</v>
      </c>
      <c r="U45" s="61">
        <f>L45-'раздел 2'!C42</f>
        <v>0</v>
      </c>
      <c r="V45" s="213">
        <f t="shared" ref="V45:V75" si="7">L45-P45</f>
        <v>0</v>
      </c>
      <c r="W45" s="213">
        <f t="shared" si="3"/>
        <v>24313.548080294997</v>
      </c>
    </row>
    <row r="46" spans="1:23" ht="15.6" customHeight="1" x14ac:dyDescent="0.2">
      <c r="A46" s="361">
        <f t="shared" ref="A46:A62" si="8">A45+1</f>
        <v>32</v>
      </c>
      <c r="B46" s="352" t="s">
        <v>1191</v>
      </c>
      <c r="C46" s="341">
        <v>1952</v>
      </c>
      <c r="D46" s="350"/>
      <c r="E46" s="351" t="s">
        <v>1431</v>
      </c>
      <c r="F46" s="337">
        <v>2</v>
      </c>
      <c r="G46" s="337">
        <v>3</v>
      </c>
      <c r="H46" s="373">
        <v>2005</v>
      </c>
      <c r="I46" s="373">
        <v>1352.6</v>
      </c>
      <c r="J46" s="373">
        <v>1352.6</v>
      </c>
      <c r="K46" s="341">
        <v>44</v>
      </c>
      <c r="L46" s="373">
        <f>'раздел 2'!C43</f>
        <v>346713.71</v>
      </c>
      <c r="M46" s="349">
        <v>0</v>
      </c>
      <c r="N46" s="349">
        <v>0</v>
      </c>
      <c r="O46" s="349">
        <v>0</v>
      </c>
      <c r="P46" s="373">
        <f t="shared" si="5"/>
        <v>346713.71</v>
      </c>
      <c r="Q46" s="345">
        <f t="shared" si="6"/>
        <v>172.92454364089775</v>
      </c>
      <c r="R46" s="350">
        <v>24445</v>
      </c>
      <c r="S46" s="129" t="s">
        <v>358</v>
      </c>
      <c r="T46" s="351" t="s">
        <v>181</v>
      </c>
      <c r="U46" s="61">
        <f>L46-'раздел 2'!C43</f>
        <v>0</v>
      </c>
      <c r="V46" s="213">
        <f t="shared" si="7"/>
        <v>0</v>
      </c>
      <c r="W46" s="213">
        <f t="shared" si="3"/>
        <v>24272.075456359104</v>
      </c>
    </row>
    <row r="47" spans="1:23" ht="15.6" customHeight="1" x14ac:dyDescent="0.2">
      <c r="A47" s="361">
        <f t="shared" si="8"/>
        <v>33</v>
      </c>
      <c r="B47" s="352" t="s">
        <v>1192</v>
      </c>
      <c r="C47" s="341">
        <v>1956</v>
      </c>
      <c r="D47" s="350"/>
      <c r="E47" s="351" t="s">
        <v>1431</v>
      </c>
      <c r="F47" s="337">
        <v>3</v>
      </c>
      <c r="G47" s="337">
        <v>3</v>
      </c>
      <c r="H47" s="373">
        <v>2131.9499999999998</v>
      </c>
      <c r="I47" s="373">
        <v>1322.57</v>
      </c>
      <c r="J47" s="373">
        <v>1139.57</v>
      </c>
      <c r="K47" s="341">
        <v>54</v>
      </c>
      <c r="L47" s="373">
        <f>'раздел 2'!C44</f>
        <v>150761.07</v>
      </c>
      <c r="M47" s="349">
        <v>0</v>
      </c>
      <c r="N47" s="349">
        <v>0</v>
      </c>
      <c r="O47" s="349">
        <v>0</v>
      </c>
      <c r="P47" s="373">
        <f t="shared" si="5"/>
        <v>150761.07</v>
      </c>
      <c r="Q47" s="345">
        <f t="shared" si="6"/>
        <v>70.71510588897489</v>
      </c>
      <c r="R47" s="350">
        <v>24445</v>
      </c>
      <c r="S47" s="129" t="s">
        <v>358</v>
      </c>
      <c r="T47" s="351" t="s">
        <v>181</v>
      </c>
      <c r="U47" s="61">
        <f>L47-'раздел 2'!C44</f>
        <v>0</v>
      </c>
      <c r="V47" s="213">
        <f t="shared" si="7"/>
        <v>0</v>
      </c>
      <c r="W47" s="213">
        <f t="shared" si="3"/>
        <v>24374.284894111024</v>
      </c>
    </row>
    <row r="48" spans="1:23" ht="15.6" customHeight="1" x14ac:dyDescent="0.2">
      <c r="A48" s="361">
        <f t="shared" si="8"/>
        <v>34</v>
      </c>
      <c r="B48" s="145" t="s">
        <v>1193</v>
      </c>
      <c r="C48" s="341">
        <v>1952</v>
      </c>
      <c r="D48" s="350"/>
      <c r="E48" s="351" t="s">
        <v>1431</v>
      </c>
      <c r="F48" s="337">
        <v>2</v>
      </c>
      <c r="G48" s="337">
        <v>1</v>
      </c>
      <c r="H48" s="373">
        <v>932.07</v>
      </c>
      <c r="I48" s="373">
        <v>515.51</v>
      </c>
      <c r="J48" s="373">
        <v>515.51</v>
      </c>
      <c r="K48" s="341">
        <v>18</v>
      </c>
      <c r="L48" s="373">
        <f>'раздел 2'!C45</f>
        <v>159739.87</v>
      </c>
      <c r="M48" s="349">
        <v>0</v>
      </c>
      <c r="N48" s="349">
        <v>0</v>
      </c>
      <c r="O48" s="349">
        <v>0</v>
      </c>
      <c r="P48" s="373">
        <f t="shared" si="5"/>
        <v>159739.87</v>
      </c>
      <c r="Q48" s="345">
        <f t="shared" si="6"/>
        <v>171.38183827394937</v>
      </c>
      <c r="R48" s="350">
        <v>24445</v>
      </c>
      <c r="S48" s="129" t="s">
        <v>358</v>
      </c>
      <c r="T48" s="351" t="s">
        <v>181</v>
      </c>
      <c r="U48" s="61">
        <f>L48-'раздел 2'!C45</f>
        <v>0</v>
      </c>
      <c r="V48" s="213">
        <f t="shared" si="7"/>
        <v>0</v>
      </c>
      <c r="W48" s="213">
        <f t="shared" si="3"/>
        <v>24273.618161726052</v>
      </c>
    </row>
    <row r="49" spans="1:30" ht="15.6" customHeight="1" x14ac:dyDescent="0.2">
      <c r="A49" s="361">
        <f t="shared" si="8"/>
        <v>35</v>
      </c>
      <c r="B49" s="352" t="s">
        <v>1194</v>
      </c>
      <c r="C49" s="341">
        <v>1962</v>
      </c>
      <c r="D49" s="350"/>
      <c r="E49" s="351" t="s">
        <v>416</v>
      </c>
      <c r="F49" s="337">
        <v>5</v>
      </c>
      <c r="G49" s="337">
        <v>3</v>
      </c>
      <c r="H49" s="373">
        <v>33285.699999999997</v>
      </c>
      <c r="I49" s="373">
        <v>2494.08</v>
      </c>
      <c r="J49" s="373">
        <v>2285.52</v>
      </c>
      <c r="K49" s="341">
        <v>102</v>
      </c>
      <c r="L49" s="373">
        <f>'раздел 2'!C46</f>
        <v>484418.75</v>
      </c>
      <c r="M49" s="349">
        <v>0</v>
      </c>
      <c r="N49" s="349">
        <v>0</v>
      </c>
      <c r="O49" s="349">
        <v>0</v>
      </c>
      <c r="P49" s="373">
        <f t="shared" si="5"/>
        <v>484418.75</v>
      </c>
      <c r="Q49" s="345">
        <f t="shared" si="6"/>
        <v>14.553359250368779</v>
      </c>
      <c r="R49" s="350">
        <v>24445</v>
      </c>
      <c r="S49" s="129" t="s">
        <v>358</v>
      </c>
      <c r="T49" s="351" t="s">
        <v>181</v>
      </c>
      <c r="U49" s="61">
        <f>L49-'раздел 2'!C46</f>
        <v>0</v>
      </c>
      <c r="V49" s="213">
        <f t="shared" si="7"/>
        <v>0</v>
      </c>
      <c r="W49" s="213">
        <f t="shared" si="3"/>
        <v>24430.446640749633</v>
      </c>
    </row>
    <row r="50" spans="1:30" ht="15.6" customHeight="1" x14ac:dyDescent="0.2">
      <c r="A50" s="361">
        <f t="shared" si="8"/>
        <v>36</v>
      </c>
      <c r="B50" s="145" t="s">
        <v>1195</v>
      </c>
      <c r="C50" s="341">
        <v>1962</v>
      </c>
      <c r="D50" s="350"/>
      <c r="E50" s="351" t="s">
        <v>416</v>
      </c>
      <c r="F50" s="337">
        <v>4</v>
      </c>
      <c r="G50" s="337">
        <v>3</v>
      </c>
      <c r="H50" s="373">
        <v>2847.74</v>
      </c>
      <c r="I50" s="373">
        <v>2001.07</v>
      </c>
      <c r="J50" s="373">
        <v>1559.39</v>
      </c>
      <c r="K50" s="341">
        <v>77</v>
      </c>
      <c r="L50" s="373">
        <f>'раздел 2'!C47</f>
        <v>211073.85</v>
      </c>
      <c r="M50" s="349">
        <v>0</v>
      </c>
      <c r="N50" s="349">
        <v>0</v>
      </c>
      <c r="O50" s="349">
        <v>0</v>
      </c>
      <c r="P50" s="373">
        <f t="shared" si="5"/>
        <v>211073.85</v>
      </c>
      <c r="Q50" s="345">
        <f t="shared" si="6"/>
        <v>74.119775681768715</v>
      </c>
      <c r="R50" s="350">
        <v>24445</v>
      </c>
      <c r="S50" s="129" t="s">
        <v>358</v>
      </c>
      <c r="T50" s="351" t="s">
        <v>181</v>
      </c>
      <c r="U50" s="61">
        <f>L50-'раздел 2'!C47</f>
        <v>0</v>
      </c>
      <c r="V50" s="213">
        <f t="shared" si="7"/>
        <v>0</v>
      </c>
      <c r="W50" s="213">
        <f t="shared" si="3"/>
        <v>24370.880224318233</v>
      </c>
    </row>
    <row r="51" spans="1:30" ht="15.6" customHeight="1" x14ac:dyDescent="0.2">
      <c r="A51" s="361">
        <f t="shared" si="8"/>
        <v>37</v>
      </c>
      <c r="B51" s="340" t="s">
        <v>100</v>
      </c>
      <c r="C51" s="341">
        <v>1956</v>
      </c>
      <c r="D51" s="350"/>
      <c r="E51" s="351" t="s">
        <v>173</v>
      </c>
      <c r="F51" s="337">
        <v>3</v>
      </c>
      <c r="G51" s="337">
        <v>3</v>
      </c>
      <c r="H51" s="373">
        <v>1853.61</v>
      </c>
      <c r="I51" s="373">
        <v>1326.61</v>
      </c>
      <c r="J51" s="373">
        <v>1308.3499999999999</v>
      </c>
      <c r="K51" s="341">
        <v>33</v>
      </c>
      <c r="L51" s="373">
        <f>'раздел 2'!C48</f>
        <v>3943739.43</v>
      </c>
      <c r="M51" s="349">
        <v>0</v>
      </c>
      <c r="N51" s="349">
        <v>0</v>
      </c>
      <c r="O51" s="349">
        <v>0</v>
      </c>
      <c r="P51" s="373">
        <f t="shared" si="5"/>
        <v>3943739.43</v>
      </c>
      <c r="Q51" s="345">
        <f t="shared" si="6"/>
        <v>2127.5993493777009</v>
      </c>
      <c r="R51" s="350">
        <v>24445</v>
      </c>
      <c r="S51" s="129" t="s">
        <v>358</v>
      </c>
      <c r="T51" s="351" t="s">
        <v>181</v>
      </c>
      <c r="U51" s="61">
        <f>L51-'раздел 2'!C48</f>
        <v>0</v>
      </c>
      <c r="V51" s="213">
        <f t="shared" si="7"/>
        <v>0</v>
      </c>
      <c r="W51" s="213">
        <f t="shared" si="3"/>
        <v>22317.400650622298</v>
      </c>
    </row>
    <row r="52" spans="1:30" ht="14.25" customHeight="1" x14ac:dyDescent="0.2">
      <c r="A52" s="361">
        <f t="shared" si="8"/>
        <v>38</v>
      </c>
      <c r="B52" s="352" t="s">
        <v>1202</v>
      </c>
      <c r="C52" s="341">
        <v>1958</v>
      </c>
      <c r="D52" s="350"/>
      <c r="E52" s="351" t="s">
        <v>416</v>
      </c>
      <c r="F52" s="337">
        <v>3</v>
      </c>
      <c r="G52" s="337">
        <v>3</v>
      </c>
      <c r="H52" s="373">
        <v>2285.8200000000002</v>
      </c>
      <c r="I52" s="373">
        <v>1459.82</v>
      </c>
      <c r="J52" s="373">
        <v>1275.04</v>
      </c>
      <c r="K52" s="341">
        <v>59</v>
      </c>
      <c r="L52" s="373">
        <f>'раздел 2'!C49</f>
        <v>670925.96</v>
      </c>
      <c r="M52" s="349">
        <v>0</v>
      </c>
      <c r="N52" s="349">
        <v>0</v>
      </c>
      <c r="O52" s="349">
        <v>0</v>
      </c>
      <c r="P52" s="373">
        <f t="shared" si="5"/>
        <v>670925.96</v>
      </c>
      <c r="Q52" s="345">
        <f t="shared" si="6"/>
        <v>293.51653236037828</v>
      </c>
      <c r="R52" s="350">
        <v>24445</v>
      </c>
      <c r="S52" s="129" t="s">
        <v>358</v>
      </c>
      <c r="T52" s="351" t="s">
        <v>181</v>
      </c>
      <c r="U52" s="61">
        <f>L52-'раздел 2'!C49</f>
        <v>0</v>
      </c>
      <c r="V52" s="213">
        <f t="shared" si="7"/>
        <v>0</v>
      </c>
      <c r="W52" s="213">
        <f t="shared" si="3"/>
        <v>24151.48346763962</v>
      </c>
    </row>
    <row r="53" spans="1:30" ht="15.6" customHeight="1" x14ac:dyDescent="0.2">
      <c r="A53" s="361">
        <f t="shared" si="8"/>
        <v>39</v>
      </c>
      <c r="B53" s="352" t="s">
        <v>1203</v>
      </c>
      <c r="C53" s="341">
        <v>1970</v>
      </c>
      <c r="D53" s="350"/>
      <c r="E53" s="351" t="s">
        <v>416</v>
      </c>
      <c r="F53" s="337">
        <v>5</v>
      </c>
      <c r="G53" s="337">
        <v>4</v>
      </c>
      <c r="H53" s="373">
        <v>3999.95</v>
      </c>
      <c r="I53" s="373">
        <v>3020.95</v>
      </c>
      <c r="J53" s="373">
        <v>2701.64</v>
      </c>
      <c r="K53" s="341">
        <v>115</v>
      </c>
      <c r="L53" s="373">
        <f>'раздел 2'!C50</f>
        <v>894008.53</v>
      </c>
      <c r="M53" s="349">
        <v>0</v>
      </c>
      <c r="N53" s="349">
        <v>0</v>
      </c>
      <c r="O53" s="349">
        <v>0</v>
      </c>
      <c r="P53" s="373">
        <f t="shared" si="5"/>
        <v>894008.53</v>
      </c>
      <c r="Q53" s="345">
        <f t="shared" si="6"/>
        <v>223.50492631157891</v>
      </c>
      <c r="R53" s="350">
        <v>24445</v>
      </c>
      <c r="S53" s="129" t="s">
        <v>358</v>
      </c>
      <c r="T53" s="351" t="s">
        <v>181</v>
      </c>
      <c r="U53" s="61">
        <f>L53-'раздел 2'!C50</f>
        <v>0</v>
      </c>
      <c r="V53" s="213">
        <f t="shared" si="7"/>
        <v>0</v>
      </c>
      <c r="W53" s="213">
        <f t="shared" si="3"/>
        <v>24221.49507368842</v>
      </c>
    </row>
    <row r="54" spans="1:30" ht="15.6" customHeight="1" x14ac:dyDescent="0.2">
      <c r="A54" s="361">
        <f t="shared" si="8"/>
        <v>40</v>
      </c>
      <c r="B54" s="352" t="s">
        <v>1205</v>
      </c>
      <c r="C54" s="341">
        <v>1954</v>
      </c>
      <c r="D54" s="350"/>
      <c r="E54" s="351" t="s">
        <v>1431</v>
      </c>
      <c r="F54" s="337">
        <v>2</v>
      </c>
      <c r="G54" s="337">
        <v>1</v>
      </c>
      <c r="H54" s="373">
        <v>458.41</v>
      </c>
      <c r="I54" s="373">
        <v>408.41</v>
      </c>
      <c r="J54" s="373">
        <v>349.57</v>
      </c>
      <c r="K54" s="341">
        <v>16</v>
      </c>
      <c r="L54" s="373">
        <f>'раздел 2'!C51</f>
        <v>128290.74</v>
      </c>
      <c r="M54" s="349">
        <v>0</v>
      </c>
      <c r="N54" s="349">
        <v>0</v>
      </c>
      <c r="O54" s="349">
        <v>0</v>
      </c>
      <c r="P54" s="373">
        <f t="shared" si="5"/>
        <v>128290.74</v>
      </c>
      <c r="Q54" s="345">
        <f t="shared" si="6"/>
        <v>279.86025610261555</v>
      </c>
      <c r="R54" s="350">
        <v>24445</v>
      </c>
      <c r="S54" s="129" t="s">
        <v>358</v>
      </c>
      <c r="T54" s="351" t="s">
        <v>181</v>
      </c>
      <c r="U54" s="61">
        <f>L54-'раздел 2'!C51</f>
        <v>0</v>
      </c>
      <c r="V54" s="213">
        <f t="shared" si="7"/>
        <v>0</v>
      </c>
      <c r="W54" s="213">
        <f t="shared" si="3"/>
        <v>24165.139743897384</v>
      </c>
    </row>
    <row r="55" spans="1:30" ht="15.6" customHeight="1" x14ac:dyDescent="0.2">
      <c r="A55" s="361">
        <f t="shared" si="8"/>
        <v>41</v>
      </c>
      <c r="B55" s="352" t="s">
        <v>1206</v>
      </c>
      <c r="C55" s="341">
        <v>1953</v>
      </c>
      <c r="D55" s="350"/>
      <c r="E55" s="351" t="s">
        <v>1431</v>
      </c>
      <c r="F55" s="337">
        <v>2</v>
      </c>
      <c r="G55" s="337">
        <v>2</v>
      </c>
      <c r="H55" s="373">
        <v>803.73</v>
      </c>
      <c r="I55" s="373">
        <v>723.71</v>
      </c>
      <c r="J55" s="373">
        <v>592.97</v>
      </c>
      <c r="K55" s="341">
        <v>31</v>
      </c>
      <c r="L55" s="373">
        <f>'раздел 2'!C52</f>
        <v>127166.92</v>
      </c>
      <c r="M55" s="349">
        <v>0</v>
      </c>
      <c r="N55" s="349">
        <v>0</v>
      </c>
      <c r="O55" s="349">
        <v>0</v>
      </c>
      <c r="P55" s="373">
        <f t="shared" si="5"/>
        <v>127166.92</v>
      </c>
      <c r="Q55" s="345">
        <f t="shared" si="6"/>
        <v>158.22094484466177</v>
      </c>
      <c r="R55" s="350">
        <v>24445</v>
      </c>
      <c r="S55" s="129" t="s">
        <v>358</v>
      </c>
      <c r="T55" s="351" t="s">
        <v>181</v>
      </c>
      <c r="U55" s="61">
        <f>L55-'раздел 2'!C52</f>
        <v>0</v>
      </c>
      <c r="V55" s="213">
        <f t="shared" si="7"/>
        <v>0</v>
      </c>
      <c r="W55" s="213">
        <f t="shared" si="3"/>
        <v>24286.779055155337</v>
      </c>
    </row>
    <row r="56" spans="1:30" ht="15.6" customHeight="1" x14ac:dyDescent="0.2">
      <c r="A56" s="361">
        <f t="shared" si="8"/>
        <v>42</v>
      </c>
      <c r="B56" s="352" t="s">
        <v>1207</v>
      </c>
      <c r="C56" s="341" t="s">
        <v>1436</v>
      </c>
      <c r="D56" s="350"/>
      <c r="E56" s="351" t="s">
        <v>1431</v>
      </c>
      <c r="F56" s="337">
        <v>2</v>
      </c>
      <c r="G56" s="337">
        <v>2</v>
      </c>
      <c r="H56" s="373">
        <v>1024.1400000000001</v>
      </c>
      <c r="I56" s="373">
        <v>733.14</v>
      </c>
      <c r="J56" s="373">
        <v>587.74</v>
      </c>
      <c r="K56" s="341">
        <v>23</v>
      </c>
      <c r="L56" s="373">
        <f>'раздел 2'!C53</f>
        <v>233465.15</v>
      </c>
      <c r="M56" s="349">
        <v>0</v>
      </c>
      <c r="N56" s="349">
        <v>0</v>
      </c>
      <c r="O56" s="349">
        <v>0</v>
      </c>
      <c r="P56" s="373">
        <f t="shared" si="5"/>
        <v>233465.15</v>
      </c>
      <c r="Q56" s="345">
        <f t="shared" si="6"/>
        <v>227.96214384752082</v>
      </c>
      <c r="R56" s="350">
        <v>24445</v>
      </c>
      <c r="S56" s="129" t="s">
        <v>358</v>
      </c>
      <c r="T56" s="351" t="s">
        <v>181</v>
      </c>
      <c r="U56" s="61">
        <f>L56-'раздел 2'!C53</f>
        <v>0</v>
      </c>
      <c r="V56" s="213">
        <f t="shared" si="7"/>
        <v>0</v>
      </c>
      <c r="W56" s="213">
        <f t="shared" si="3"/>
        <v>24217.037856152478</v>
      </c>
    </row>
    <row r="57" spans="1:30" ht="12.75" customHeight="1" x14ac:dyDescent="0.2">
      <c r="A57" s="361">
        <f t="shared" si="8"/>
        <v>43</v>
      </c>
      <c r="B57" s="352" t="s">
        <v>1208</v>
      </c>
      <c r="C57" s="341" t="s">
        <v>1437</v>
      </c>
      <c r="D57" s="350"/>
      <c r="E57" s="351" t="s">
        <v>1431</v>
      </c>
      <c r="F57" s="337">
        <v>2</v>
      </c>
      <c r="G57" s="337">
        <v>2</v>
      </c>
      <c r="H57" s="373">
        <v>1105.32</v>
      </c>
      <c r="I57" s="373">
        <v>615.41999999999996</v>
      </c>
      <c r="J57" s="373">
        <v>399.54</v>
      </c>
      <c r="K57" s="341">
        <v>27</v>
      </c>
      <c r="L57" s="373">
        <f>'раздел 2'!C54</f>
        <v>275256.45</v>
      </c>
      <c r="M57" s="349">
        <v>0</v>
      </c>
      <c r="N57" s="349">
        <v>0</v>
      </c>
      <c r="O57" s="349">
        <v>0</v>
      </c>
      <c r="P57" s="373">
        <f t="shared" si="5"/>
        <v>275256.45</v>
      </c>
      <c r="Q57" s="345">
        <f t="shared" si="6"/>
        <v>249.02874280751277</v>
      </c>
      <c r="R57" s="350">
        <v>24445</v>
      </c>
      <c r="S57" s="129" t="s">
        <v>358</v>
      </c>
      <c r="T57" s="351" t="s">
        <v>181</v>
      </c>
      <c r="U57" s="61">
        <f>L57-'раздел 2'!C54</f>
        <v>0</v>
      </c>
      <c r="V57" s="213">
        <f t="shared" si="7"/>
        <v>0</v>
      </c>
      <c r="W57" s="213">
        <f t="shared" si="3"/>
        <v>24195.971257192487</v>
      </c>
    </row>
    <row r="58" spans="1:30" ht="12" customHeight="1" x14ac:dyDescent="0.2">
      <c r="A58" s="361">
        <f t="shared" si="8"/>
        <v>44</v>
      </c>
      <c r="B58" s="352" t="s">
        <v>1211</v>
      </c>
      <c r="C58" s="341">
        <v>1951</v>
      </c>
      <c r="D58" s="350"/>
      <c r="E58" s="351" t="s">
        <v>1431</v>
      </c>
      <c r="F58" s="337">
        <v>2</v>
      </c>
      <c r="G58" s="337">
        <v>1</v>
      </c>
      <c r="H58" s="373">
        <v>454.85</v>
      </c>
      <c r="I58" s="373">
        <v>414.85</v>
      </c>
      <c r="J58" s="373">
        <v>367.73</v>
      </c>
      <c r="K58" s="341">
        <v>21</v>
      </c>
      <c r="L58" s="373">
        <f>'раздел 2'!C55</f>
        <v>688176.23</v>
      </c>
      <c r="M58" s="349">
        <v>0</v>
      </c>
      <c r="N58" s="349">
        <v>0</v>
      </c>
      <c r="O58" s="349">
        <v>0</v>
      </c>
      <c r="P58" s="373">
        <f t="shared" si="5"/>
        <v>688176.23</v>
      </c>
      <c r="Q58" s="345">
        <f t="shared" si="6"/>
        <v>1512.9740134110145</v>
      </c>
      <c r="R58" s="350">
        <v>24445</v>
      </c>
      <c r="S58" s="129" t="s">
        <v>358</v>
      </c>
      <c r="T58" s="351" t="s">
        <v>181</v>
      </c>
      <c r="U58" s="61">
        <f>L58-'раздел 2'!C55</f>
        <v>0</v>
      </c>
      <c r="V58" s="213">
        <f t="shared" si="7"/>
        <v>0</v>
      </c>
      <c r="W58" s="213">
        <f t="shared" si="3"/>
        <v>22932.025986588986</v>
      </c>
    </row>
    <row r="59" spans="1:30" ht="15.6" customHeight="1" x14ac:dyDescent="0.2">
      <c r="A59" s="361">
        <f t="shared" si="8"/>
        <v>45</v>
      </c>
      <c r="B59" s="352" t="s">
        <v>1212</v>
      </c>
      <c r="C59" s="341">
        <v>1969</v>
      </c>
      <c r="D59" s="350"/>
      <c r="E59" s="351" t="s">
        <v>416</v>
      </c>
      <c r="F59" s="337">
        <v>2</v>
      </c>
      <c r="G59" s="337">
        <v>2</v>
      </c>
      <c r="H59" s="373">
        <v>1299.3</v>
      </c>
      <c r="I59" s="373">
        <v>718.3</v>
      </c>
      <c r="J59" s="373">
        <v>537.5</v>
      </c>
      <c r="K59" s="341">
        <v>27</v>
      </c>
      <c r="L59" s="373">
        <f>'раздел 2'!C56</f>
        <v>180671.88</v>
      </c>
      <c r="M59" s="349">
        <v>0</v>
      </c>
      <c r="N59" s="349">
        <v>0</v>
      </c>
      <c r="O59" s="349">
        <v>0</v>
      </c>
      <c r="P59" s="373">
        <f t="shared" si="5"/>
        <v>180671.88</v>
      </c>
      <c r="Q59" s="345">
        <f t="shared" si="6"/>
        <v>139.05324405449088</v>
      </c>
      <c r="R59" s="350">
        <v>24445</v>
      </c>
      <c r="S59" s="129" t="s">
        <v>358</v>
      </c>
      <c r="T59" s="351" t="s">
        <v>181</v>
      </c>
      <c r="U59" s="61">
        <f>L59-'раздел 2'!C56</f>
        <v>0</v>
      </c>
      <c r="V59" s="213">
        <f t="shared" si="7"/>
        <v>0</v>
      </c>
      <c r="W59" s="213">
        <f t="shared" si="3"/>
        <v>24305.946755945508</v>
      </c>
    </row>
    <row r="60" spans="1:30" ht="15.6" customHeight="1" x14ac:dyDescent="0.2">
      <c r="A60" s="361">
        <f t="shared" si="8"/>
        <v>46</v>
      </c>
      <c r="B60" s="346" t="s">
        <v>1213</v>
      </c>
      <c r="C60" s="341">
        <v>2009</v>
      </c>
      <c r="D60" s="350"/>
      <c r="E60" s="351" t="s">
        <v>1438</v>
      </c>
      <c r="F60" s="337">
        <v>3</v>
      </c>
      <c r="G60" s="337">
        <v>2</v>
      </c>
      <c r="H60" s="373">
        <v>2062.6999999999998</v>
      </c>
      <c r="I60" s="373">
        <v>1349</v>
      </c>
      <c r="J60" s="373">
        <v>760.7</v>
      </c>
      <c r="K60" s="341">
        <v>80</v>
      </c>
      <c r="L60" s="373">
        <f>'раздел 2'!C57</f>
        <v>868125.71</v>
      </c>
      <c r="M60" s="349">
        <v>0</v>
      </c>
      <c r="N60" s="349">
        <v>0</v>
      </c>
      <c r="O60" s="349">
        <v>0</v>
      </c>
      <c r="P60" s="373">
        <f t="shared" si="5"/>
        <v>868125.71</v>
      </c>
      <c r="Q60" s="345">
        <f t="shared" si="6"/>
        <v>420.86862364861594</v>
      </c>
      <c r="R60" s="350">
        <v>24445</v>
      </c>
      <c r="S60" s="129" t="s">
        <v>358</v>
      </c>
      <c r="T60" s="351" t="s">
        <v>181</v>
      </c>
      <c r="U60" s="61">
        <f>L60-'раздел 2'!C57</f>
        <v>0</v>
      </c>
      <c r="V60" s="213">
        <f t="shared" si="7"/>
        <v>0</v>
      </c>
      <c r="W60" s="213">
        <f t="shared" si="3"/>
        <v>24024.131376351383</v>
      </c>
    </row>
    <row r="61" spans="1:30" ht="15.6" customHeight="1" x14ac:dyDescent="0.2">
      <c r="A61" s="361">
        <f t="shared" si="8"/>
        <v>47</v>
      </c>
      <c r="B61" s="340" t="s">
        <v>101</v>
      </c>
      <c r="C61" s="341">
        <v>1954</v>
      </c>
      <c r="D61" s="350"/>
      <c r="E61" s="351" t="s">
        <v>173</v>
      </c>
      <c r="F61" s="337">
        <v>2</v>
      </c>
      <c r="G61" s="337">
        <v>2</v>
      </c>
      <c r="H61" s="373">
        <v>932.3</v>
      </c>
      <c r="I61" s="373">
        <v>723.29</v>
      </c>
      <c r="J61" s="373">
        <v>479.82</v>
      </c>
      <c r="K61" s="341">
        <v>30</v>
      </c>
      <c r="L61" s="373">
        <f>'раздел 2'!C58</f>
        <v>106348.2</v>
      </c>
      <c r="M61" s="349">
        <v>0</v>
      </c>
      <c r="N61" s="349">
        <v>0</v>
      </c>
      <c r="O61" s="349">
        <v>0</v>
      </c>
      <c r="P61" s="373">
        <f t="shared" si="5"/>
        <v>106348.2</v>
      </c>
      <c r="Q61" s="345">
        <f t="shared" si="6"/>
        <v>114.07079266330581</v>
      </c>
      <c r="R61" s="350">
        <v>24445</v>
      </c>
      <c r="S61" s="129" t="s">
        <v>358</v>
      </c>
      <c r="T61" s="351" t="s">
        <v>181</v>
      </c>
      <c r="U61" s="61">
        <f>L61-'раздел 2'!C58</f>
        <v>0</v>
      </c>
      <c r="V61" s="213">
        <f t="shared" si="7"/>
        <v>0</v>
      </c>
      <c r="W61" s="213">
        <f t="shared" si="3"/>
        <v>24330.929207336696</v>
      </c>
    </row>
    <row r="62" spans="1:30" ht="15.6" customHeight="1" x14ac:dyDescent="0.2">
      <c r="A62" s="361">
        <f t="shared" si="8"/>
        <v>48</v>
      </c>
      <c r="B62" s="340" t="s">
        <v>183</v>
      </c>
      <c r="C62" s="159">
        <v>1959</v>
      </c>
      <c r="D62" s="96"/>
      <c r="E62" s="97" t="s">
        <v>174</v>
      </c>
      <c r="F62" s="29">
        <v>3</v>
      </c>
      <c r="G62" s="29">
        <v>4</v>
      </c>
      <c r="H62" s="133">
        <v>3765.88</v>
      </c>
      <c r="I62" s="133">
        <v>1700.62</v>
      </c>
      <c r="J62" s="133">
        <v>1493.83</v>
      </c>
      <c r="K62" s="159">
        <v>68</v>
      </c>
      <c r="L62" s="373">
        <f>'раздел 2'!C59</f>
        <v>23630516.629999999</v>
      </c>
      <c r="M62" s="11">
        <v>0</v>
      </c>
      <c r="N62" s="11">
        <v>0</v>
      </c>
      <c r="O62" s="11">
        <v>0</v>
      </c>
      <c r="P62" s="373">
        <f t="shared" si="5"/>
        <v>23630516.629999999</v>
      </c>
      <c r="Q62" s="47">
        <f t="shared" si="6"/>
        <v>6274.8989957194599</v>
      </c>
      <c r="R62" s="350">
        <v>24445</v>
      </c>
      <c r="S62" s="215" t="s">
        <v>358</v>
      </c>
      <c r="T62" s="351" t="s">
        <v>181</v>
      </c>
      <c r="U62" s="61">
        <f>L62-'раздел 2'!C59</f>
        <v>0</v>
      </c>
      <c r="V62" s="213">
        <f t="shared" si="7"/>
        <v>0</v>
      </c>
      <c r="W62" s="213">
        <f t="shared" si="3"/>
        <v>18170.101004280539</v>
      </c>
    </row>
    <row r="63" spans="1:30" s="216" customFormat="1" ht="15.6" customHeight="1" x14ac:dyDescent="0.2">
      <c r="A63" s="567" t="s">
        <v>17</v>
      </c>
      <c r="B63" s="551"/>
      <c r="C63" s="88" t="s">
        <v>177</v>
      </c>
      <c r="D63" s="349" t="s">
        <v>177</v>
      </c>
      <c r="E63" s="349" t="s">
        <v>177</v>
      </c>
      <c r="F63" s="361" t="s">
        <v>177</v>
      </c>
      <c r="G63" s="361" t="s">
        <v>177</v>
      </c>
      <c r="H63" s="373">
        <f t="shared" ref="H63:P63" si="9">SUM(H15:H62)</f>
        <v>145838.03000000006</v>
      </c>
      <c r="I63" s="373">
        <f t="shared" si="9"/>
        <v>78499.08</v>
      </c>
      <c r="J63" s="373">
        <f t="shared" si="9"/>
        <v>65577.259999999995</v>
      </c>
      <c r="K63" s="341">
        <f t="shared" si="9"/>
        <v>2680</v>
      </c>
      <c r="L63" s="373">
        <f t="shared" si="9"/>
        <v>159814485.40999997</v>
      </c>
      <c r="M63" s="373">
        <f t="shared" si="9"/>
        <v>0</v>
      </c>
      <c r="N63" s="373">
        <f t="shared" si="9"/>
        <v>0</v>
      </c>
      <c r="O63" s="373">
        <f t="shared" si="9"/>
        <v>0</v>
      </c>
      <c r="P63" s="373">
        <f t="shared" si="9"/>
        <v>159814485.40999997</v>
      </c>
      <c r="Q63" s="47">
        <f t="shared" si="6"/>
        <v>1095.8354649332543</v>
      </c>
      <c r="R63" s="98" t="s">
        <v>177</v>
      </c>
      <c r="S63" s="86" t="s">
        <v>177</v>
      </c>
      <c r="T63" s="351" t="s">
        <v>177</v>
      </c>
      <c r="U63" s="59">
        <f>L63-'раздел 2'!C60</f>
        <v>0</v>
      </c>
      <c r="V63" s="213">
        <f t="shared" si="7"/>
        <v>0</v>
      </c>
      <c r="W63" s="213" t="e">
        <f t="shared" si="3"/>
        <v>#VALUE!</v>
      </c>
    </row>
    <row r="64" spans="1:30" s="149" customFormat="1" ht="15.6" customHeight="1" x14ac:dyDescent="0.2">
      <c r="A64" s="568" t="s">
        <v>365</v>
      </c>
      <c r="B64" s="569"/>
      <c r="C64" s="160"/>
      <c r="D64" s="362"/>
      <c r="E64" s="362"/>
      <c r="F64" s="31"/>
      <c r="G64" s="31"/>
      <c r="H64" s="362"/>
      <c r="I64" s="362"/>
      <c r="J64" s="362"/>
      <c r="K64" s="157"/>
      <c r="L64" s="362"/>
      <c r="M64" s="362"/>
      <c r="N64" s="362"/>
      <c r="O64" s="362"/>
      <c r="P64" s="362"/>
      <c r="Q64" s="15"/>
      <c r="R64" s="362"/>
      <c r="S64" s="362"/>
      <c r="T64" s="362"/>
      <c r="U64" s="112"/>
      <c r="V64" s="213">
        <f t="shared" si="7"/>
        <v>0</v>
      </c>
      <c r="W64" s="213">
        <f t="shared" si="3"/>
        <v>0</v>
      </c>
      <c r="X64" s="112"/>
      <c r="Y64" s="112"/>
      <c r="Z64" s="112"/>
      <c r="AA64" s="112"/>
      <c r="AB64" s="112"/>
      <c r="AC64" s="112"/>
      <c r="AD64" s="112"/>
    </row>
    <row r="65" spans="1:30" s="149" customFormat="1" ht="15.6" customHeight="1" x14ac:dyDescent="0.2">
      <c r="A65" s="337">
        <f>A62+1</f>
        <v>49</v>
      </c>
      <c r="B65" s="154" t="s">
        <v>1216</v>
      </c>
      <c r="C65" s="161">
        <v>1985</v>
      </c>
      <c r="D65" s="350"/>
      <c r="E65" s="217" t="s">
        <v>1440</v>
      </c>
      <c r="F65" s="218">
        <v>5</v>
      </c>
      <c r="G65" s="218">
        <v>4</v>
      </c>
      <c r="H65" s="219">
        <v>3298.57</v>
      </c>
      <c r="I65" s="219">
        <v>2876.57</v>
      </c>
      <c r="J65" s="217">
        <v>2658.8</v>
      </c>
      <c r="K65" s="161">
        <v>139</v>
      </c>
      <c r="L65" s="373">
        <f>'раздел 2'!C62</f>
        <v>369856.56</v>
      </c>
      <c r="M65" s="11">
        <v>0</v>
      </c>
      <c r="N65" s="11">
        <v>0</v>
      </c>
      <c r="O65" s="11">
        <v>0</v>
      </c>
      <c r="P65" s="133">
        <f>L65</f>
        <v>369856.56</v>
      </c>
      <c r="Q65" s="47">
        <f>L65/H65</f>
        <v>112.12633353240949</v>
      </c>
      <c r="R65" s="350">
        <v>24445</v>
      </c>
      <c r="S65" s="215" t="s">
        <v>358</v>
      </c>
      <c r="T65" s="351" t="s">
        <v>181</v>
      </c>
      <c r="U65" s="61">
        <f>L65-'раздел 2'!C62</f>
        <v>0</v>
      </c>
      <c r="V65" s="213">
        <f t="shared" si="7"/>
        <v>0</v>
      </c>
      <c r="W65" s="213">
        <f t="shared" si="3"/>
        <v>24332.873666467589</v>
      </c>
      <c r="X65" s="112"/>
      <c r="Y65" s="112"/>
      <c r="Z65" s="112"/>
      <c r="AA65" s="112"/>
      <c r="AB65" s="112"/>
      <c r="AC65" s="112"/>
      <c r="AD65" s="112"/>
    </row>
    <row r="66" spans="1:30" s="149" customFormat="1" ht="15.6" customHeight="1" x14ac:dyDescent="0.2">
      <c r="A66" s="361">
        <f>A65+1</f>
        <v>50</v>
      </c>
      <c r="B66" s="154" t="s">
        <v>1217</v>
      </c>
      <c r="C66" s="161">
        <v>1981</v>
      </c>
      <c r="D66" s="350"/>
      <c r="E66" s="217" t="s">
        <v>1440</v>
      </c>
      <c r="F66" s="218">
        <v>5</v>
      </c>
      <c r="G66" s="218">
        <v>6</v>
      </c>
      <c r="H66" s="219">
        <v>4775.3</v>
      </c>
      <c r="I66" s="219">
        <v>4277.2</v>
      </c>
      <c r="J66" s="217">
        <v>3956.9</v>
      </c>
      <c r="K66" s="161">
        <v>160</v>
      </c>
      <c r="L66" s="373">
        <f>'раздел 2'!C63</f>
        <v>456494.63</v>
      </c>
      <c r="M66" s="11">
        <v>0</v>
      </c>
      <c r="N66" s="11">
        <v>0</v>
      </c>
      <c r="O66" s="11">
        <v>0</v>
      </c>
      <c r="P66" s="133">
        <f>L66</f>
        <v>456494.63</v>
      </c>
      <c r="Q66" s="47">
        <f>L66/H66</f>
        <v>95.594963667204155</v>
      </c>
      <c r="R66" s="350">
        <v>24445</v>
      </c>
      <c r="S66" s="215" t="s">
        <v>358</v>
      </c>
      <c r="T66" s="351" t="s">
        <v>181</v>
      </c>
      <c r="U66" s="61">
        <f>L66-'раздел 2'!C63</f>
        <v>0</v>
      </c>
      <c r="V66" s="213">
        <f t="shared" si="7"/>
        <v>0</v>
      </c>
      <c r="W66" s="213">
        <f t="shared" si="3"/>
        <v>24349.405036332795</v>
      </c>
      <c r="X66" s="112"/>
      <c r="Y66" s="112"/>
      <c r="Z66" s="112"/>
      <c r="AA66" s="112"/>
      <c r="AB66" s="112"/>
      <c r="AC66" s="112"/>
      <c r="AD66" s="112"/>
    </row>
    <row r="67" spans="1:30" ht="15.6" customHeight="1" x14ac:dyDescent="0.2">
      <c r="A67" s="550" t="s">
        <v>17</v>
      </c>
      <c r="B67" s="551"/>
      <c r="C67" s="341"/>
      <c r="D67" s="350"/>
      <c r="E67" s="351"/>
      <c r="F67" s="337"/>
      <c r="G67" s="337"/>
      <c r="H67" s="349">
        <f>H65+H66</f>
        <v>8073.8700000000008</v>
      </c>
      <c r="I67" s="349">
        <f>I65+I66</f>
        <v>7153.77</v>
      </c>
      <c r="J67" s="349">
        <f>J65+J66</f>
        <v>6615.7000000000007</v>
      </c>
      <c r="K67" s="349">
        <f>K65+K66</f>
        <v>299</v>
      </c>
      <c r="L67" s="349">
        <f t="shared" ref="L67:Q67" si="10">L65+L66</f>
        <v>826351.19</v>
      </c>
      <c r="M67" s="349">
        <f t="shared" si="10"/>
        <v>0</v>
      </c>
      <c r="N67" s="349">
        <f t="shared" si="10"/>
        <v>0</v>
      </c>
      <c r="O67" s="349">
        <f t="shared" si="10"/>
        <v>0</v>
      </c>
      <c r="P67" s="349">
        <f t="shared" si="10"/>
        <v>826351.19</v>
      </c>
      <c r="Q67" s="349">
        <f t="shared" si="10"/>
        <v>207.72129719961364</v>
      </c>
      <c r="R67" s="98" t="s">
        <v>177</v>
      </c>
      <c r="S67" s="86" t="s">
        <v>177</v>
      </c>
      <c r="T67" s="351" t="s">
        <v>177</v>
      </c>
      <c r="U67" s="61">
        <f>L67-'раздел 2'!C64</f>
        <v>0</v>
      </c>
      <c r="V67" s="213">
        <f t="shared" si="7"/>
        <v>0</v>
      </c>
      <c r="W67" s="213" t="e">
        <f t="shared" si="3"/>
        <v>#VALUE!</v>
      </c>
    </row>
    <row r="68" spans="1:30" ht="15.6" customHeight="1" x14ac:dyDescent="0.2">
      <c r="A68" s="607" t="s">
        <v>102</v>
      </c>
      <c r="B68" s="608"/>
      <c r="C68" s="608"/>
      <c r="D68" s="608"/>
      <c r="E68" s="608"/>
      <c r="F68" s="608"/>
      <c r="G68" s="608"/>
      <c r="H68" s="608"/>
      <c r="I68" s="608"/>
      <c r="J68" s="608"/>
      <c r="K68" s="608"/>
      <c r="L68" s="608"/>
      <c r="M68" s="608"/>
      <c r="N68" s="608"/>
      <c r="O68" s="608"/>
      <c r="P68" s="608"/>
      <c r="Q68" s="608"/>
      <c r="R68" s="608"/>
      <c r="S68" s="608"/>
      <c r="T68" s="609"/>
      <c r="U68" s="61">
        <f>L68-'раздел 2'!C65</f>
        <v>0</v>
      </c>
      <c r="V68" s="213">
        <f t="shared" si="7"/>
        <v>0</v>
      </c>
      <c r="W68" s="213">
        <f t="shared" si="3"/>
        <v>0</v>
      </c>
    </row>
    <row r="69" spans="1:30" ht="15.6" customHeight="1" x14ac:dyDescent="0.2">
      <c r="A69" s="361">
        <f>A66+1</f>
        <v>51</v>
      </c>
      <c r="B69" s="145" t="s">
        <v>1063</v>
      </c>
      <c r="C69" s="341">
        <v>1970</v>
      </c>
      <c r="D69" s="356"/>
      <c r="E69" s="351" t="s">
        <v>416</v>
      </c>
      <c r="F69" s="337">
        <v>2</v>
      </c>
      <c r="G69" s="337">
        <v>2</v>
      </c>
      <c r="H69" s="129">
        <v>585</v>
      </c>
      <c r="I69" s="129">
        <v>508.7</v>
      </c>
      <c r="J69" s="129">
        <v>138.80000000000001</v>
      </c>
      <c r="K69" s="341">
        <v>22</v>
      </c>
      <c r="L69" s="373">
        <f>'раздел 2'!C66</f>
        <v>282252.40000000002</v>
      </c>
      <c r="M69" s="373">
        <v>0</v>
      </c>
      <c r="N69" s="373">
        <v>0</v>
      </c>
      <c r="O69" s="373">
        <v>0</v>
      </c>
      <c r="P69" s="373">
        <f t="shared" ref="P69:P78" si="11">L69</f>
        <v>282252.40000000002</v>
      </c>
      <c r="Q69" s="129">
        <f t="shared" ref="Q69:Q79" si="12">L69/H69</f>
        <v>482.4827350427351</v>
      </c>
      <c r="R69" s="350">
        <v>24445</v>
      </c>
      <c r="S69" s="86" t="s">
        <v>358</v>
      </c>
      <c r="T69" s="351" t="s">
        <v>181</v>
      </c>
      <c r="U69" s="61">
        <f>L69-'раздел 2'!C66</f>
        <v>0</v>
      </c>
      <c r="V69" s="213">
        <f t="shared" si="7"/>
        <v>0</v>
      </c>
      <c r="W69" s="213">
        <f t="shared" si="3"/>
        <v>23962.517264957263</v>
      </c>
    </row>
    <row r="70" spans="1:30" ht="15.6" customHeight="1" x14ac:dyDescent="0.2">
      <c r="A70" s="361">
        <f t="shared" ref="A70:A78" si="13">A69+1</f>
        <v>52</v>
      </c>
      <c r="B70" s="145" t="s">
        <v>1064</v>
      </c>
      <c r="C70" s="341">
        <v>1969</v>
      </c>
      <c r="D70" s="356"/>
      <c r="E70" s="351" t="s">
        <v>416</v>
      </c>
      <c r="F70" s="337">
        <v>2</v>
      </c>
      <c r="G70" s="337">
        <v>2</v>
      </c>
      <c r="H70" s="373">
        <v>580</v>
      </c>
      <c r="I70" s="129">
        <v>506.2</v>
      </c>
      <c r="J70" s="129">
        <v>327.9</v>
      </c>
      <c r="K70" s="341">
        <v>21</v>
      </c>
      <c r="L70" s="373">
        <f>'раздел 2'!C67</f>
        <v>282252.40000000002</v>
      </c>
      <c r="M70" s="373">
        <v>0</v>
      </c>
      <c r="N70" s="373">
        <v>0</v>
      </c>
      <c r="O70" s="373">
        <v>0</v>
      </c>
      <c r="P70" s="373">
        <f t="shared" si="11"/>
        <v>282252.40000000002</v>
      </c>
      <c r="Q70" s="129">
        <f t="shared" si="12"/>
        <v>486.6420689655173</v>
      </c>
      <c r="R70" s="350">
        <v>24445</v>
      </c>
      <c r="S70" s="86" t="s">
        <v>358</v>
      </c>
      <c r="T70" s="351" t="s">
        <v>181</v>
      </c>
      <c r="U70" s="61">
        <f>L70-'раздел 2'!C67</f>
        <v>0</v>
      </c>
      <c r="V70" s="213">
        <f t="shared" si="7"/>
        <v>0</v>
      </c>
      <c r="W70" s="213">
        <f t="shared" si="3"/>
        <v>23958.357931034483</v>
      </c>
    </row>
    <row r="71" spans="1:30" ht="15.6" customHeight="1" x14ac:dyDescent="0.2">
      <c r="A71" s="361">
        <f t="shared" si="13"/>
        <v>53</v>
      </c>
      <c r="B71" s="145" t="s">
        <v>1065</v>
      </c>
      <c r="C71" s="341">
        <v>1973</v>
      </c>
      <c r="D71" s="350"/>
      <c r="E71" s="351" t="s">
        <v>416</v>
      </c>
      <c r="F71" s="337">
        <v>2</v>
      </c>
      <c r="G71" s="337">
        <v>3</v>
      </c>
      <c r="H71" s="373">
        <v>962</v>
      </c>
      <c r="I71" s="129">
        <v>845.8</v>
      </c>
      <c r="J71" s="129">
        <v>515.6</v>
      </c>
      <c r="K71" s="341">
        <v>40</v>
      </c>
      <c r="L71" s="373">
        <f>'раздел 2'!C68</f>
        <v>338123.8</v>
      </c>
      <c r="M71" s="373">
        <v>0</v>
      </c>
      <c r="N71" s="373">
        <v>0</v>
      </c>
      <c r="O71" s="373">
        <v>0</v>
      </c>
      <c r="P71" s="373">
        <f t="shared" si="11"/>
        <v>338123.8</v>
      </c>
      <c r="Q71" s="129">
        <f t="shared" si="12"/>
        <v>351.48004158004159</v>
      </c>
      <c r="R71" s="350">
        <v>24445</v>
      </c>
      <c r="S71" s="86" t="s">
        <v>358</v>
      </c>
      <c r="T71" s="351" t="s">
        <v>181</v>
      </c>
      <c r="U71" s="61">
        <f>L71-'раздел 2'!C68</f>
        <v>0</v>
      </c>
      <c r="V71" s="213">
        <f t="shared" si="7"/>
        <v>0</v>
      </c>
      <c r="W71" s="213">
        <f t="shared" si="3"/>
        <v>24093.519958419958</v>
      </c>
    </row>
    <row r="72" spans="1:30" ht="15.6" customHeight="1" x14ac:dyDescent="0.2">
      <c r="A72" s="361">
        <f t="shared" si="13"/>
        <v>54</v>
      </c>
      <c r="B72" s="145" t="s">
        <v>184</v>
      </c>
      <c r="C72" s="341">
        <v>1977</v>
      </c>
      <c r="D72" s="337"/>
      <c r="E72" s="351" t="s">
        <v>416</v>
      </c>
      <c r="F72" s="337">
        <v>3</v>
      </c>
      <c r="G72" s="337">
        <v>3</v>
      </c>
      <c r="H72" s="373">
        <v>1470</v>
      </c>
      <c r="I72" s="129">
        <v>1267.5</v>
      </c>
      <c r="J72" s="129">
        <v>953.2</v>
      </c>
      <c r="K72" s="341">
        <v>52</v>
      </c>
      <c r="L72" s="373">
        <f>'раздел 2'!C69</f>
        <v>1148627.52</v>
      </c>
      <c r="M72" s="373">
        <v>0</v>
      </c>
      <c r="N72" s="373">
        <v>0</v>
      </c>
      <c r="O72" s="373">
        <v>0</v>
      </c>
      <c r="P72" s="373">
        <f t="shared" si="11"/>
        <v>1148627.52</v>
      </c>
      <c r="Q72" s="129">
        <f t="shared" si="12"/>
        <v>781.37926530612242</v>
      </c>
      <c r="R72" s="350">
        <v>24445</v>
      </c>
      <c r="S72" s="86" t="s">
        <v>358</v>
      </c>
      <c r="T72" s="351" t="s">
        <v>181</v>
      </c>
      <c r="U72" s="61">
        <f>L72-'раздел 2'!C69</f>
        <v>0</v>
      </c>
      <c r="V72" s="213">
        <f t="shared" si="7"/>
        <v>0</v>
      </c>
      <c r="W72" s="213">
        <f t="shared" si="3"/>
        <v>23663.620734693879</v>
      </c>
    </row>
    <row r="73" spans="1:30" ht="15.6" customHeight="1" x14ac:dyDescent="0.2">
      <c r="A73" s="361">
        <f t="shared" si="13"/>
        <v>55</v>
      </c>
      <c r="B73" s="145" t="s">
        <v>185</v>
      </c>
      <c r="C73" s="341">
        <v>1977</v>
      </c>
      <c r="D73" s="337"/>
      <c r="E73" s="351" t="s">
        <v>416</v>
      </c>
      <c r="F73" s="337">
        <v>3</v>
      </c>
      <c r="G73" s="337">
        <v>3</v>
      </c>
      <c r="H73" s="373">
        <v>1457</v>
      </c>
      <c r="I73" s="129">
        <v>1269.3</v>
      </c>
      <c r="J73" s="129">
        <v>1137.8</v>
      </c>
      <c r="K73" s="341">
        <v>42</v>
      </c>
      <c r="L73" s="373">
        <f>'раздел 2'!C70</f>
        <v>1150402.49</v>
      </c>
      <c r="M73" s="373">
        <v>0</v>
      </c>
      <c r="N73" s="373">
        <v>0</v>
      </c>
      <c r="O73" s="373">
        <v>0</v>
      </c>
      <c r="P73" s="373">
        <f t="shared" si="11"/>
        <v>1150402.49</v>
      </c>
      <c r="Q73" s="129">
        <f t="shared" si="12"/>
        <v>789.56931365820174</v>
      </c>
      <c r="R73" s="350">
        <v>24445</v>
      </c>
      <c r="S73" s="86" t="s">
        <v>358</v>
      </c>
      <c r="T73" s="351" t="s">
        <v>181</v>
      </c>
      <c r="U73" s="61">
        <f>L73-'раздел 2'!C70</f>
        <v>0</v>
      </c>
      <c r="V73" s="213">
        <f t="shared" si="7"/>
        <v>0</v>
      </c>
      <c r="W73" s="213">
        <f t="shared" si="3"/>
        <v>23655.430686341799</v>
      </c>
      <c r="X73" s="220"/>
      <c r="Y73" s="220"/>
      <c r="Z73" s="220"/>
      <c r="AA73" s="220"/>
      <c r="AB73" s="220"/>
      <c r="AC73" s="220"/>
      <c r="AD73" s="220"/>
    </row>
    <row r="74" spans="1:30" ht="15.6" customHeight="1" x14ac:dyDescent="0.2">
      <c r="A74" s="361">
        <f t="shared" si="13"/>
        <v>56</v>
      </c>
      <c r="B74" s="145" t="s">
        <v>186</v>
      </c>
      <c r="C74" s="341">
        <v>1978</v>
      </c>
      <c r="D74" s="337"/>
      <c r="E74" s="351" t="s">
        <v>416</v>
      </c>
      <c r="F74" s="337">
        <v>3</v>
      </c>
      <c r="G74" s="337">
        <v>3</v>
      </c>
      <c r="H74" s="373">
        <v>1455</v>
      </c>
      <c r="I74" s="129">
        <v>1269.3</v>
      </c>
      <c r="J74" s="129">
        <v>1037</v>
      </c>
      <c r="K74" s="341">
        <v>37</v>
      </c>
      <c r="L74" s="373">
        <f>'раздел 2'!C71</f>
        <v>1146002.0899999999</v>
      </c>
      <c r="M74" s="373">
        <v>0</v>
      </c>
      <c r="N74" s="373">
        <v>0</v>
      </c>
      <c r="O74" s="373">
        <v>0</v>
      </c>
      <c r="P74" s="373">
        <f t="shared" si="11"/>
        <v>1146002.0899999999</v>
      </c>
      <c r="Q74" s="129">
        <f t="shared" si="12"/>
        <v>787.63030240549813</v>
      </c>
      <c r="R74" s="350">
        <v>24445</v>
      </c>
      <c r="S74" s="86" t="s">
        <v>358</v>
      </c>
      <c r="T74" s="351" t="s">
        <v>181</v>
      </c>
      <c r="U74" s="61">
        <f>L74-'раздел 2'!C71</f>
        <v>0</v>
      </c>
      <c r="V74" s="213">
        <f t="shared" si="7"/>
        <v>0</v>
      </c>
      <c r="W74" s="213">
        <f t="shared" si="3"/>
        <v>23657.369697594502</v>
      </c>
      <c r="X74" s="220"/>
      <c r="Y74" s="220"/>
      <c r="Z74" s="220"/>
      <c r="AA74" s="220"/>
      <c r="AB74" s="220"/>
      <c r="AC74" s="220"/>
      <c r="AD74" s="220"/>
    </row>
    <row r="75" spans="1:30" ht="15.6" customHeight="1" x14ac:dyDescent="0.2">
      <c r="A75" s="361">
        <f t="shared" si="13"/>
        <v>57</v>
      </c>
      <c r="B75" s="145" t="s">
        <v>1066</v>
      </c>
      <c r="C75" s="341">
        <v>1978</v>
      </c>
      <c r="D75" s="349"/>
      <c r="E75" s="351" t="s">
        <v>416</v>
      </c>
      <c r="F75" s="337">
        <v>3</v>
      </c>
      <c r="G75" s="337">
        <v>3</v>
      </c>
      <c r="H75" s="373">
        <v>1457</v>
      </c>
      <c r="I75" s="129">
        <v>1310.77</v>
      </c>
      <c r="J75" s="129">
        <v>994.5</v>
      </c>
      <c r="K75" s="341">
        <v>66</v>
      </c>
      <c r="L75" s="373">
        <f>'раздел 2'!C72</f>
        <v>434663.49</v>
      </c>
      <c r="M75" s="373">
        <v>0</v>
      </c>
      <c r="N75" s="373">
        <v>0</v>
      </c>
      <c r="O75" s="373">
        <v>0</v>
      </c>
      <c r="P75" s="373">
        <f t="shared" si="11"/>
        <v>434663.49</v>
      </c>
      <c r="Q75" s="129">
        <f t="shared" si="12"/>
        <v>298.32772134522992</v>
      </c>
      <c r="R75" s="350">
        <v>24445</v>
      </c>
      <c r="S75" s="86" t="s">
        <v>358</v>
      </c>
      <c r="T75" s="351" t="s">
        <v>181</v>
      </c>
      <c r="U75" s="61">
        <f>L75-'раздел 2'!C72</f>
        <v>0</v>
      </c>
      <c r="V75" s="213">
        <f t="shared" si="7"/>
        <v>0</v>
      </c>
      <c r="W75" s="213">
        <f t="shared" si="3"/>
        <v>24146.672278654769</v>
      </c>
    </row>
    <row r="76" spans="1:30" ht="15.6" customHeight="1" x14ac:dyDescent="0.2">
      <c r="A76" s="361">
        <f t="shared" si="13"/>
        <v>58</v>
      </c>
      <c r="B76" s="145" t="s">
        <v>1067</v>
      </c>
      <c r="C76" s="341">
        <v>1980</v>
      </c>
      <c r="D76" s="349"/>
      <c r="E76" s="351" t="s">
        <v>416</v>
      </c>
      <c r="F76" s="337">
        <v>3</v>
      </c>
      <c r="G76" s="337">
        <v>3</v>
      </c>
      <c r="H76" s="373">
        <v>1457</v>
      </c>
      <c r="I76" s="129">
        <v>1284.3</v>
      </c>
      <c r="J76" s="129">
        <v>996.3</v>
      </c>
      <c r="K76" s="341">
        <v>39</v>
      </c>
      <c r="L76" s="373">
        <f>'раздел 2'!C73</f>
        <v>424073.97</v>
      </c>
      <c r="M76" s="373">
        <v>0</v>
      </c>
      <c r="N76" s="373">
        <v>0</v>
      </c>
      <c r="O76" s="373">
        <v>0</v>
      </c>
      <c r="P76" s="373">
        <f t="shared" si="11"/>
        <v>424073.97</v>
      </c>
      <c r="Q76" s="129">
        <f t="shared" si="12"/>
        <v>291.0596911461908</v>
      </c>
      <c r="R76" s="350">
        <v>24445</v>
      </c>
      <c r="S76" s="86" t="s">
        <v>358</v>
      </c>
      <c r="T76" s="351" t="s">
        <v>181</v>
      </c>
      <c r="U76" s="61">
        <f>L76-'раздел 2'!C73</f>
        <v>0</v>
      </c>
      <c r="V76" s="213">
        <f t="shared" ref="V76:V140" si="14">L76-P76</f>
        <v>0</v>
      </c>
      <c r="W76" s="213">
        <f t="shared" ref="W76:W140" si="15">R76-Q76</f>
        <v>24153.940308853809</v>
      </c>
    </row>
    <row r="77" spans="1:30" s="220" customFormat="1" ht="15.6" customHeight="1" x14ac:dyDescent="0.2">
      <c r="A77" s="361">
        <f t="shared" si="13"/>
        <v>59</v>
      </c>
      <c r="B77" s="145" t="s">
        <v>1068</v>
      </c>
      <c r="C77" s="341">
        <v>1984</v>
      </c>
      <c r="D77" s="350"/>
      <c r="E77" s="351" t="s">
        <v>416</v>
      </c>
      <c r="F77" s="337">
        <v>3</v>
      </c>
      <c r="G77" s="337">
        <v>3</v>
      </c>
      <c r="H77" s="373">
        <v>1457</v>
      </c>
      <c r="I77" s="129">
        <v>1296.21</v>
      </c>
      <c r="J77" s="129">
        <v>827.13</v>
      </c>
      <c r="K77" s="341">
        <v>67</v>
      </c>
      <c r="L77" s="373">
        <f>'раздел 2'!C74</f>
        <v>497985.24</v>
      </c>
      <c r="M77" s="373">
        <v>0</v>
      </c>
      <c r="N77" s="373">
        <v>0</v>
      </c>
      <c r="O77" s="373">
        <v>0</v>
      </c>
      <c r="P77" s="373">
        <f t="shared" si="11"/>
        <v>497985.24</v>
      </c>
      <c r="Q77" s="129">
        <f t="shared" si="12"/>
        <v>341.78808510638299</v>
      </c>
      <c r="R77" s="350">
        <v>24445</v>
      </c>
      <c r="S77" s="86" t="s">
        <v>358</v>
      </c>
      <c r="T77" s="351" t="s">
        <v>181</v>
      </c>
      <c r="U77" s="61">
        <f>L77-'раздел 2'!C74</f>
        <v>0</v>
      </c>
      <c r="V77" s="213">
        <f t="shared" si="14"/>
        <v>0</v>
      </c>
      <c r="W77" s="213">
        <f t="shared" si="15"/>
        <v>24103.211914893618</v>
      </c>
      <c r="X77" s="112"/>
      <c r="Y77" s="112"/>
      <c r="Z77" s="112"/>
      <c r="AA77" s="112"/>
      <c r="AB77" s="112"/>
      <c r="AC77" s="112"/>
      <c r="AD77" s="112"/>
    </row>
    <row r="78" spans="1:30" s="220" customFormat="1" ht="15.6" customHeight="1" x14ac:dyDescent="0.2">
      <c r="A78" s="361">
        <f t="shared" si="13"/>
        <v>60</v>
      </c>
      <c r="B78" s="145" t="s">
        <v>1069</v>
      </c>
      <c r="C78" s="341">
        <v>1985</v>
      </c>
      <c r="D78" s="350"/>
      <c r="E78" s="351" t="s">
        <v>416</v>
      </c>
      <c r="F78" s="337">
        <v>3</v>
      </c>
      <c r="G78" s="337">
        <v>3</v>
      </c>
      <c r="H78" s="373">
        <v>1457</v>
      </c>
      <c r="I78" s="129">
        <v>1252.1500000000001</v>
      </c>
      <c r="J78" s="129">
        <v>907.52</v>
      </c>
      <c r="K78" s="341">
        <v>57</v>
      </c>
      <c r="L78" s="373">
        <f>'раздел 2'!C75</f>
        <v>497989.72</v>
      </c>
      <c r="M78" s="373">
        <v>0</v>
      </c>
      <c r="N78" s="373">
        <v>0</v>
      </c>
      <c r="O78" s="373">
        <v>0</v>
      </c>
      <c r="P78" s="373">
        <f t="shared" si="11"/>
        <v>497989.72</v>
      </c>
      <c r="Q78" s="129">
        <f t="shared" si="12"/>
        <v>341.79115991763899</v>
      </c>
      <c r="R78" s="350">
        <v>24445</v>
      </c>
      <c r="S78" s="86" t="s">
        <v>358</v>
      </c>
      <c r="T78" s="351" t="s">
        <v>181</v>
      </c>
      <c r="U78" s="61">
        <f>L78-'раздел 2'!C75</f>
        <v>0</v>
      </c>
      <c r="V78" s="213">
        <f t="shared" si="14"/>
        <v>0</v>
      </c>
      <c r="W78" s="213">
        <f t="shared" si="15"/>
        <v>24103.20884008236</v>
      </c>
      <c r="X78" s="112"/>
      <c r="Y78" s="112"/>
      <c r="Z78" s="112"/>
      <c r="AA78" s="112"/>
      <c r="AB78" s="112"/>
      <c r="AC78" s="112"/>
      <c r="AD78" s="112"/>
    </row>
    <row r="79" spans="1:30" ht="15.6" customHeight="1" x14ac:dyDescent="0.2">
      <c r="A79" s="550" t="s">
        <v>17</v>
      </c>
      <c r="B79" s="551"/>
      <c r="C79" s="88" t="s">
        <v>177</v>
      </c>
      <c r="D79" s="349" t="s">
        <v>177</v>
      </c>
      <c r="E79" s="349" t="s">
        <v>177</v>
      </c>
      <c r="F79" s="361" t="s">
        <v>177</v>
      </c>
      <c r="G79" s="361" t="s">
        <v>177</v>
      </c>
      <c r="H79" s="373">
        <f t="shared" ref="H79:P79" si="16">SUM(H69:H78)</f>
        <v>12337</v>
      </c>
      <c r="I79" s="373">
        <f t="shared" si="16"/>
        <v>10810.229999999998</v>
      </c>
      <c r="J79" s="373">
        <f t="shared" si="16"/>
        <v>7835.75</v>
      </c>
      <c r="K79" s="341">
        <f t="shared" si="16"/>
        <v>443</v>
      </c>
      <c r="L79" s="373">
        <f t="shared" si="16"/>
        <v>6202373.1200000001</v>
      </c>
      <c r="M79" s="373">
        <f t="shared" si="16"/>
        <v>0</v>
      </c>
      <c r="N79" s="373">
        <f t="shared" si="16"/>
        <v>0</v>
      </c>
      <c r="O79" s="373">
        <f t="shared" si="16"/>
        <v>0</v>
      </c>
      <c r="P79" s="373">
        <f t="shared" si="16"/>
        <v>6202373.1200000001</v>
      </c>
      <c r="Q79" s="129">
        <f t="shared" si="12"/>
        <v>502.74565291399853</v>
      </c>
      <c r="R79" s="98" t="s">
        <v>177</v>
      </c>
      <c r="S79" s="350" t="s">
        <v>177</v>
      </c>
      <c r="T79" s="351" t="s">
        <v>177</v>
      </c>
      <c r="U79" s="61">
        <f>L79-'раздел 2'!C76</f>
        <v>0</v>
      </c>
      <c r="V79" s="213">
        <f t="shared" si="14"/>
        <v>0</v>
      </c>
      <c r="W79" s="213" t="e">
        <f t="shared" si="15"/>
        <v>#VALUE!</v>
      </c>
    </row>
    <row r="80" spans="1:30" ht="15.6" customHeight="1" x14ac:dyDescent="0.2">
      <c r="A80" s="570" t="s">
        <v>366</v>
      </c>
      <c r="B80" s="571"/>
      <c r="C80" s="162"/>
      <c r="D80" s="55"/>
      <c r="E80" s="55"/>
      <c r="F80" s="357"/>
      <c r="G80" s="357"/>
      <c r="H80" s="55"/>
      <c r="I80" s="55"/>
      <c r="J80" s="55"/>
      <c r="K80" s="162"/>
      <c r="L80" s="372"/>
      <c r="M80" s="55"/>
      <c r="N80" s="55"/>
      <c r="O80" s="55"/>
      <c r="P80" s="55"/>
      <c r="Q80" s="34"/>
      <c r="R80" s="55"/>
      <c r="S80" s="55"/>
      <c r="T80" s="53"/>
      <c r="U80" s="59">
        <f>L80-'раздел 2'!C77</f>
        <v>0</v>
      </c>
      <c r="V80" s="213">
        <f t="shared" si="14"/>
        <v>0</v>
      </c>
      <c r="W80" s="213">
        <f t="shared" si="15"/>
        <v>0</v>
      </c>
    </row>
    <row r="81" spans="1:30" ht="15.6" customHeight="1" x14ac:dyDescent="0.2">
      <c r="A81" s="361">
        <f>A78+1</f>
        <v>61</v>
      </c>
      <c r="B81" s="145" t="s">
        <v>1070</v>
      </c>
      <c r="C81" s="224">
        <v>1958</v>
      </c>
      <c r="D81" s="225"/>
      <c r="E81" s="225" t="s">
        <v>1439</v>
      </c>
      <c r="F81" s="80">
        <v>3</v>
      </c>
      <c r="G81" s="80">
        <v>2</v>
      </c>
      <c r="H81" s="225">
        <v>900.45</v>
      </c>
      <c r="I81" s="80">
        <v>593.5</v>
      </c>
      <c r="J81" s="225">
        <v>490.14</v>
      </c>
      <c r="K81" s="224">
        <v>25</v>
      </c>
      <c r="L81" s="373">
        <f>'раздел 2'!C78</f>
        <v>209732.73</v>
      </c>
      <c r="M81" s="373">
        <v>0</v>
      </c>
      <c r="N81" s="373">
        <v>0</v>
      </c>
      <c r="O81" s="373">
        <v>0</v>
      </c>
      <c r="P81" s="373">
        <f t="shared" ref="P81:P87" si="17">L81</f>
        <v>209732.73</v>
      </c>
      <c r="Q81" s="129">
        <f t="shared" ref="Q81:Q89" si="18">L81/H81</f>
        <v>232.91990671331001</v>
      </c>
      <c r="R81" s="350">
        <v>24445</v>
      </c>
      <c r="S81" s="86" t="s">
        <v>358</v>
      </c>
      <c r="T81" s="351" t="s">
        <v>181</v>
      </c>
      <c r="U81" s="61">
        <f>L81-'раздел 2'!C78</f>
        <v>0</v>
      </c>
      <c r="V81" s="213">
        <f t="shared" si="14"/>
        <v>0</v>
      </c>
      <c r="W81" s="213">
        <f t="shared" si="15"/>
        <v>24212.080093286691</v>
      </c>
      <c r="X81" s="220"/>
      <c r="Y81" s="220"/>
      <c r="Z81" s="220"/>
      <c r="AA81" s="220"/>
      <c r="AB81" s="220"/>
      <c r="AC81" s="220"/>
      <c r="AD81" s="220"/>
    </row>
    <row r="82" spans="1:30" s="220" customFormat="1" ht="15.6" customHeight="1" x14ac:dyDescent="0.2">
      <c r="A82" s="361">
        <f>A81+1</f>
        <v>62</v>
      </c>
      <c r="B82" s="145" t="s">
        <v>1071</v>
      </c>
      <c r="C82" s="224">
        <v>1968</v>
      </c>
      <c r="D82" s="225"/>
      <c r="E82" s="225" t="s">
        <v>1441</v>
      </c>
      <c r="F82" s="80">
        <v>5</v>
      </c>
      <c r="G82" s="80">
        <v>7</v>
      </c>
      <c r="H82" s="80">
        <v>5105.1000000000004</v>
      </c>
      <c r="I82" s="80">
        <v>3173</v>
      </c>
      <c r="J82" s="80">
        <v>2705.9</v>
      </c>
      <c r="K82" s="224">
        <v>156</v>
      </c>
      <c r="L82" s="373">
        <f>'раздел 2'!C79</f>
        <v>973139.43</v>
      </c>
      <c r="M82" s="373">
        <v>0</v>
      </c>
      <c r="N82" s="373">
        <v>0</v>
      </c>
      <c r="O82" s="373">
        <v>0</v>
      </c>
      <c r="P82" s="373">
        <f t="shared" si="17"/>
        <v>973139.43</v>
      </c>
      <c r="Q82" s="129">
        <f t="shared" si="18"/>
        <v>190.6210319092672</v>
      </c>
      <c r="R82" s="350">
        <v>24445</v>
      </c>
      <c r="S82" s="86" t="s">
        <v>358</v>
      </c>
      <c r="T82" s="351" t="s">
        <v>181</v>
      </c>
      <c r="U82" s="61">
        <f>L82-'раздел 2'!C79</f>
        <v>0</v>
      </c>
      <c r="V82" s="213">
        <f t="shared" si="14"/>
        <v>0</v>
      </c>
      <c r="W82" s="213">
        <f t="shared" si="15"/>
        <v>24254.378968090732</v>
      </c>
    </row>
    <row r="83" spans="1:30" s="220" customFormat="1" ht="15.6" customHeight="1" x14ac:dyDescent="0.2">
      <c r="A83" s="361">
        <f>A82+1</f>
        <v>63</v>
      </c>
      <c r="B83" s="145" t="s">
        <v>1072</v>
      </c>
      <c r="C83" s="224">
        <v>1969</v>
      </c>
      <c r="D83" s="225"/>
      <c r="E83" s="225" t="s">
        <v>1441</v>
      </c>
      <c r="F83" s="80">
        <v>5</v>
      </c>
      <c r="G83" s="80">
        <v>4</v>
      </c>
      <c r="H83" s="225">
        <v>5579.76</v>
      </c>
      <c r="I83" s="225">
        <v>4401.76</v>
      </c>
      <c r="J83" s="225">
        <v>4181.79</v>
      </c>
      <c r="K83" s="224">
        <v>148</v>
      </c>
      <c r="L83" s="373">
        <f>'раздел 2'!C80</f>
        <v>1037967.39</v>
      </c>
      <c r="M83" s="373">
        <v>0</v>
      </c>
      <c r="N83" s="373">
        <v>0</v>
      </c>
      <c r="O83" s="373">
        <v>0</v>
      </c>
      <c r="P83" s="373">
        <f t="shared" si="17"/>
        <v>1037967.39</v>
      </c>
      <c r="Q83" s="129">
        <f t="shared" si="18"/>
        <v>186.02366230805626</v>
      </c>
      <c r="R83" s="350">
        <v>24445</v>
      </c>
      <c r="S83" s="86" t="s">
        <v>358</v>
      </c>
      <c r="T83" s="351" t="s">
        <v>181</v>
      </c>
      <c r="U83" s="61">
        <f>L83-'раздел 2'!C80</f>
        <v>0</v>
      </c>
      <c r="V83" s="213">
        <f t="shared" si="14"/>
        <v>0</v>
      </c>
      <c r="W83" s="213">
        <f t="shared" si="15"/>
        <v>24258.976337691944</v>
      </c>
    </row>
    <row r="84" spans="1:30" s="220" customFormat="1" ht="15.6" customHeight="1" x14ac:dyDescent="0.2">
      <c r="A84" s="361">
        <f>A83+1</f>
        <v>64</v>
      </c>
      <c r="B84" s="145" t="s">
        <v>1073</v>
      </c>
      <c r="C84" s="224">
        <v>1980</v>
      </c>
      <c r="D84" s="225"/>
      <c r="E84" s="225" t="s">
        <v>1439</v>
      </c>
      <c r="F84" s="80">
        <v>5</v>
      </c>
      <c r="G84" s="80">
        <v>8</v>
      </c>
      <c r="H84" s="80">
        <v>7475.8</v>
      </c>
      <c r="I84" s="80">
        <v>5253.1</v>
      </c>
      <c r="J84" s="225">
        <v>4696.18</v>
      </c>
      <c r="K84" s="224">
        <v>219</v>
      </c>
      <c r="L84" s="373">
        <f>'раздел 2'!C81</f>
        <v>480529.91</v>
      </c>
      <c r="M84" s="373">
        <v>0</v>
      </c>
      <c r="N84" s="373">
        <v>0</v>
      </c>
      <c r="O84" s="373">
        <v>0</v>
      </c>
      <c r="P84" s="373">
        <f t="shared" si="17"/>
        <v>480529.91</v>
      </c>
      <c r="Q84" s="129">
        <f t="shared" si="18"/>
        <v>64.278058535541348</v>
      </c>
      <c r="R84" s="350">
        <v>24445</v>
      </c>
      <c r="S84" s="86" t="s">
        <v>358</v>
      </c>
      <c r="T84" s="351" t="s">
        <v>181</v>
      </c>
      <c r="U84" s="61">
        <f>L84-'раздел 2'!C81</f>
        <v>0</v>
      </c>
      <c r="V84" s="213">
        <f t="shared" si="14"/>
        <v>0</v>
      </c>
      <c r="W84" s="213">
        <f t="shared" si="15"/>
        <v>24380.721941464457</v>
      </c>
    </row>
    <row r="85" spans="1:30" s="220" customFormat="1" ht="15.6" customHeight="1" x14ac:dyDescent="0.2">
      <c r="A85" s="361">
        <f t="shared" ref="A85:A86" si="19">A84+1</f>
        <v>65</v>
      </c>
      <c r="B85" s="24" t="s">
        <v>1694</v>
      </c>
      <c r="C85" s="221">
        <v>1958</v>
      </c>
      <c r="D85" s="222"/>
      <c r="E85" s="222" t="s">
        <v>174</v>
      </c>
      <c r="F85" s="223">
        <v>3</v>
      </c>
      <c r="G85" s="223">
        <v>3</v>
      </c>
      <c r="H85" s="223">
        <v>3486.18</v>
      </c>
      <c r="I85" s="223">
        <v>1130.5</v>
      </c>
      <c r="J85" s="222">
        <v>1079.4000000000001</v>
      </c>
      <c r="K85" s="221">
        <v>40</v>
      </c>
      <c r="L85" s="373">
        <f>'раздел 2'!C82</f>
        <v>2329068.66</v>
      </c>
      <c r="M85" s="373">
        <v>0</v>
      </c>
      <c r="N85" s="373">
        <v>0</v>
      </c>
      <c r="O85" s="373">
        <v>0</v>
      </c>
      <c r="P85" s="373">
        <f t="shared" ref="P85" si="20">L85</f>
        <v>2329068.66</v>
      </c>
      <c r="Q85" s="129">
        <f t="shared" ref="Q85" si="21">L85/H85</f>
        <v>668.08617455208855</v>
      </c>
      <c r="R85" s="350">
        <v>24445</v>
      </c>
      <c r="S85" s="86" t="s">
        <v>358</v>
      </c>
      <c r="T85" s="351" t="s">
        <v>181</v>
      </c>
      <c r="U85" s="61">
        <f>L85-'раздел 2'!C82</f>
        <v>0</v>
      </c>
      <c r="V85" s="213">
        <f t="shared" si="14"/>
        <v>0</v>
      </c>
      <c r="W85" s="213"/>
    </row>
    <row r="86" spans="1:30" s="220" customFormat="1" ht="15.6" customHeight="1" x14ac:dyDescent="0.2">
      <c r="A86" s="361">
        <f t="shared" si="19"/>
        <v>66</v>
      </c>
      <c r="B86" s="24" t="s">
        <v>1723</v>
      </c>
      <c r="C86" s="221">
        <v>1988</v>
      </c>
      <c r="D86" s="222"/>
      <c r="E86" s="222" t="s">
        <v>1441</v>
      </c>
      <c r="F86" s="223">
        <v>9</v>
      </c>
      <c r="G86" s="223">
        <v>2</v>
      </c>
      <c r="H86" s="222">
        <v>5845.45</v>
      </c>
      <c r="I86" s="222">
        <v>4033.06</v>
      </c>
      <c r="J86" s="222">
        <v>3708.52</v>
      </c>
      <c r="K86" s="221">
        <v>174</v>
      </c>
      <c r="L86" s="373">
        <f>'раздел 2'!C83</f>
        <v>1398151.51</v>
      </c>
      <c r="M86" s="373">
        <v>0</v>
      </c>
      <c r="N86" s="373">
        <v>0</v>
      </c>
      <c r="O86" s="373">
        <v>0</v>
      </c>
      <c r="P86" s="373">
        <f t="shared" si="17"/>
        <v>1398151.51</v>
      </c>
      <c r="Q86" s="129">
        <f t="shared" si="18"/>
        <v>239.18629190224877</v>
      </c>
      <c r="R86" s="350">
        <v>24445</v>
      </c>
      <c r="S86" s="86" t="s">
        <v>358</v>
      </c>
      <c r="T86" s="351" t="s">
        <v>181</v>
      </c>
      <c r="U86" s="61">
        <f>L86-'раздел 2'!C83</f>
        <v>0</v>
      </c>
      <c r="V86" s="213">
        <f t="shared" si="14"/>
        <v>0</v>
      </c>
      <c r="W86" s="213">
        <f t="shared" si="15"/>
        <v>24205.81370809775</v>
      </c>
    </row>
    <row r="87" spans="1:30" s="226" customFormat="1" ht="15.6" customHeight="1" x14ac:dyDescent="0.2">
      <c r="A87" s="361">
        <f>A86+1</f>
        <v>67</v>
      </c>
      <c r="B87" s="346" t="s">
        <v>1074</v>
      </c>
      <c r="C87" s="224">
        <v>1979</v>
      </c>
      <c r="D87" s="225"/>
      <c r="E87" s="225" t="s">
        <v>1442</v>
      </c>
      <c r="F87" s="80">
        <v>5</v>
      </c>
      <c r="G87" s="80">
        <v>5</v>
      </c>
      <c r="H87" s="225">
        <v>6182.02</v>
      </c>
      <c r="I87" s="80">
        <v>3598.9</v>
      </c>
      <c r="J87" s="80">
        <v>3471</v>
      </c>
      <c r="K87" s="224">
        <v>122</v>
      </c>
      <c r="L87" s="373">
        <f>'раздел 2'!C84</f>
        <v>1189783.99</v>
      </c>
      <c r="M87" s="373">
        <v>0</v>
      </c>
      <c r="N87" s="373">
        <v>0</v>
      </c>
      <c r="O87" s="373">
        <v>0</v>
      </c>
      <c r="P87" s="373">
        <f t="shared" si="17"/>
        <v>1189783.99</v>
      </c>
      <c r="Q87" s="129">
        <f t="shared" si="18"/>
        <v>192.45877399296668</v>
      </c>
      <c r="R87" s="350">
        <v>24445</v>
      </c>
      <c r="S87" s="86" t="s">
        <v>358</v>
      </c>
      <c r="T87" s="351" t="s">
        <v>181</v>
      </c>
      <c r="U87" s="61">
        <f>L87-'раздел 2'!C84</f>
        <v>0</v>
      </c>
      <c r="V87" s="213">
        <f t="shared" si="14"/>
        <v>0</v>
      </c>
      <c r="W87" s="213">
        <f t="shared" si="15"/>
        <v>24252.541226007033</v>
      </c>
      <c r="X87" s="145"/>
      <c r="Y87" s="145"/>
      <c r="Z87" s="145"/>
      <c r="AA87" s="145"/>
      <c r="AB87" s="145"/>
      <c r="AC87" s="145"/>
      <c r="AD87" s="145"/>
    </row>
    <row r="88" spans="1:30" s="145" customFormat="1" ht="15.6" customHeight="1" x14ac:dyDescent="0.2">
      <c r="A88" s="557" t="s">
        <v>17</v>
      </c>
      <c r="B88" s="557"/>
      <c r="C88" s="88" t="s">
        <v>177</v>
      </c>
      <c r="D88" s="349" t="s">
        <v>177</v>
      </c>
      <c r="E88" s="349" t="s">
        <v>177</v>
      </c>
      <c r="F88" s="361" t="s">
        <v>177</v>
      </c>
      <c r="G88" s="361" t="s">
        <v>177</v>
      </c>
      <c r="H88" s="350">
        <f t="shared" ref="H88:P88" si="22">SUM(H81:H87)</f>
        <v>34574.76</v>
      </c>
      <c r="I88" s="350">
        <f t="shared" si="22"/>
        <v>22183.820000000003</v>
      </c>
      <c r="J88" s="350">
        <f t="shared" si="22"/>
        <v>20332.93</v>
      </c>
      <c r="K88" s="341">
        <f t="shared" si="22"/>
        <v>884</v>
      </c>
      <c r="L88" s="373">
        <f t="shared" si="22"/>
        <v>7618373.620000001</v>
      </c>
      <c r="M88" s="350">
        <f t="shared" si="22"/>
        <v>0</v>
      </c>
      <c r="N88" s="350">
        <f t="shared" si="22"/>
        <v>0</v>
      </c>
      <c r="O88" s="350">
        <f t="shared" si="22"/>
        <v>0</v>
      </c>
      <c r="P88" s="350">
        <f t="shared" si="22"/>
        <v>7618373.620000001</v>
      </c>
      <c r="Q88" s="129">
        <f t="shared" si="18"/>
        <v>220.34494585067259</v>
      </c>
      <c r="R88" s="98" t="s">
        <v>177</v>
      </c>
      <c r="S88" s="350" t="s">
        <v>177</v>
      </c>
      <c r="T88" s="351" t="s">
        <v>177</v>
      </c>
      <c r="U88" s="61">
        <f>L88-'раздел 2'!C85</f>
        <v>0</v>
      </c>
      <c r="V88" s="213">
        <f t="shared" si="14"/>
        <v>0</v>
      </c>
      <c r="W88" s="213" t="e">
        <f t="shared" si="15"/>
        <v>#VALUE!</v>
      </c>
    </row>
    <row r="89" spans="1:30" s="226" customFormat="1" ht="15.6" customHeight="1" x14ac:dyDescent="0.2">
      <c r="A89" s="575" t="s">
        <v>103</v>
      </c>
      <c r="B89" s="575"/>
      <c r="C89" s="163"/>
      <c r="D89" s="371"/>
      <c r="E89" s="111"/>
      <c r="F89" s="189"/>
      <c r="G89" s="189"/>
      <c r="H89" s="356">
        <f>H88+H79+H63</f>
        <v>192749.79000000007</v>
      </c>
      <c r="I89" s="356">
        <f>I88+I79+I63</f>
        <v>111493.13</v>
      </c>
      <c r="J89" s="356">
        <f>J88+J79+J63</f>
        <v>93745.94</v>
      </c>
      <c r="K89" s="163">
        <f>K88+K79+K63</f>
        <v>4007</v>
      </c>
      <c r="L89" s="356">
        <f>L88+L79+L63+L67</f>
        <v>174461583.33999997</v>
      </c>
      <c r="M89" s="356">
        <f>M88+M79+M63+M67</f>
        <v>0</v>
      </c>
      <c r="N89" s="356">
        <f>N88+N79+N63+N67</f>
        <v>0</v>
      </c>
      <c r="O89" s="356">
        <f>O88+O79+O63+O67</f>
        <v>0</v>
      </c>
      <c r="P89" s="356">
        <f>P88+P79+P63+P67</f>
        <v>174461583.33999997</v>
      </c>
      <c r="Q89" s="129">
        <f t="shared" si="18"/>
        <v>905.11944703026609</v>
      </c>
      <c r="R89" s="98" t="s">
        <v>177</v>
      </c>
      <c r="S89" s="350" t="s">
        <v>177</v>
      </c>
      <c r="T89" s="351" t="s">
        <v>177</v>
      </c>
      <c r="U89" s="61">
        <f>L89-'раздел 2'!C86</f>
        <v>0</v>
      </c>
      <c r="V89" s="213">
        <f t="shared" si="14"/>
        <v>0</v>
      </c>
      <c r="W89" s="213" t="e">
        <f t="shared" si="15"/>
        <v>#VALUE!</v>
      </c>
      <c r="X89" s="145"/>
      <c r="Y89" s="145"/>
      <c r="Z89" s="145"/>
      <c r="AA89" s="145"/>
      <c r="AB89" s="145"/>
      <c r="AC89" s="145"/>
      <c r="AD89" s="145"/>
    </row>
    <row r="90" spans="1:30" s="226" customFormat="1" ht="15.6" customHeight="1" x14ac:dyDescent="0.2">
      <c r="A90" s="633" t="s">
        <v>104</v>
      </c>
      <c r="B90" s="633"/>
      <c r="C90" s="633"/>
      <c r="D90" s="633"/>
      <c r="E90" s="633"/>
      <c r="F90" s="633"/>
      <c r="G90" s="633"/>
      <c r="H90" s="633"/>
      <c r="I90" s="633"/>
      <c r="J90" s="633"/>
      <c r="K90" s="633"/>
      <c r="L90" s="633"/>
      <c r="M90" s="633"/>
      <c r="N90" s="633"/>
      <c r="O90" s="633"/>
      <c r="P90" s="633"/>
      <c r="Q90" s="633"/>
      <c r="R90" s="633"/>
      <c r="S90" s="633"/>
      <c r="T90" s="633"/>
      <c r="U90" s="61">
        <f>L90-'раздел 2'!C87</f>
        <v>0</v>
      </c>
      <c r="V90" s="213">
        <f t="shared" si="14"/>
        <v>0</v>
      </c>
      <c r="W90" s="213">
        <f t="shared" si="15"/>
        <v>0</v>
      </c>
      <c r="X90" s="145"/>
      <c r="Y90" s="145"/>
      <c r="Z90" s="145"/>
      <c r="AA90" s="145"/>
      <c r="AB90" s="145"/>
      <c r="AC90" s="145"/>
      <c r="AD90" s="145"/>
    </row>
    <row r="91" spans="1:30" s="145" customFormat="1" ht="15.6" customHeight="1" x14ac:dyDescent="0.2">
      <c r="A91" s="557" t="s">
        <v>367</v>
      </c>
      <c r="B91" s="557"/>
      <c r="C91" s="88"/>
      <c r="D91" s="349"/>
      <c r="E91" s="349"/>
      <c r="F91" s="361"/>
      <c r="G91" s="361"/>
      <c r="H91" s="373"/>
      <c r="I91" s="373"/>
      <c r="J91" s="373"/>
      <c r="K91" s="341"/>
      <c r="L91" s="373"/>
      <c r="M91" s="373"/>
      <c r="N91" s="373"/>
      <c r="O91" s="373"/>
      <c r="P91" s="373"/>
      <c r="Q91" s="129"/>
      <c r="R91" s="98"/>
      <c r="S91" s="350"/>
      <c r="T91" s="351"/>
      <c r="U91" s="59">
        <f>L91-'раздел 2'!C88</f>
        <v>0</v>
      </c>
      <c r="V91" s="213">
        <f t="shared" si="14"/>
        <v>0</v>
      </c>
      <c r="W91" s="213">
        <f t="shared" si="15"/>
        <v>0</v>
      </c>
    </row>
    <row r="92" spans="1:30" s="145" customFormat="1" ht="15.6" customHeight="1" x14ac:dyDescent="0.2">
      <c r="A92" s="337">
        <f>A87+1</f>
        <v>68</v>
      </c>
      <c r="B92" s="340" t="s">
        <v>368</v>
      </c>
      <c r="C92" s="260">
        <v>1977</v>
      </c>
      <c r="D92" s="261"/>
      <c r="E92" s="261" t="s">
        <v>1443</v>
      </c>
      <c r="F92" s="262">
        <v>5</v>
      </c>
      <c r="G92" s="262">
        <v>4</v>
      </c>
      <c r="H92" s="261">
        <v>4103.3</v>
      </c>
      <c r="I92" s="261">
        <v>3701.8</v>
      </c>
      <c r="J92" s="261">
        <v>3629.6</v>
      </c>
      <c r="K92" s="260">
        <v>171</v>
      </c>
      <c r="L92" s="373">
        <f>'раздел 2'!C89</f>
        <v>353554.83</v>
      </c>
      <c r="M92" s="349">
        <v>0</v>
      </c>
      <c r="N92" s="349">
        <v>0</v>
      </c>
      <c r="O92" s="349">
        <v>0</v>
      </c>
      <c r="P92" s="373">
        <f>L92</f>
        <v>353554.83</v>
      </c>
      <c r="Q92" s="345">
        <f>L92/H92</f>
        <v>86.163534228547761</v>
      </c>
      <c r="R92" s="350">
        <v>24445</v>
      </c>
      <c r="S92" s="86" t="s">
        <v>358</v>
      </c>
      <c r="T92" s="351" t="s">
        <v>181</v>
      </c>
      <c r="U92" s="59">
        <f>L92-'раздел 2'!C89</f>
        <v>0</v>
      </c>
      <c r="V92" s="213">
        <f t="shared" si="14"/>
        <v>0</v>
      </c>
      <c r="W92" s="213">
        <f t="shared" si="15"/>
        <v>24358.836465771452</v>
      </c>
    </row>
    <row r="93" spans="1:30" s="145" customFormat="1" ht="15.6" customHeight="1" x14ac:dyDescent="0.2">
      <c r="A93" s="361">
        <f>A92+1</f>
        <v>69</v>
      </c>
      <c r="B93" s="340" t="s">
        <v>369</v>
      </c>
      <c r="C93" s="260">
        <v>1969</v>
      </c>
      <c r="D93" s="261"/>
      <c r="E93" s="261" t="s">
        <v>1444</v>
      </c>
      <c r="F93" s="262">
        <v>5</v>
      </c>
      <c r="G93" s="262">
        <v>4</v>
      </c>
      <c r="H93" s="261">
        <v>4076</v>
      </c>
      <c r="I93" s="261">
        <v>3570</v>
      </c>
      <c r="J93" s="261">
        <v>3178.2</v>
      </c>
      <c r="K93" s="260">
        <v>186</v>
      </c>
      <c r="L93" s="373">
        <f>'раздел 2'!C90</f>
        <v>355502.53</v>
      </c>
      <c r="M93" s="349">
        <v>0</v>
      </c>
      <c r="N93" s="349">
        <v>0</v>
      </c>
      <c r="O93" s="349">
        <v>0</v>
      </c>
      <c r="P93" s="373">
        <f>L93</f>
        <v>355502.53</v>
      </c>
      <c r="Q93" s="345">
        <f>L93/H93</f>
        <v>87.218481354268903</v>
      </c>
      <c r="R93" s="350">
        <v>24445</v>
      </c>
      <c r="S93" s="86" t="s">
        <v>358</v>
      </c>
      <c r="T93" s="351" t="s">
        <v>181</v>
      </c>
      <c r="U93" s="59">
        <f>L93-'раздел 2'!C90</f>
        <v>0</v>
      </c>
      <c r="V93" s="213">
        <f t="shared" si="14"/>
        <v>0</v>
      </c>
      <c r="W93" s="213">
        <f t="shared" si="15"/>
        <v>24357.78151864573</v>
      </c>
    </row>
    <row r="94" spans="1:30" s="145" customFormat="1" ht="15.6" customHeight="1" x14ac:dyDescent="0.2">
      <c r="A94" s="557" t="s">
        <v>17</v>
      </c>
      <c r="B94" s="557"/>
      <c r="C94" s="88" t="s">
        <v>177</v>
      </c>
      <c r="D94" s="349" t="s">
        <v>177</v>
      </c>
      <c r="E94" s="349" t="s">
        <v>177</v>
      </c>
      <c r="F94" s="361" t="s">
        <v>177</v>
      </c>
      <c r="G94" s="361" t="s">
        <v>177</v>
      </c>
      <c r="H94" s="354">
        <f t="shared" ref="H94:P94" si="23">SUM(H92:H93)</f>
        <v>8179.3</v>
      </c>
      <c r="I94" s="354">
        <f t="shared" si="23"/>
        <v>7271.8</v>
      </c>
      <c r="J94" s="354">
        <f t="shared" si="23"/>
        <v>6807.7999999999993</v>
      </c>
      <c r="K94" s="87">
        <f t="shared" si="23"/>
        <v>357</v>
      </c>
      <c r="L94" s="92">
        <f t="shared" si="23"/>
        <v>709057.3600000001</v>
      </c>
      <c r="M94" s="354">
        <f t="shared" si="23"/>
        <v>0</v>
      </c>
      <c r="N94" s="354">
        <f t="shared" si="23"/>
        <v>0</v>
      </c>
      <c r="O94" s="354">
        <f t="shared" si="23"/>
        <v>0</v>
      </c>
      <c r="P94" s="354">
        <f t="shared" si="23"/>
        <v>709057.3600000001</v>
      </c>
      <c r="Q94" s="345">
        <f>L94/H94</f>
        <v>86.689247246096869</v>
      </c>
      <c r="R94" s="98" t="s">
        <v>177</v>
      </c>
      <c r="S94" s="350" t="s">
        <v>177</v>
      </c>
      <c r="T94" s="351" t="s">
        <v>177</v>
      </c>
      <c r="U94" s="59">
        <f>L94-'раздел 2'!C91</f>
        <v>0</v>
      </c>
      <c r="V94" s="213">
        <f t="shared" si="14"/>
        <v>0</v>
      </c>
      <c r="W94" s="213" t="e">
        <f t="shared" si="15"/>
        <v>#VALUE!</v>
      </c>
    </row>
    <row r="95" spans="1:30" s="145" customFormat="1" ht="15.6" customHeight="1" x14ac:dyDescent="0.2">
      <c r="A95" s="557" t="s">
        <v>370</v>
      </c>
      <c r="B95" s="557"/>
      <c r="C95" s="87"/>
      <c r="D95" s="354"/>
      <c r="E95" s="351"/>
      <c r="F95" s="131"/>
      <c r="G95" s="131"/>
      <c r="H95" s="354"/>
      <c r="I95" s="354"/>
      <c r="J95" s="354"/>
      <c r="K95" s="87"/>
      <c r="L95" s="373"/>
      <c r="M95" s="349"/>
      <c r="N95" s="349"/>
      <c r="O95" s="349"/>
      <c r="P95" s="373"/>
      <c r="Q95" s="345"/>
      <c r="R95" s="373"/>
      <c r="S95" s="86"/>
      <c r="T95" s="351"/>
      <c r="U95" s="59">
        <f>L95-'раздел 2'!C92</f>
        <v>0</v>
      </c>
      <c r="V95" s="213">
        <f t="shared" si="14"/>
        <v>0</v>
      </c>
      <c r="W95" s="213">
        <f t="shared" si="15"/>
        <v>0</v>
      </c>
    </row>
    <row r="96" spans="1:30" s="145" customFormat="1" ht="15.6" customHeight="1" x14ac:dyDescent="0.2">
      <c r="A96" s="361">
        <f>A93+1</f>
        <v>70</v>
      </c>
      <c r="B96" s="340" t="s">
        <v>371</v>
      </c>
      <c r="C96" s="260">
        <v>1979</v>
      </c>
      <c r="D96" s="261"/>
      <c r="E96" s="261" t="s">
        <v>1443</v>
      </c>
      <c r="F96" s="262">
        <v>5</v>
      </c>
      <c r="G96" s="262">
        <v>4</v>
      </c>
      <c r="H96" s="261">
        <v>2990.3</v>
      </c>
      <c r="I96" s="261">
        <v>2613</v>
      </c>
      <c r="J96" s="261">
        <v>2437</v>
      </c>
      <c r="K96" s="260">
        <v>187</v>
      </c>
      <c r="L96" s="373">
        <f>'раздел 2'!C93</f>
        <v>299730.28000000003</v>
      </c>
      <c r="M96" s="349">
        <v>0</v>
      </c>
      <c r="N96" s="349">
        <v>0</v>
      </c>
      <c r="O96" s="349">
        <v>0</v>
      </c>
      <c r="P96" s="373">
        <f>L96</f>
        <v>299730.28000000003</v>
      </c>
      <c r="Q96" s="345">
        <f>L96/H96</f>
        <v>100.23418386115105</v>
      </c>
      <c r="R96" s="350">
        <v>24445</v>
      </c>
      <c r="S96" s="86" t="s">
        <v>358</v>
      </c>
      <c r="T96" s="351" t="s">
        <v>181</v>
      </c>
      <c r="U96" s="59">
        <f>L96-'раздел 2'!C93</f>
        <v>0</v>
      </c>
      <c r="V96" s="213">
        <f t="shared" si="14"/>
        <v>0</v>
      </c>
      <c r="W96" s="213">
        <f t="shared" si="15"/>
        <v>24344.76581613885</v>
      </c>
    </row>
    <row r="97" spans="1:23" ht="15.6" customHeight="1" x14ac:dyDescent="0.2">
      <c r="A97" s="557" t="s">
        <v>17</v>
      </c>
      <c r="B97" s="557"/>
      <c r="C97" s="341" t="s">
        <v>177</v>
      </c>
      <c r="D97" s="350" t="s">
        <v>177</v>
      </c>
      <c r="E97" s="350" t="s">
        <v>177</v>
      </c>
      <c r="F97" s="337" t="s">
        <v>177</v>
      </c>
      <c r="G97" s="337" t="s">
        <v>177</v>
      </c>
      <c r="H97" s="373">
        <f t="shared" ref="H97:Q97" si="24">H96</f>
        <v>2990.3</v>
      </c>
      <c r="I97" s="373">
        <f t="shared" si="24"/>
        <v>2613</v>
      </c>
      <c r="J97" s="373">
        <f t="shared" si="24"/>
        <v>2437</v>
      </c>
      <c r="K97" s="341">
        <f t="shared" si="24"/>
        <v>187</v>
      </c>
      <c r="L97" s="373">
        <f t="shared" si="24"/>
        <v>299730.28000000003</v>
      </c>
      <c r="M97" s="373">
        <f t="shared" si="24"/>
        <v>0</v>
      </c>
      <c r="N97" s="373">
        <f t="shared" si="24"/>
        <v>0</v>
      </c>
      <c r="O97" s="373">
        <f t="shared" si="24"/>
        <v>0</v>
      </c>
      <c r="P97" s="373">
        <f t="shared" si="24"/>
        <v>299730.28000000003</v>
      </c>
      <c r="Q97" s="129">
        <f t="shared" si="24"/>
        <v>100.23418386115105</v>
      </c>
      <c r="R97" s="98" t="s">
        <v>177</v>
      </c>
      <c r="S97" s="67" t="s">
        <v>177</v>
      </c>
      <c r="T97" s="351" t="s">
        <v>177</v>
      </c>
      <c r="U97" s="59">
        <f>L97-'раздел 2'!C94</f>
        <v>0</v>
      </c>
      <c r="V97" s="213">
        <f t="shared" si="14"/>
        <v>0</v>
      </c>
      <c r="W97" s="213" t="e">
        <f t="shared" si="15"/>
        <v>#VALUE!</v>
      </c>
    </row>
    <row r="98" spans="1:23" ht="15.6" customHeight="1" x14ac:dyDescent="0.2">
      <c r="A98" s="557" t="s">
        <v>372</v>
      </c>
      <c r="B98" s="557"/>
      <c r="C98" s="341"/>
      <c r="D98" s="373"/>
      <c r="E98" s="373"/>
      <c r="F98" s="337"/>
      <c r="G98" s="337"/>
      <c r="H98" s="373"/>
      <c r="I98" s="373"/>
      <c r="J98" s="373"/>
      <c r="K98" s="341"/>
      <c r="L98" s="373"/>
      <c r="M98" s="373"/>
      <c r="N98" s="373"/>
      <c r="O98" s="373"/>
      <c r="P98" s="373"/>
      <c r="Q98" s="129"/>
      <c r="R98" s="373"/>
      <c r="S98" s="373"/>
      <c r="T98" s="373"/>
      <c r="U98" s="59">
        <f>L98-'раздел 2'!C95</f>
        <v>0</v>
      </c>
      <c r="V98" s="213">
        <f t="shared" si="14"/>
        <v>0</v>
      </c>
      <c r="W98" s="213">
        <f t="shared" si="15"/>
        <v>0</v>
      </c>
    </row>
    <row r="99" spans="1:23" ht="15.6" customHeight="1" x14ac:dyDescent="0.2">
      <c r="A99" s="361">
        <f>A96+1</f>
        <v>71</v>
      </c>
      <c r="B99" s="340" t="s">
        <v>373</v>
      </c>
      <c r="C99" s="260">
        <v>1990</v>
      </c>
      <c r="D99" s="261"/>
      <c r="E99" s="261" t="s">
        <v>1440</v>
      </c>
      <c r="F99" s="262">
        <v>5</v>
      </c>
      <c r="G99" s="262">
        <v>4</v>
      </c>
      <c r="H99" s="68">
        <v>5601.9</v>
      </c>
      <c r="I99" s="68">
        <v>3589.9</v>
      </c>
      <c r="J99" s="68">
        <v>3172.5</v>
      </c>
      <c r="K99" s="178">
        <v>143</v>
      </c>
      <c r="L99" s="373">
        <f>'раздел 2'!C96</f>
        <v>1347572.38</v>
      </c>
      <c r="M99" s="349">
        <v>0</v>
      </c>
      <c r="N99" s="349">
        <v>0</v>
      </c>
      <c r="O99" s="349">
        <v>0</v>
      </c>
      <c r="P99" s="373">
        <f>L99</f>
        <v>1347572.38</v>
      </c>
      <c r="Q99" s="345">
        <f t="shared" ref="Q99:Q104" si="25">L99/H99</f>
        <v>240.55630768132241</v>
      </c>
      <c r="R99" s="350">
        <v>24445</v>
      </c>
      <c r="S99" s="86" t="s">
        <v>358</v>
      </c>
      <c r="T99" s="351" t="s">
        <v>181</v>
      </c>
      <c r="U99" s="59">
        <f>L99-'раздел 2'!C96</f>
        <v>0</v>
      </c>
      <c r="V99" s="213">
        <f t="shared" si="14"/>
        <v>0</v>
      </c>
      <c r="W99" s="213">
        <f t="shared" si="15"/>
        <v>24204.443692318677</v>
      </c>
    </row>
    <row r="100" spans="1:23" ht="15.6" customHeight="1" x14ac:dyDescent="0.2">
      <c r="A100" s="361">
        <f>A99+1</f>
        <v>72</v>
      </c>
      <c r="B100" s="340" t="s">
        <v>374</v>
      </c>
      <c r="C100" s="260">
        <v>1985</v>
      </c>
      <c r="D100" s="261"/>
      <c r="E100" s="263" t="s">
        <v>1445</v>
      </c>
      <c r="F100" s="262">
        <v>5</v>
      </c>
      <c r="G100" s="262">
        <v>4</v>
      </c>
      <c r="H100" s="68">
        <v>4352.3999999999996</v>
      </c>
      <c r="I100" s="68">
        <v>2586.2399999999998</v>
      </c>
      <c r="J100" s="68">
        <v>2352.54</v>
      </c>
      <c r="K100" s="178">
        <v>112</v>
      </c>
      <c r="L100" s="373">
        <f>'раздел 2'!C97</f>
        <v>932989.28</v>
      </c>
      <c r="M100" s="349">
        <v>0</v>
      </c>
      <c r="N100" s="349">
        <v>0</v>
      </c>
      <c r="O100" s="349">
        <v>0</v>
      </c>
      <c r="P100" s="373">
        <f>L100</f>
        <v>932989.28</v>
      </c>
      <c r="Q100" s="345">
        <f t="shared" si="25"/>
        <v>214.36202554912234</v>
      </c>
      <c r="R100" s="350">
        <v>24445</v>
      </c>
      <c r="S100" s="86" t="s">
        <v>358</v>
      </c>
      <c r="T100" s="351" t="s">
        <v>181</v>
      </c>
      <c r="U100" s="59">
        <f>L100-'раздел 2'!C97</f>
        <v>0</v>
      </c>
      <c r="V100" s="213">
        <f t="shared" si="14"/>
        <v>0</v>
      </c>
      <c r="W100" s="213">
        <f t="shared" si="15"/>
        <v>24230.637974450878</v>
      </c>
    </row>
    <row r="101" spans="1:23" ht="15.6" customHeight="1" x14ac:dyDescent="0.2">
      <c r="A101" s="361">
        <f>A100+1</f>
        <v>73</v>
      </c>
      <c r="B101" s="340" t="s">
        <v>375</v>
      </c>
      <c r="C101" s="260">
        <v>1987</v>
      </c>
      <c r="D101" s="261"/>
      <c r="E101" s="261" t="s">
        <v>1440</v>
      </c>
      <c r="F101" s="262">
        <v>5</v>
      </c>
      <c r="G101" s="262">
        <v>4</v>
      </c>
      <c r="H101" s="261">
        <v>4568.83</v>
      </c>
      <c r="I101" s="261">
        <v>3244.03</v>
      </c>
      <c r="J101" s="261">
        <v>3059.5</v>
      </c>
      <c r="K101" s="260">
        <v>137</v>
      </c>
      <c r="L101" s="373">
        <f>'раздел 2'!C98</f>
        <v>1083938.0900000001</v>
      </c>
      <c r="M101" s="349">
        <v>0</v>
      </c>
      <c r="N101" s="349">
        <v>0</v>
      </c>
      <c r="O101" s="349">
        <v>0</v>
      </c>
      <c r="P101" s="373">
        <f>L101</f>
        <v>1083938.0900000001</v>
      </c>
      <c r="Q101" s="345">
        <f t="shared" si="25"/>
        <v>237.24631689075761</v>
      </c>
      <c r="R101" s="350">
        <v>24445</v>
      </c>
      <c r="S101" s="86" t="s">
        <v>358</v>
      </c>
      <c r="T101" s="351" t="s">
        <v>181</v>
      </c>
      <c r="U101" s="59">
        <f>L101-'раздел 2'!C98</f>
        <v>0</v>
      </c>
      <c r="V101" s="213">
        <f t="shared" si="14"/>
        <v>0</v>
      </c>
      <c r="W101" s="213">
        <f t="shared" si="15"/>
        <v>24207.753683109244</v>
      </c>
    </row>
    <row r="102" spans="1:23" ht="15.6" customHeight="1" x14ac:dyDescent="0.2">
      <c r="A102" s="361">
        <f>A101+1</f>
        <v>74</v>
      </c>
      <c r="B102" s="340" t="s">
        <v>376</v>
      </c>
      <c r="C102" s="264">
        <v>1989</v>
      </c>
      <c r="D102" s="261"/>
      <c r="E102" s="261" t="s">
        <v>1440</v>
      </c>
      <c r="F102" s="262">
        <v>5</v>
      </c>
      <c r="G102" s="262">
        <v>4</v>
      </c>
      <c r="H102" s="261">
        <v>7074.48</v>
      </c>
      <c r="I102" s="261">
        <v>4846.28</v>
      </c>
      <c r="J102" s="261">
        <v>4526.08</v>
      </c>
      <c r="K102" s="264">
        <v>201</v>
      </c>
      <c r="L102" s="373">
        <f>'раздел 2'!C99</f>
        <v>1858668.9100000001</v>
      </c>
      <c r="M102" s="349">
        <v>0</v>
      </c>
      <c r="N102" s="349">
        <v>0</v>
      </c>
      <c r="O102" s="349">
        <v>0</v>
      </c>
      <c r="P102" s="373">
        <f>L102</f>
        <v>1858668.9100000001</v>
      </c>
      <c r="Q102" s="345">
        <f t="shared" si="25"/>
        <v>262.72869666745828</v>
      </c>
      <c r="R102" s="350">
        <v>24445</v>
      </c>
      <c r="S102" s="86" t="s">
        <v>358</v>
      </c>
      <c r="T102" s="351" t="s">
        <v>181</v>
      </c>
      <c r="U102" s="59">
        <f>L102-'раздел 2'!C99</f>
        <v>0</v>
      </c>
      <c r="V102" s="213">
        <f t="shared" si="14"/>
        <v>0</v>
      </c>
      <c r="W102" s="213">
        <f t="shared" si="15"/>
        <v>24182.271303332542</v>
      </c>
    </row>
    <row r="103" spans="1:23" ht="15.6" customHeight="1" x14ac:dyDescent="0.2">
      <c r="A103" s="361">
        <f>A102+1</f>
        <v>75</v>
      </c>
      <c r="B103" s="340" t="s">
        <v>377</v>
      </c>
      <c r="C103" s="260">
        <v>1973</v>
      </c>
      <c r="D103" s="261"/>
      <c r="E103" s="261" t="s">
        <v>1440</v>
      </c>
      <c r="F103" s="262">
        <v>5</v>
      </c>
      <c r="G103" s="262">
        <v>8</v>
      </c>
      <c r="H103" s="261">
        <v>7541</v>
      </c>
      <c r="I103" s="261">
        <v>5707.74</v>
      </c>
      <c r="J103" s="261">
        <v>5475.56</v>
      </c>
      <c r="K103" s="260">
        <v>283</v>
      </c>
      <c r="L103" s="373">
        <f>'раздел 2'!C100</f>
        <v>386028.15</v>
      </c>
      <c r="M103" s="349">
        <v>0</v>
      </c>
      <c r="N103" s="349">
        <v>0</v>
      </c>
      <c r="O103" s="349">
        <v>0</v>
      </c>
      <c r="P103" s="373">
        <f>L103</f>
        <v>386028.15</v>
      </c>
      <c r="Q103" s="345">
        <f t="shared" si="25"/>
        <v>51.190578172656153</v>
      </c>
      <c r="R103" s="350">
        <v>24445</v>
      </c>
      <c r="S103" s="86" t="s">
        <v>358</v>
      </c>
      <c r="T103" s="351" t="s">
        <v>181</v>
      </c>
      <c r="U103" s="59">
        <f>L103-'раздел 2'!C100</f>
        <v>0</v>
      </c>
      <c r="V103" s="213">
        <f t="shared" si="14"/>
        <v>0</v>
      </c>
      <c r="W103" s="213">
        <f t="shared" si="15"/>
        <v>24393.809421827344</v>
      </c>
    </row>
    <row r="104" spans="1:23" ht="15.6" customHeight="1" x14ac:dyDescent="0.2">
      <c r="A104" s="557" t="s">
        <v>17</v>
      </c>
      <c r="B104" s="557"/>
      <c r="C104" s="88" t="s">
        <v>177</v>
      </c>
      <c r="D104" s="351" t="s">
        <v>177</v>
      </c>
      <c r="E104" s="351" t="s">
        <v>177</v>
      </c>
      <c r="F104" s="361" t="s">
        <v>177</v>
      </c>
      <c r="G104" s="361" t="s">
        <v>177</v>
      </c>
      <c r="H104" s="349">
        <f t="shared" ref="H104:P104" si="26">SUM(H99:H103)</f>
        <v>29138.61</v>
      </c>
      <c r="I104" s="349">
        <f t="shared" si="26"/>
        <v>19974.190000000002</v>
      </c>
      <c r="J104" s="349">
        <f t="shared" si="26"/>
        <v>18586.18</v>
      </c>
      <c r="K104" s="88">
        <f t="shared" si="26"/>
        <v>876</v>
      </c>
      <c r="L104" s="349">
        <f t="shared" si="26"/>
        <v>5609196.8100000005</v>
      </c>
      <c r="M104" s="349">
        <f t="shared" si="26"/>
        <v>0</v>
      </c>
      <c r="N104" s="349">
        <f t="shared" si="26"/>
        <v>0</v>
      </c>
      <c r="O104" s="349">
        <f t="shared" si="26"/>
        <v>0</v>
      </c>
      <c r="P104" s="349">
        <f t="shared" si="26"/>
        <v>5609196.8100000005</v>
      </c>
      <c r="Q104" s="345">
        <f t="shared" si="25"/>
        <v>192.50049367488705</v>
      </c>
      <c r="R104" s="98" t="s">
        <v>177</v>
      </c>
      <c r="S104" s="67" t="s">
        <v>177</v>
      </c>
      <c r="T104" s="351" t="s">
        <v>177</v>
      </c>
      <c r="U104" s="59">
        <f>L104-'раздел 2'!C101</f>
        <v>0</v>
      </c>
      <c r="V104" s="213">
        <f t="shared" si="14"/>
        <v>0</v>
      </c>
      <c r="W104" s="213" t="e">
        <f t="shared" si="15"/>
        <v>#VALUE!</v>
      </c>
    </row>
    <row r="105" spans="1:23" ht="15.6" customHeight="1" x14ac:dyDescent="0.2">
      <c r="A105" s="557" t="s">
        <v>378</v>
      </c>
      <c r="B105" s="557"/>
      <c r="C105" s="612"/>
      <c r="D105" s="612"/>
      <c r="E105" s="612"/>
      <c r="F105" s="612"/>
      <c r="G105" s="612"/>
      <c r="H105" s="612"/>
      <c r="I105" s="612"/>
      <c r="J105" s="612"/>
      <c r="K105" s="612"/>
      <c r="L105" s="612"/>
      <c r="M105" s="612"/>
      <c r="N105" s="612"/>
      <c r="O105" s="612"/>
      <c r="P105" s="612"/>
      <c r="Q105" s="612"/>
      <c r="R105" s="612"/>
      <c r="S105" s="612"/>
      <c r="T105" s="612"/>
      <c r="U105" s="59">
        <f>L105-'раздел 2'!C102</f>
        <v>0</v>
      </c>
      <c r="V105" s="213">
        <f t="shared" si="14"/>
        <v>0</v>
      </c>
      <c r="W105" s="213">
        <f t="shared" si="15"/>
        <v>0</v>
      </c>
    </row>
    <row r="106" spans="1:23" ht="15.6" customHeight="1" x14ac:dyDescent="0.2">
      <c r="A106" s="361">
        <f>A103+1</f>
        <v>76</v>
      </c>
      <c r="B106" s="340" t="s">
        <v>379</v>
      </c>
      <c r="C106" s="260">
        <v>1976</v>
      </c>
      <c r="D106" s="261"/>
      <c r="E106" s="261" t="s">
        <v>1443</v>
      </c>
      <c r="F106" s="262">
        <v>5</v>
      </c>
      <c r="G106" s="262">
        <v>4</v>
      </c>
      <c r="H106" s="261">
        <v>3592.2</v>
      </c>
      <c r="I106" s="261">
        <v>3246</v>
      </c>
      <c r="J106" s="261">
        <v>3011</v>
      </c>
      <c r="K106" s="260">
        <v>166</v>
      </c>
      <c r="L106" s="373">
        <f>'раздел 2'!C103</f>
        <v>319018.51</v>
      </c>
      <c r="M106" s="349">
        <v>0</v>
      </c>
      <c r="N106" s="349">
        <v>0</v>
      </c>
      <c r="O106" s="373">
        <f>SUM(O104:O105)</f>
        <v>0</v>
      </c>
      <c r="P106" s="73">
        <f>L106</f>
        <v>319018.51</v>
      </c>
      <c r="Q106" s="345">
        <f>L106/H106</f>
        <v>88.808671566171157</v>
      </c>
      <c r="R106" s="350">
        <v>24445</v>
      </c>
      <c r="S106" s="86" t="s">
        <v>358</v>
      </c>
      <c r="T106" s="351" t="s">
        <v>181</v>
      </c>
      <c r="U106" s="59">
        <f>L106-'раздел 2'!C103</f>
        <v>0</v>
      </c>
      <c r="V106" s="213">
        <f t="shared" si="14"/>
        <v>0</v>
      </c>
      <c r="W106" s="213">
        <f t="shared" si="15"/>
        <v>24356.19132843383</v>
      </c>
    </row>
    <row r="107" spans="1:23" ht="15.6" customHeight="1" x14ac:dyDescent="0.2">
      <c r="A107" s="361">
        <f>A106+1</f>
        <v>77</v>
      </c>
      <c r="B107" s="340" t="s">
        <v>380</v>
      </c>
      <c r="C107" s="260">
        <v>1978</v>
      </c>
      <c r="D107" s="261"/>
      <c r="E107" s="261" t="s">
        <v>1443</v>
      </c>
      <c r="F107" s="262">
        <v>5</v>
      </c>
      <c r="G107" s="262">
        <v>6</v>
      </c>
      <c r="H107" s="261">
        <v>5241.2</v>
      </c>
      <c r="I107" s="261">
        <v>4840</v>
      </c>
      <c r="J107" s="261">
        <v>4227</v>
      </c>
      <c r="K107" s="260">
        <v>227</v>
      </c>
      <c r="L107" s="373">
        <f>'раздел 2'!C104</f>
        <v>430264.1</v>
      </c>
      <c r="M107" s="349">
        <v>0</v>
      </c>
      <c r="N107" s="349">
        <v>0</v>
      </c>
      <c r="O107" s="373">
        <f>SUM(O105:O106)</f>
        <v>0</v>
      </c>
      <c r="P107" s="73">
        <f>L107</f>
        <v>430264.1</v>
      </c>
      <c r="Q107" s="345">
        <f>L107/H107</f>
        <v>82.092669617644816</v>
      </c>
      <c r="R107" s="350">
        <v>24445</v>
      </c>
      <c r="S107" s="86" t="s">
        <v>358</v>
      </c>
      <c r="T107" s="351" t="s">
        <v>181</v>
      </c>
      <c r="U107" s="59">
        <f>L107-'раздел 2'!C104</f>
        <v>0</v>
      </c>
      <c r="V107" s="213">
        <f t="shared" si="14"/>
        <v>0</v>
      </c>
      <c r="W107" s="213">
        <f t="shared" si="15"/>
        <v>24362.907330382353</v>
      </c>
    </row>
    <row r="108" spans="1:23" ht="15.6" customHeight="1" x14ac:dyDescent="0.2">
      <c r="A108" s="557" t="s">
        <v>17</v>
      </c>
      <c r="B108" s="557"/>
      <c r="C108" s="88" t="s">
        <v>177</v>
      </c>
      <c r="D108" s="351" t="s">
        <v>177</v>
      </c>
      <c r="E108" s="351" t="s">
        <v>177</v>
      </c>
      <c r="F108" s="361" t="s">
        <v>177</v>
      </c>
      <c r="G108" s="361" t="s">
        <v>177</v>
      </c>
      <c r="H108" s="349">
        <f t="shared" ref="H108:N108" si="27">SUM(H106:H107)</f>
        <v>8833.4</v>
      </c>
      <c r="I108" s="349">
        <f t="shared" si="27"/>
        <v>8086</v>
      </c>
      <c r="J108" s="349">
        <f t="shared" si="27"/>
        <v>7238</v>
      </c>
      <c r="K108" s="88">
        <f t="shared" si="27"/>
        <v>393</v>
      </c>
      <c r="L108" s="349">
        <f t="shared" si="27"/>
        <v>749282.61</v>
      </c>
      <c r="M108" s="349">
        <f t="shared" si="27"/>
        <v>0</v>
      </c>
      <c r="N108" s="349">
        <f t="shared" si="27"/>
        <v>0</v>
      </c>
      <c r="O108" s="349">
        <f>SUM(O106:O107)</f>
        <v>0</v>
      </c>
      <c r="P108" s="349">
        <f>SUM(P106:P107)</f>
        <v>749282.61</v>
      </c>
      <c r="Q108" s="345">
        <f>L108/H108</f>
        <v>84.823806235424641</v>
      </c>
      <c r="R108" s="98" t="s">
        <v>177</v>
      </c>
      <c r="S108" s="67" t="s">
        <v>177</v>
      </c>
      <c r="T108" s="351" t="s">
        <v>177</v>
      </c>
      <c r="U108" s="59">
        <f>L108-'раздел 2'!C105</f>
        <v>0</v>
      </c>
      <c r="V108" s="213">
        <f t="shared" si="14"/>
        <v>0</v>
      </c>
      <c r="W108" s="213" t="e">
        <f t="shared" si="15"/>
        <v>#VALUE!</v>
      </c>
    </row>
    <row r="109" spans="1:23" ht="15.6" customHeight="1" x14ac:dyDescent="0.2">
      <c r="A109" s="557" t="s">
        <v>381</v>
      </c>
      <c r="B109" s="557"/>
      <c r="C109" s="552"/>
      <c r="D109" s="552"/>
      <c r="E109" s="552"/>
      <c r="F109" s="552"/>
      <c r="G109" s="552"/>
      <c r="H109" s="552"/>
      <c r="I109" s="552"/>
      <c r="J109" s="552"/>
      <c r="K109" s="552"/>
      <c r="L109" s="552"/>
      <c r="M109" s="552"/>
      <c r="N109" s="552"/>
      <c r="O109" s="552"/>
      <c r="P109" s="552"/>
      <c r="Q109" s="552"/>
      <c r="R109" s="552"/>
      <c r="S109" s="552"/>
      <c r="T109" s="552"/>
      <c r="U109" s="59">
        <f>L109-'раздел 2'!C106</f>
        <v>0</v>
      </c>
      <c r="V109" s="213">
        <f t="shared" si="14"/>
        <v>0</v>
      </c>
      <c r="W109" s="213">
        <f t="shared" si="15"/>
        <v>0</v>
      </c>
    </row>
    <row r="110" spans="1:23" ht="15.6" customHeight="1" x14ac:dyDescent="0.2">
      <c r="A110" s="361">
        <f>A107+1</f>
        <v>78</v>
      </c>
      <c r="B110" s="340" t="s">
        <v>382</v>
      </c>
      <c r="C110" s="260">
        <v>1960</v>
      </c>
      <c r="D110" s="261"/>
      <c r="E110" s="261" t="s">
        <v>416</v>
      </c>
      <c r="F110" s="262">
        <v>2</v>
      </c>
      <c r="G110" s="262">
        <v>2</v>
      </c>
      <c r="H110" s="261">
        <v>493.5</v>
      </c>
      <c r="I110" s="261">
        <v>400.3</v>
      </c>
      <c r="J110" s="261">
        <v>215.6</v>
      </c>
      <c r="K110" s="260">
        <v>28</v>
      </c>
      <c r="L110" s="349">
        <f>'[1]виды работ'!C128</f>
        <v>100313.09</v>
      </c>
      <c r="M110" s="349">
        <v>0</v>
      </c>
      <c r="N110" s="349">
        <v>0</v>
      </c>
      <c r="O110" s="349">
        <v>0</v>
      </c>
      <c r="P110" s="349">
        <f>L110</f>
        <v>100313.09</v>
      </c>
      <c r="Q110" s="345">
        <f>L110/H110</f>
        <v>203.268672745694</v>
      </c>
      <c r="R110" s="350">
        <v>24445</v>
      </c>
      <c r="S110" s="86" t="s">
        <v>358</v>
      </c>
      <c r="T110" s="351" t="s">
        <v>181</v>
      </c>
      <c r="U110" s="59">
        <f>L110-'раздел 2'!C107</f>
        <v>0</v>
      </c>
      <c r="V110" s="213">
        <f t="shared" si="14"/>
        <v>0</v>
      </c>
      <c r="W110" s="213">
        <f t="shared" si="15"/>
        <v>24241.731327254307</v>
      </c>
    </row>
    <row r="111" spans="1:23" ht="15.6" customHeight="1" x14ac:dyDescent="0.2">
      <c r="A111" s="557" t="s">
        <v>17</v>
      </c>
      <c r="B111" s="557"/>
      <c r="C111" s="88" t="s">
        <v>177</v>
      </c>
      <c r="D111" s="351" t="s">
        <v>177</v>
      </c>
      <c r="E111" s="351" t="s">
        <v>177</v>
      </c>
      <c r="F111" s="361" t="s">
        <v>177</v>
      </c>
      <c r="G111" s="361" t="s">
        <v>177</v>
      </c>
      <c r="H111" s="129">
        <f t="shared" ref="H111:Q111" si="28">H110</f>
        <v>493.5</v>
      </c>
      <c r="I111" s="129">
        <f t="shared" si="28"/>
        <v>400.3</v>
      </c>
      <c r="J111" s="129">
        <f t="shared" si="28"/>
        <v>215.6</v>
      </c>
      <c r="K111" s="341">
        <f t="shared" si="28"/>
        <v>28</v>
      </c>
      <c r="L111" s="373">
        <f t="shared" si="28"/>
        <v>100313.09</v>
      </c>
      <c r="M111" s="129">
        <f t="shared" si="28"/>
        <v>0</v>
      </c>
      <c r="N111" s="129">
        <f t="shared" si="28"/>
        <v>0</v>
      </c>
      <c r="O111" s="129">
        <f t="shared" si="28"/>
        <v>0</v>
      </c>
      <c r="P111" s="129">
        <f t="shared" si="28"/>
        <v>100313.09</v>
      </c>
      <c r="Q111" s="129">
        <f t="shared" si="28"/>
        <v>203.268672745694</v>
      </c>
      <c r="R111" s="98" t="s">
        <v>177</v>
      </c>
      <c r="S111" s="63" t="s">
        <v>177</v>
      </c>
      <c r="T111" s="351" t="s">
        <v>177</v>
      </c>
      <c r="U111" s="59">
        <f>L111-'раздел 2'!C108</f>
        <v>0</v>
      </c>
      <c r="V111" s="213">
        <f t="shared" si="14"/>
        <v>0</v>
      </c>
      <c r="W111" s="213" t="e">
        <f t="shared" si="15"/>
        <v>#VALUE!</v>
      </c>
    </row>
    <row r="112" spans="1:23" ht="15.6" customHeight="1" x14ac:dyDescent="0.2">
      <c r="A112" s="557" t="s">
        <v>383</v>
      </c>
      <c r="B112" s="557"/>
      <c r="C112" s="625"/>
      <c r="D112" s="625"/>
      <c r="E112" s="625"/>
      <c r="F112" s="625"/>
      <c r="G112" s="625"/>
      <c r="H112" s="625"/>
      <c r="I112" s="625"/>
      <c r="J112" s="625"/>
      <c r="K112" s="625"/>
      <c r="L112" s="625"/>
      <c r="M112" s="625"/>
      <c r="N112" s="625"/>
      <c r="O112" s="625"/>
      <c r="P112" s="625"/>
      <c r="Q112" s="625"/>
      <c r="R112" s="625"/>
      <c r="S112" s="625"/>
      <c r="T112" s="625"/>
      <c r="U112" s="59">
        <f>L112-'раздел 2'!C109</f>
        <v>0</v>
      </c>
      <c r="V112" s="213">
        <f t="shared" si="14"/>
        <v>0</v>
      </c>
      <c r="W112" s="213">
        <f t="shared" si="15"/>
        <v>0</v>
      </c>
    </row>
    <row r="113" spans="1:23" ht="15.6" customHeight="1" x14ac:dyDescent="0.2">
      <c r="A113" s="361">
        <f>A110+1</f>
        <v>79</v>
      </c>
      <c r="B113" s="340" t="s">
        <v>384</v>
      </c>
      <c r="C113" s="260">
        <v>1974</v>
      </c>
      <c r="D113" s="261"/>
      <c r="E113" s="261" t="s">
        <v>1443</v>
      </c>
      <c r="F113" s="262">
        <v>5</v>
      </c>
      <c r="G113" s="262">
        <v>6</v>
      </c>
      <c r="H113" s="261">
        <v>4817.3</v>
      </c>
      <c r="I113" s="261">
        <v>4233</v>
      </c>
      <c r="J113" s="261">
        <v>3930</v>
      </c>
      <c r="K113" s="260">
        <v>239</v>
      </c>
      <c r="L113" s="349">
        <f>'[1]виды работ'!C131</f>
        <v>368120.12</v>
      </c>
      <c r="M113" s="349">
        <v>0</v>
      </c>
      <c r="N113" s="349">
        <v>0</v>
      </c>
      <c r="O113" s="349">
        <v>0</v>
      </c>
      <c r="P113" s="349">
        <f>L113</f>
        <v>368120.12</v>
      </c>
      <c r="Q113" s="345">
        <f>L113/H113</f>
        <v>76.416274676686101</v>
      </c>
      <c r="R113" s="350">
        <v>24445</v>
      </c>
      <c r="S113" s="86" t="s">
        <v>358</v>
      </c>
      <c r="T113" s="351" t="s">
        <v>181</v>
      </c>
      <c r="U113" s="59">
        <f>L113-'раздел 2'!C110</f>
        <v>0</v>
      </c>
      <c r="V113" s="213">
        <f t="shared" si="14"/>
        <v>0</v>
      </c>
      <c r="W113" s="213">
        <f t="shared" si="15"/>
        <v>24368.583725323315</v>
      </c>
    </row>
    <row r="114" spans="1:23" ht="15.6" customHeight="1" x14ac:dyDescent="0.2">
      <c r="A114" s="557" t="s">
        <v>17</v>
      </c>
      <c r="B114" s="557"/>
      <c r="C114" s="88" t="s">
        <v>177</v>
      </c>
      <c r="D114" s="349" t="s">
        <v>177</v>
      </c>
      <c r="E114" s="349" t="s">
        <v>177</v>
      </c>
      <c r="F114" s="361" t="s">
        <v>177</v>
      </c>
      <c r="G114" s="361" t="s">
        <v>177</v>
      </c>
      <c r="H114" s="349">
        <f t="shared" ref="H114:Q114" si="29">H113</f>
        <v>4817.3</v>
      </c>
      <c r="I114" s="349">
        <f t="shared" si="29"/>
        <v>4233</v>
      </c>
      <c r="J114" s="349">
        <f t="shared" si="29"/>
        <v>3930</v>
      </c>
      <c r="K114" s="88">
        <f t="shared" si="29"/>
        <v>239</v>
      </c>
      <c r="L114" s="349">
        <f t="shared" si="29"/>
        <v>368120.12</v>
      </c>
      <c r="M114" s="349">
        <f t="shared" si="29"/>
        <v>0</v>
      </c>
      <c r="N114" s="349">
        <f t="shared" si="29"/>
        <v>0</v>
      </c>
      <c r="O114" s="349">
        <f t="shared" si="29"/>
        <v>0</v>
      </c>
      <c r="P114" s="349">
        <f t="shared" si="29"/>
        <v>368120.12</v>
      </c>
      <c r="Q114" s="345">
        <f t="shared" si="29"/>
        <v>76.416274676686101</v>
      </c>
      <c r="R114" s="98" t="s">
        <v>177</v>
      </c>
      <c r="S114" s="351" t="s">
        <v>177</v>
      </c>
      <c r="T114" s="351" t="s">
        <v>177</v>
      </c>
      <c r="U114" s="59">
        <f>L114-'раздел 2'!C111</f>
        <v>0</v>
      </c>
      <c r="V114" s="213">
        <f t="shared" si="14"/>
        <v>0</v>
      </c>
      <c r="W114" s="213" t="e">
        <f t="shared" si="15"/>
        <v>#VALUE!</v>
      </c>
    </row>
    <row r="115" spans="1:23" ht="15.6" customHeight="1" x14ac:dyDescent="0.2">
      <c r="A115" s="557" t="s">
        <v>385</v>
      </c>
      <c r="B115" s="557"/>
      <c r="C115" s="88"/>
      <c r="D115" s="349"/>
      <c r="E115" s="349"/>
      <c r="F115" s="361"/>
      <c r="G115" s="361"/>
      <c r="H115" s="349"/>
      <c r="I115" s="349"/>
      <c r="J115" s="349"/>
      <c r="K115" s="88"/>
      <c r="L115" s="349"/>
      <c r="M115" s="349"/>
      <c r="N115" s="349"/>
      <c r="O115" s="349"/>
      <c r="P115" s="349"/>
      <c r="Q115" s="345"/>
      <c r="R115" s="98"/>
      <c r="S115" s="351"/>
      <c r="T115" s="351"/>
      <c r="U115" s="59">
        <f>L115-'раздел 2'!C112</f>
        <v>0</v>
      </c>
      <c r="V115" s="213">
        <f t="shared" si="14"/>
        <v>0</v>
      </c>
      <c r="W115" s="213">
        <f t="shared" si="15"/>
        <v>0</v>
      </c>
    </row>
    <row r="116" spans="1:23" ht="15.6" customHeight="1" x14ac:dyDescent="0.2">
      <c r="A116" s="361">
        <f>A113+1</f>
        <v>80</v>
      </c>
      <c r="B116" s="367" t="s">
        <v>386</v>
      </c>
      <c r="C116" s="260">
        <v>1982</v>
      </c>
      <c r="D116" s="261">
        <v>1982</v>
      </c>
      <c r="E116" s="261" t="s">
        <v>1443</v>
      </c>
      <c r="F116" s="262">
        <v>5</v>
      </c>
      <c r="G116" s="262">
        <v>4</v>
      </c>
      <c r="H116" s="261">
        <v>4826</v>
      </c>
      <c r="I116" s="261">
        <v>4252</v>
      </c>
      <c r="J116" s="261">
        <v>3562</v>
      </c>
      <c r="K116" s="260">
        <v>237</v>
      </c>
      <c r="L116" s="349">
        <f>'[1]виды работ'!C134</f>
        <v>392159.62</v>
      </c>
      <c r="M116" s="349">
        <v>0</v>
      </c>
      <c r="N116" s="349">
        <v>0</v>
      </c>
      <c r="O116" s="349">
        <v>0</v>
      </c>
      <c r="P116" s="349">
        <f>L116</f>
        <v>392159.62</v>
      </c>
      <c r="Q116" s="345">
        <f>L116/H116</f>
        <v>81.25976377952756</v>
      </c>
      <c r="R116" s="350">
        <v>24445</v>
      </c>
      <c r="S116" s="86" t="s">
        <v>358</v>
      </c>
      <c r="T116" s="351" t="s">
        <v>181</v>
      </c>
      <c r="U116" s="59">
        <f>L116-'раздел 2'!C113</f>
        <v>0</v>
      </c>
      <c r="V116" s="213">
        <f t="shared" si="14"/>
        <v>0</v>
      </c>
      <c r="W116" s="213">
        <f t="shared" si="15"/>
        <v>24363.740236220474</v>
      </c>
    </row>
    <row r="117" spans="1:23" ht="15.6" customHeight="1" x14ac:dyDescent="0.2">
      <c r="A117" s="361">
        <f>A116+1</f>
        <v>81</v>
      </c>
      <c r="B117" s="367" t="s">
        <v>387</v>
      </c>
      <c r="C117" s="260">
        <v>1968</v>
      </c>
      <c r="D117" s="261">
        <v>1968</v>
      </c>
      <c r="E117" s="261" t="s">
        <v>1443</v>
      </c>
      <c r="F117" s="262">
        <v>5</v>
      </c>
      <c r="G117" s="262">
        <v>6</v>
      </c>
      <c r="H117" s="261">
        <v>5485.4</v>
      </c>
      <c r="I117" s="261">
        <v>5194</v>
      </c>
      <c r="J117" s="261">
        <v>4582.6000000000004</v>
      </c>
      <c r="K117" s="260">
        <v>235</v>
      </c>
      <c r="L117" s="349">
        <f>'[1]виды работ'!C135</f>
        <v>310721.12</v>
      </c>
      <c r="M117" s="349">
        <v>0</v>
      </c>
      <c r="N117" s="349">
        <v>0</v>
      </c>
      <c r="O117" s="349">
        <v>0</v>
      </c>
      <c r="P117" s="349">
        <f>L117</f>
        <v>310721.12</v>
      </c>
      <c r="Q117" s="345">
        <f>L117/H117</f>
        <v>56.645116126444748</v>
      </c>
      <c r="R117" s="350">
        <v>24445</v>
      </c>
      <c r="S117" s="86" t="s">
        <v>358</v>
      </c>
      <c r="T117" s="351" t="s">
        <v>181</v>
      </c>
      <c r="U117" s="59">
        <f>L117-'раздел 2'!C114</f>
        <v>0</v>
      </c>
      <c r="V117" s="213">
        <f t="shared" si="14"/>
        <v>0</v>
      </c>
      <c r="W117" s="213">
        <f t="shared" si="15"/>
        <v>24388.354883873555</v>
      </c>
    </row>
    <row r="118" spans="1:23" ht="15.6" customHeight="1" x14ac:dyDescent="0.2">
      <c r="A118" s="558" t="s">
        <v>17</v>
      </c>
      <c r="B118" s="558"/>
      <c r="C118" s="341" t="s">
        <v>177</v>
      </c>
      <c r="D118" s="373" t="s">
        <v>177</v>
      </c>
      <c r="E118" s="373" t="s">
        <v>177</v>
      </c>
      <c r="F118" s="361" t="s">
        <v>177</v>
      </c>
      <c r="G118" s="361" t="s">
        <v>177</v>
      </c>
      <c r="H118" s="349">
        <f t="shared" ref="H118:P118" si="30">SUM(H116:H117)</f>
        <v>10311.4</v>
      </c>
      <c r="I118" s="349">
        <f t="shared" si="30"/>
        <v>9446</v>
      </c>
      <c r="J118" s="349">
        <f t="shared" si="30"/>
        <v>8144.6</v>
      </c>
      <c r="K118" s="88">
        <f t="shared" si="30"/>
        <v>472</v>
      </c>
      <c r="L118" s="349">
        <f t="shared" si="30"/>
        <v>702880.74</v>
      </c>
      <c r="M118" s="349">
        <f t="shared" si="30"/>
        <v>0</v>
      </c>
      <c r="N118" s="349">
        <f t="shared" si="30"/>
        <v>0</v>
      </c>
      <c r="O118" s="349">
        <f t="shared" si="30"/>
        <v>0</v>
      </c>
      <c r="P118" s="349">
        <f t="shared" si="30"/>
        <v>702880.74</v>
      </c>
      <c r="Q118" s="345">
        <f>L118/H118</f>
        <v>68.165403339992636</v>
      </c>
      <c r="R118" s="98" t="s">
        <v>177</v>
      </c>
      <c r="S118" s="351" t="s">
        <v>177</v>
      </c>
      <c r="T118" s="351" t="s">
        <v>177</v>
      </c>
      <c r="U118" s="59">
        <f>L118-'раздел 2'!C115</f>
        <v>0</v>
      </c>
      <c r="V118" s="213">
        <f t="shared" si="14"/>
        <v>0</v>
      </c>
      <c r="W118" s="213" t="e">
        <f t="shared" si="15"/>
        <v>#VALUE!</v>
      </c>
    </row>
    <row r="119" spans="1:23" ht="15.6" customHeight="1" x14ac:dyDescent="0.2">
      <c r="A119" s="557" t="s">
        <v>388</v>
      </c>
      <c r="B119" s="557"/>
      <c r="C119" s="552"/>
      <c r="D119" s="552"/>
      <c r="E119" s="552"/>
      <c r="F119" s="552"/>
      <c r="G119" s="552"/>
      <c r="H119" s="552"/>
      <c r="I119" s="552"/>
      <c r="J119" s="552"/>
      <c r="K119" s="552"/>
      <c r="L119" s="552"/>
      <c r="M119" s="552"/>
      <c r="N119" s="552"/>
      <c r="O119" s="552"/>
      <c r="P119" s="552"/>
      <c r="Q119" s="552"/>
      <c r="R119" s="552"/>
      <c r="S119" s="552"/>
      <c r="T119" s="552"/>
      <c r="U119" s="59">
        <f>L119-'раздел 2'!C116</f>
        <v>0</v>
      </c>
      <c r="V119" s="213">
        <f t="shared" si="14"/>
        <v>0</v>
      </c>
      <c r="W119" s="213">
        <f t="shared" si="15"/>
        <v>0</v>
      </c>
    </row>
    <row r="120" spans="1:23" ht="15.6" customHeight="1" x14ac:dyDescent="0.2">
      <c r="A120" s="361">
        <f>A117+1</f>
        <v>82</v>
      </c>
      <c r="B120" s="340" t="s">
        <v>389</v>
      </c>
      <c r="C120" s="260">
        <v>1975</v>
      </c>
      <c r="D120" s="261"/>
      <c r="E120" s="261" t="s">
        <v>416</v>
      </c>
      <c r="F120" s="262">
        <v>2</v>
      </c>
      <c r="G120" s="262">
        <v>2</v>
      </c>
      <c r="H120" s="261">
        <v>797.3</v>
      </c>
      <c r="I120" s="261">
        <v>724</v>
      </c>
      <c r="J120" s="261">
        <v>572.6</v>
      </c>
      <c r="K120" s="260">
        <v>48</v>
      </c>
      <c r="L120" s="373">
        <f>'[1]виды работ'!C138</f>
        <v>323926.40999999997</v>
      </c>
      <c r="M120" s="349">
        <v>0</v>
      </c>
      <c r="N120" s="349">
        <v>0</v>
      </c>
      <c r="O120" s="349">
        <v>0</v>
      </c>
      <c r="P120" s="349">
        <f>L120</f>
        <v>323926.40999999997</v>
      </c>
      <c r="Q120" s="345">
        <f>L120/H120</f>
        <v>406.27920481625483</v>
      </c>
      <c r="R120" s="350">
        <v>24445</v>
      </c>
      <c r="S120" s="86" t="s">
        <v>358</v>
      </c>
      <c r="T120" s="351" t="s">
        <v>181</v>
      </c>
      <c r="U120" s="59">
        <f>L120-'раздел 2'!C117</f>
        <v>0</v>
      </c>
      <c r="V120" s="213">
        <f t="shared" si="14"/>
        <v>0</v>
      </c>
      <c r="W120" s="213">
        <f t="shared" si="15"/>
        <v>24038.720795183744</v>
      </c>
    </row>
    <row r="121" spans="1:23" ht="15.6" customHeight="1" x14ac:dyDescent="0.2">
      <c r="A121" s="361">
        <f>A120+1</f>
        <v>83</v>
      </c>
      <c r="B121" s="340" t="s">
        <v>390</v>
      </c>
      <c r="C121" s="260">
        <v>1968</v>
      </c>
      <c r="D121" s="261"/>
      <c r="E121" s="261" t="s">
        <v>416</v>
      </c>
      <c r="F121" s="262">
        <v>2</v>
      </c>
      <c r="G121" s="262">
        <v>2</v>
      </c>
      <c r="H121" s="261">
        <v>612.79999999999995</v>
      </c>
      <c r="I121" s="261">
        <v>554.1</v>
      </c>
      <c r="J121" s="261">
        <v>411.5</v>
      </c>
      <c r="K121" s="260">
        <v>23</v>
      </c>
      <c r="L121" s="373">
        <f>'[1]виды работ'!C139</f>
        <v>152127.9</v>
      </c>
      <c r="M121" s="349">
        <v>0</v>
      </c>
      <c r="N121" s="349">
        <v>0</v>
      </c>
      <c r="O121" s="349">
        <v>0</v>
      </c>
      <c r="P121" s="349">
        <f>L121</f>
        <v>152127.9</v>
      </c>
      <c r="Q121" s="345">
        <v>410.4824986255465</v>
      </c>
      <c r="R121" s="350">
        <v>24445</v>
      </c>
      <c r="S121" s="86" t="s">
        <v>358</v>
      </c>
      <c r="T121" s="351" t="s">
        <v>181</v>
      </c>
      <c r="U121" s="59">
        <f>L121-'раздел 2'!C118</f>
        <v>0</v>
      </c>
      <c r="V121" s="213">
        <f t="shared" si="14"/>
        <v>0</v>
      </c>
      <c r="W121" s="213">
        <f t="shared" si="15"/>
        <v>24034.517501374452</v>
      </c>
    </row>
    <row r="122" spans="1:23" ht="15.6" customHeight="1" x14ac:dyDescent="0.2">
      <c r="A122" s="361">
        <f>A121+1</f>
        <v>84</v>
      </c>
      <c r="B122" s="340" t="s">
        <v>391</v>
      </c>
      <c r="C122" s="260">
        <v>1984</v>
      </c>
      <c r="D122" s="261"/>
      <c r="E122" s="261" t="s">
        <v>1443</v>
      </c>
      <c r="F122" s="262">
        <v>3</v>
      </c>
      <c r="G122" s="262">
        <v>3</v>
      </c>
      <c r="H122" s="261">
        <v>1657.5</v>
      </c>
      <c r="I122" s="261">
        <v>1455.3</v>
      </c>
      <c r="J122" s="261">
        <v>1277.5</v>
      </c>
      <c r="K122" s="260">
        <v>57</v>
      </c>
      <c r="L122" s="373">
        <f>'раздел 2'!C119</f>
        <v>184943.22</v>
      </c>
      <c r="M122" s="349">
        <v>0</v>
      </c>
      <c r="N122" s="349">
        <v>0</v>
      </c>
      <c r="O122" s="349">
        <v>0</v>
      </c>
      <c r="P122" s="349">
        <f>L122</f>
        <v>184943.22</v>
      </c>
      <c r="Q122" s="345">
        <f>L122/H122</f>
        <v>111.57961990950227</v>
      </c>
      <c r="R122" s="350">
        <v>24445</v>
      </c>
      <c r="S122" s="86" t="s">
        <v>358</v>
      </c>
      <c r="T122" s="351" t="s">
        <v>181</v>
      </c>
      <c r="U122" s="59">
        <f>L122-'раздел 2'!C119</f>
        <v>0</v>
      </c>
      <c r="V122" s="213">
        <f t="shared" si="14"/>
        <v>0</v>
      </c>
      <c r="W122" s="213">
        <f t="shared" si="15"/>
        <v>24333.420380090498</v>
      </c>
    </row>
    <row r="123" spans="1:23" ht="15.6" customHeight="1" x14ac:dyDescent="0.2">
      <c r="A123" s="557" t="s">
        <v>17</v>
      </c>
      <c r="B123" s="557"/>
      <c r="C123" s="341" t="s">
        <v>177</v>
      </c>
      <c r="D123" s="373" t="s">
        <v>177</v>
      </c>
      <c r="E123" s="373" t="s">
        <v>177</v>
      </c>
      <c r="F123" s="361" t="s">
        <v>177</v>
      </c>
      <c r="G123" s="361" t="s">
        <v>177</v>
      </c>
      <c r="H123" s="354">
        <f t="shared" ref="H123:P123" si="31">SUM(H120:H122)</f>
        <v>3067.6</v>
      </c>
      <c r="I123" s="354">
        <f t="shared" si="31"/>
        <v>2733.3999999999996</v>
      </c>
      <c r="J123" s="354">
        <f t="shared" si="31"/>
        <v>2261.6</v>
      </c>
      <c r="K123" s="87">
        <f t="shared" si="31"/>
        <v>128</v>
      </c>
      <c r="L123" s="92">
        <f t="shared" si="31"/>
        <v>660997.52999999991</v>
      </c>
      <c r="M123" s="354">
        <f t="shared" si="31"/>
        <v>0</v>
      </c>
      <c r="N123" s="354">
        <f t="shared" si="31"/>
        <v>0</v>
      </c>
      <c r="O123" s="354">
        <f t="shared" si="31"/>
        <v>0</v>
      </c>
      <c r="P123" s="354">
        <f t="shared" si="31"/>
        <v>660997.52999999991</v>
      </c>
      <c r="Q123" s="345">
        <f>L123/H123</f>
        <v>215.47709284130914</v>
      </c>
      <c r="R123" s="98" t="s">
        <v>177</v>
      </c>
      <c r="S123" s="351" t="s">
        <v>177</v>
      </c>
      <c r="T123" s="351" t="s">
        <v>177</v>
      </c>
      <c r="U123" s="59">
        <f>L123-'раздел 2'!C120</f>
        <v>0</v>
      </c>
      <c r="V123" s="213">
        <f t="shared" si="14"/>
        <v>0</v>
      </c>
      <c r="W123" s="213" t="e">
        <f t="shared" si="15"/>
        <v>#VALUE!</v>
      </c>
    </row>
    <row r="124" spans="1:23" ht="15.6" customHeight="1" x14ac:dyDescent="0.2">
      <c r="A124" s="557" t="s">
        <v>392</v>
      </c>
      <c r="B124" s="557"/>
      <c r="C124" s="552"/>
      <c r="D124" s="552"/>
      <c r="E124" s="552"/>
      <c r="F124" s="552"/>
      <c r="G124" s="552"/>
      <c r="H124" s="552"/>
      <c r="I124" s="552"/>
      <c r="J124" s="552"/>
      <c r="K124" s="552"/>
      <c r="L124" s="552"/>
      <c r="M124" s="552"/>
      <c r="N124" s="552"/>
      <c r="O124" s="552"/>
      <c r="P124" s="552"/>
      <c r="Q124" s="552"/>
      <c r="R124" s="552"/>
      <c r="S124" s="552"/>
      <c r="T124" s="552"/>
      <c r="U124" s="59">
        <f>L124-'раздел 2'!C121</f>
        <v>0</v>
      </c>
      <c r="V124" s="213">
        <f t="shared" si="14"/>
        <v>0</v>
      </c>
      <c r="W124" s="213">
        <f t="shared" si="15"/>
        <v>0</v>
      </c>
    </row>
    <row r="125" spans="1:23" ht="15.6" customHeight="1" x14ac:dyDescent="0.2">
      <c r="A125" s="361">
        <f>A122+1</f>
        <v>85</v>
      </c>
      <c r="B125" s="340" t="s">
        <v>393</v>
      </c>
      <c r="C125" s="260">
        <v>1977</v>
      </c>
      <c r="D125" s="261"/>
      <c r="E125" s="261" t="s">
        <v>1443</v>
      </c>
      <c r="F125" s="262">
        <v>2</v>
      </c>
      <c r="G125" s="262">
        <v>2</v>
      </c>
      <c r="H125" s="261">
        <v>561</v>
      </c>
      <c r="I125" s="261">
        <v>524.5</v>
      </c>
      <c r="J125" s="261">
        <v>377.5</v>
      </c>
      <c r="K125" s="260">
        <v>26</v>
      </c>
      <c r="L125" s="373">
        <f>'раздел 2'!C122</f>
        <v>180871.36</v>
      </c>
      <c r="M125" s="349">
        <v>0</v>
      </c>
      <c r="N125" s="349">
        <v>0</v>
      </c>
      <c r="O125" s="349">
        <v>0</v>
      </c>
      <c r="P125" s="349">
        <f>L125</f>
        <v>180871.36</v>
      </c>
      <c r="Q125" s="345">
        <f>L125/H125</f>
        <v>322.40884135472368</v>
      </c>
      <c r="R125" s="350">
        <v>24445</v>
      </c>
      <c r="S125" s="86" t="s">
        <v>358</v>
      </c>
      <c r="T125" s="351" t="s">
        <v>181</v>
      </c>
      <c r="U125" s="59">
        <f>L125-'раздел 2'!C122</f>
        <v>0</v>
      </c>
      <c r="V125" s="213">
        <f t="shared" si="14"/>
        <v>0</v>
      </c>
      <c r="W125" s="213">
        <f t="shared" si="15"/>
        <v>24122.591158645275</v>
      </c>
    </row>
    <row r="126" spans="1:23" ht="15.6" customHeight="1" x14ac:dyDescent="0.2">
      <c r="A126" s="361">
        <f>A125+1</f>
        <v>86</v>
      </c>
      <c r="B126" s="340" t="s">
        <v>1243</v>
      </c>
      <c r="C126" s="88">
        <v>1963</v>
      </c>
      <c r="D126" s="350"/>
      <c r="E126" s="261" t="s">
        <v>1443</v>
      </c>
      <c r="F126" s="262">
        <v>2</v>
      </c>
      <c r="G126" s="262">
        <v>2</v>
      </c>
      <c r="H126" s="354">
        <v>508.5</v>
      </c>
      <c r="I126" s="354">
        <v>508.5</v>
      </c>
      <c r="J126" s="261">
        <v>377.5</v>
      </c>
      <c r="K126" s="260">
        <v>26</v>
      </c>
      <c r="L126" s="373">
        <f>'раздел 2'!C123</f>
        <v>549260.72</v>
      </c>
      <c r="M126" s="349">
        <v>0</v>
      </c>
      <c r="N126" s="349">
        <v>0</v>
      </c>
      <c r="O126" s="349">
        <v>0</v>
      </c>
      <c r="P126" s="349">
        <f>L126</f>
        <v>549260.72</v>
      </c>
      <c r="Q126" s="345">
        <f>L126/H126</f>
        <v>1080.1587413962634</v>
      </c>
      <c r="R126" s="350">
        <v>24445</v>
      </c>
      <c r="S126" s="86" t="s">
        <v>358</v>
      </c>
      <c r="T126" s="351" t="s">
        <v>181</v>
      </c>
      <c r="U126" s="59">
        <f>L126-'раздел 2'!C123</f>
        <v>0</v>
      </c>
      <c r="V126" s="213">
        <f t="shared" si="14"/>
        <v>0</v>
      </c>
      <c r="W126" s="213">
        <f t="shared" si="15"/>
        <v>23364.841258603738</v>
      </c>
    </row>
    <row r="127" spans="1:23" ht="15.6" customHeight="1" x14ac:dyDescent="0.2">
      <c r="A127" s="361">
        <f>A126+1</f>
        <v>87</v>
      </c>
      <c r="B127" s="340" t="s">
        <v>1244</v>
      </c>
      <c r="C127" s="88">
        <v>1963</v>
      </c>
      <c r="D127" s="350"/>
      <c r="E127" s="261" t="s">
        <v>1443</v>
      </c>
      <c r="F127" s="262">
        <v>2</v>
      </c>
      <c r="G127" s="262">
        <v>2</v>
      </c>
      <c r="H127" s="354">
        <v>508.5</v>
      </c>
      <c r="I127" s="354">
        <v>508.5</v>
      </c>
      <c r="J127" s="261">
        <v>377.5</v>
      </c>
      <c r="K127" s="260">
        <v>26</v>
      </c>
      <c r="L127" s="373">
        <f>'раздел 2'!C124</f>
        <v>428909.64</v>
      </c>
      <c r="M127" s="349">
        <v>0</v>
      </c>
      <c r="N127" s="349">
        <v>0</v>
      </c>
      <c r="O127" s="349">
        <v>0</v>
      </c>
      <c r="P127" s="349">
        <f>L127</f>
        <v>428909.64</v>
      </c>
      <c r="Q127" s="345">
        <f>L127/H127</f>
        <v>843.48011799410028</v>
      </c>
      <c r="R127" s="350">
        <v>24445</v>
      </c>
      <c r="S127" s="86" t="s">
        <v>358</v>
      </c>
      <c r="T127" s="351" t="s">
        <v>181</v>
      </c>
      <c r="U127" s="59">
        <f>L127-'раздел 2'!C124</f>
        <v>0</v>
      </c>
      <c r="V127" s="213">
        <f t="shared" si="14"/>
        <v>0</v>
      </c>
      <c r="W127" s="213">
        <f t="shared" si="15"/>
        <v>23601.519882005901</v>
      </c>
    </row>
    <row r="128" spans="1:23" ht="15.6" customHeight="1" x14ac:dyDescent="0.2">
      <c r="A128" s="557" t="s">
        <v>17</v>
      </c>
      <c r="B128" s="557"/>
      <c r="C128" s="88" t="s">
        <v>177</v>
      </c>
      <c r="D128" s="349" t="s">
        <v>177</v>
      </c>
      <c r="E128" s="349" t="s">
        <v>177</v>
      </c>
      <c r="F128" s="361" t="s">
        <v>177</v>
      </c>
      <c r="G128" s="361" t="s">
        <v>177</v>
      </c>
      <c r="H128" s="349">
        <f t="shared" ref="H128:P128" si="32">SUM(H125:H127)</f>
        <v>1578</v>
      </c>
      <c r="I128" s="349">
        <f t="shared" si="32"/>
        <v>1541.5</v>
      </c>
      <c r="J128" s="349">
        <f t="shared" si="32"/>
        <v>1132.5</v>
      </c>
      <c r="K128" s="88">
        <f t="shared" si="32"/>
        <v>78</v>
      </c>
      <c r="L128" s="349">
        <f t="shared" si="32"/>
        <v>1159041.72</v>
      </c>
      <c r="M128" s="349">
        <f t="shared" si="32"/>
        <v>0</v>
      </c>
      <c r="N128" s="349">
        <f t="shared" si="32"/>
        <v>0</v>
      </c>
      <c r="O128" s="349">
        <f t="shared" si="32"/>
        <v>0</v>
      </c>
      <c r="P128" s="349">
        <f t="shared" si="32"/>
        <v>1159041.72</v>
      </c>
      <c r="Q128" s="345">
        <f>L128/H128</f>
        <v>734.50045627376426</v>
      </c>
      <c r="R128" s="98" t="s">
        <v>177</v>
      </c>
      <c r="S128" s="86" t="s">
        <v>177</v>
      </c>
      <c r="T128" s="351" t="s">
        <v>177</v>
      </c>
      <c r="U128" s="59">
        <f>L128-'раздел 2'!C125</f>
        <v>0</v>
      </c>
      <c r="V128" s="213">
        <f t="shared" si="14"/>
        <v>0</v>
      </c>
      <c r="W128" s="213" t="e">
        <f t="shared" si="15"/>
        <v>#VALUE!</v>
      </c>
    </row>
    <row r="129" spans="1:23" ht="15.6" customHeight="1" x14ac:dyDescent="0.2">
      <c r="A129" s="557" t="s">
        <v>394</v>
      </c>
      <c r="B129" s="557"/>
      <c r="C129" s="625"/>
      <c r="D129" s="625"/>
      <c r="E129" s="625"/>
      <c r="F129" s="625"/>
      <c r="G129" s="625"/>
      <c r="H129" s="625"/>
      <c r="I129" s="625"/>
      <c r="J129" s="625"/>
      <c r="K129" s="625"/>
      <c r="L129" s="625"/>
      <c r="M129" s="625"/>
      <c r="N129" s="625"/>
      <c r="O129" s="625"/>
      <c r="P129" s="625"/>
      <c r="Q129" s="625"/>
      <c r="R129" s="625"/>
      <c r="S129" s="625"/>
      <c r="T129" s="625"/>
      <c r="U129" s="59">
        <f>L129-'раздел 2'!C126</f>
        <v>0</v>
      </c>
      <c r="V129" s="213">
        <f t="shared" si="14"/>
        <v>0</v>
      </c>
      <c r="W129" s="213">
        <f t="shared" si="15"/>
        <v>0</v>
      </c>
    </row>
    <row r="130" spans="1:23" ht="15.6" customHeight="1" x14ac:dyDescent="0.2">
      <c r="A130" s="361">
        <f>A127+1</f>
        <v>88</v>
      </c>
      <c r="B130" s="340" t="s">
        <v>395</v>
      </c>
      <c r="C130" s="260">
        <v>1982</v>
      </c>
      <c r="D130" s="261">
        <v>1982</v>
      </c>
      <c r="E130" s="261" t="s">
        <v>1443</v>
      </c>
      <c r="F130" s="262">
        <v>5</v>
      </c>
      <c r="G130" s="262">
        <v>4</v>
      </c>
      <c r="H130" s="261">
        <v>4826</v>
      </c>
      <c r="I130" s="261">
        <v>4252</v>
      </c>
      <c r="J130" s="261">
        <v>3562</v>
      </c>
      <c r="K130" s="260">
        <v>237</v>
      </c>
      <c r="L130" s="349">
        <f>'[1]виды работ'!C148</f>
        <v>855114.23</v>
      </c>
      <c r="M130" s="349">
        <v>0</v>
      </c>
      <c r="N130" s="349">
        <v>0</v>
      </c>
      <c r="O130" s="349">
        <v>0</v>
      </c>
      <c r="P130" s="349">
        <f>L130</f>
        <v>855114.23</v>
      </c>
      <c r="Q130" s="345">
        <f>L130/H130</f>
        <v>177.18902403646914</v>
      </c>
      <c r="R130" s="350">
        <v>24445</v>
      </c>
      <c r="S130" s="86" t="s">
        <v>358</v>
      </c>
      <c r="T130" s="351" t="s">
        <v>181</v>
      </c>
      <c r="U130" s="59">
        <f>L130-'раздел 2'!C127</f>
        <v>0</v>
      </c>
      <c r="V130" s="213">
        <f t="shared" si="14"/>
        <v>0</v>
      </c>
      <c r="W130" s="213">
        <f t="shared" si="15"/>
        <v>24267.81097596353</v>
      </c>
    </row>
    <row r="131" spans="1:23" ht="15.6" customHeight="1" x14ac:dyDescent="0.2">
      <c r="A131" s="557" t="s">
        <v>17</v>
      </c>
      <c r="B131" s="557"/>
      <c r="C131" s="88" t="s">
        <v>177</v>
      </c>
      <c r="D131" s="351" t="s">
        <v>177</v>
      </c>
      <c r="E131" s="351" t="s">
        <v>177</v>
      </c>
      <c r="F131" s="361" t="s">
        <v>177</v>
      </c>
      <c r="G131" s="361" t="s">
        <v>177</v>
      </c>
      <c r="H131" s="351">
        <f t="shared" ref="H131:Q131" si="33">H130</f>
        <v>4826</v>
      </c>
      <c r="I131" s="351">
        <f t="shared" si="33"/>
        <v>4252</v>
      </c>
      <c r="J131" s="351">
        <f t="shared" si="33"/>
        <v>3562</v>
      </c>
      <c r="K131" s="88">
        <f t="shared" si="33"/>
        <v>237</v>
      </c>
      <c r="L131" s="349">
        <f t="shared" si="33"/>
        <v>855114.23</v>
      </c>
      <c r="M131" s="351">
        <f t="shared" si="33"/>
        <v>0</v>
      </c>
      <c r="N131" s="351">
        <f t="shared" si="33"/>
        <v>0</v>
      </c>
      <c r="O131" s="351">
        <f t="shared" si="33"/>
        <v>0</v>
      </c>
      <c r="P131" s="351">
        <f t="shared" si="33"/>
        <v>855114.23</v>
      </c>
      <c r="Q131" s="345">
        <f t="shared" si="33"/>
        <v>177.18902403646914</v>
      </c>
      <c r="R131" s="373" t="s">
        <v>177</v>
      </c>
      <c r="S131" s="86" t="s">
        <v>177</v>
      </c>
      <c r="T131" s="351" t="s">
        <v>177</v>
      </c>
      <c r="U131" s="59">
        <f>L131-'раздел 2'!C128</f>
        <v>0</v>
      </c>
      <c r="V131" s="213">
        <f t="shared" si="14"/>
        <v>0</v>
      </c>
      <c r="W131" s="213" t="e">
        <f t="shared" si="15"/>
        <v>#VALUE!</v>
      </c>
    </row>
    <row r="132" spans="1:23" ht="15.6" customHeight="1" x14ac:dyDescent="0.2">
      <c r="A132" s="557" t="s">
        <v>396</v>
      </c>
      <c r="B132" s="557"/>
      <c r="C132" s="625"/>
      <c r="D132" s="625"/>
      <c r="E132" s="625"/>
      <c r="F132" s="625"/>
      <c r="G132" s="625"/>
      <c r="H132" s="625"/>
      <c r="I132" s="625"/>
      <c r="J132" s="625"/>
      <c r="K132" s="625"/>
      <c r="L132" s="625"/>
      <c r="M132" s="625"/>
      <c r="N132" s="625"/>
      <c r="O132" s="625"/>
      <c r="P132" s="625"/>
      <c r="Q132" s="625"/>
      <c r="R132" s="625"/>
      <c r="S132" s="625"/>
      <c r="T132" s="625"/>
      <c r="U132" s="59">
        <f>L132-'раздел 2'!C129</f>
        <v>0</v>
      </c>
      <c r="V132" s="213">
        <f t="shared" si="14"/>
        <v>0</v>
      </c>
      <c r="W132" s="213">
        <f t="shared" si="15"/>
        <v>0</v>
      </c>
    </row>
    <row r="133" spans="1:23" ht="15.6" customHeight="1" x14ac:dyDescent="0.2">
      <c r="A133" s="361">
        <f>A130+1</f>
        <v>89</v>
      </c>
      <c r="B133" s="340" t="s">
        <v>397</v>
      </c>
      <c r="C133" s="260">
        <v>1983</v>
      </c>
      <c r="D133" s="261">
        <v>1983</v>
      </c>
      <c r="E133" s="261" t="s">
        <v>1443</v>
      </c>
      <c r="F133" s="262">
        <v>5</v>
      </c>
      <c r="G133" s="262">
        <v>4</v>
      </c>
      <c r="H133" s="261">
        <v>3559.7</v>
      </c>
      <c r="I133" s="261">
        <v>3224</v>
      </c>
      <c r="J133" s="261">
        <v>2957</v>
      </c>
      <c r="K133" s="260">
        <v>180</v>
      </c>
      <c r="L133" s="373">
        <f>'[1]виды работ'!C151</f>
        <v>361008.96</v>
      </c>
      <c r="M133" s="349">
        <v>0</v>
      </c>
      <c r="N133" s="349">
        <v>0</v>
      </c>
      <c r="O133" s="349">
        <v>0</v>
      </c>
      <c r="P133" s="349">
        <f>L133</f>
        <v>361008.96</v>
      </c>
      <c r="Q133" s="345">
        <f>L133/H133</f>
        <v>101.4155574907998</v>
      </c>
      <c r="R133" s="350">
        <v>24445</v>
      </c>
      <c r="S133" s="86" t="s">
        <v>358</v>
      </c>
      <c r="T133" s="351" t="s">
        <v>181</v>
      </c>
      <c r="U133" s="59">
        <f>L133-'раздел 2'!C130</f>
        <v>0</v>
      </c>
      <c r="V133" s="213">
        <f t="shared" si="14"/>
        <v>0</v>
      </c>
      <c r="W133" s="213">
        <f t="shared" si="15"/>
        <v>24343.5844425092</v>
      </c>
    </row>
    <row r="134" spans="1:23" ht="15.6" customHeight="1" x14ac:dyDescent="0.2">
      <c r="A134" s="557" t="s">
        <v>17</v>
      </c>
      <c r="B134" s="557"/>
      <c r="C134" s="341" t="s">
        <v>177</v>
      </c>
      <c r="D134" s="354" t="s">
        <v>177</v>
      </c>
      <c r="E134" s="351" t="s">
        <v>177</v>
      </c>
      <c r="F134" s="337" t="s">
        <v>177</v>
      </c>
      <c r="G134" s="337" t="s">
        <v>177</v>
      </c>
      <c r="H134" s="373">
        <f t="shared" ref="H134:Q134" si="34">H133</f>
        <v>3559.7</v>
      </c>
      <c r="I134" s="373">
        <f t="shared" si="34"/>
        <v>3224</v>
      </c>
      <c r="J134" s="373">
        <f t="shared" si="34"/>
        <v>2957</v>
      </c>
      <c r="K134" s="341">
        <f t="shared" si="34"/>
        <v>180</v>
      </c>
      <c r="L134" s="373">
        <f t="shared" si="34"/>
        <v>361008.96</v>
      </c>
      <c r="M134" s="373">
        <f t="shared" si="34"/>
        <v>0</v>
      </c>
      <c r="N134" s="373">
        <f t="shared" si="34"/>
        <v>0</v>
      </c>
      <c r="O134" s="373">
        <f t="shared" si="34"/>
        <v>0</v>
      </c>
      <c r="P134" s="373">
        <f t="shared" si="34"/>
        <v>361008.96</v>
      </c>
      <c r="Q134" s="129">
        <f t="shared" si="34"/>
        <v>101.4155574907998</v>
      </c>
      <c r="R134" s="373" t="s">
        <v>177</v>
      </c>
      <c r="S134" s="86" t="s">
        <v>177</v>
      </c>
      <c r="T134" s="351" t="s">
        <v>177</v>
      </c>
      <c r="U134" s="59">
        <f>L134-'раздел 2'!C131</f>
        <v>0</v>
      </c>
      <c r="V134" s="213">
        <f t="shared" si="14"/>
        <v>0</v>
      </c>
      <c r="W134" s="213" t="e">
        <f t="shared" si="15"/>
        <v>#VALUE!</v>
      </c>
    </row>
    <row r="135" spans="1:23" ht="15.6" customHeight="1" x14ac:dyDescent="0.2">
      <c r="A135" s="557" t="s">
        <v>398</v>
      </c>
      <c r="B135" s="557"/>
      <c r="C135" s="552"/>
      <c r="D135" s="552"/>
      <c r="E135" s="552"/>
      <c r="F135" s="552"/>
      <c r="G135" s="552"/>
      <c r="H135" s="552"/>
      <c r="I135" s="552"/>
      <c r="J135" s="552"/>
      <c r="K135" s="552"/>
      <c r="L135" s="552"/>
      <c r="M135" s="552"/>
      <c r="N135" s="552"/>
      <c r="O135" s="552"/>
      <c r="P135" s="552"/>
      <c r="Q135" s="552"/>
      <c r="R135" s="552"/>
      <c r="S135" s="552"/>
      <c r="T135" s="552"/>
      <c r="U135" s="59">
        <f>L135-'раздел 2'!C132</f>
        <v>0</v>
      </c>
      <c r="V135" s="213">
        <f t="shared" si="14"/>
        <v>0</v>
      </c>
      <c r="W135" s="213">
        <f t="shared" si="15"/>
        <v>0</v>
      </c>
    </row>
    <row r="136" spans="1:23" ht="15.6" customHeight="1" x14ac:dyDescent="0.2">
      <c r="A136" s="361">
        <f>A133+1</f>
        <v>90</v>
      </c>
      <c r="B136" s="340" t="s">
        <v>399</v>
      </c>
      <c r="C136" s="260">
        <v>1975</v>
      </c>
      <c r="D136" s="261">
        <v>1975</v>
      </c>
      <c r="E136" s="261" t="s">
        <v>1443</v>
      </c>
      <c r="F136" s="262">
        <v>3</v>
      </c>
      <c r="G136" s="262">
        <v>2</v>
      </c>
      <c r="H136" s="261">
        <v>1351.2</v>
      </c>
      <c r="I136" s="261">
        <v>1298.7</v>
      </c>
      <c r="J136" s="261">
        <v>797.7</v>
      </c>
      <c r="K136" s="260">
        <v>98</v>
      </c>
      <c r="L136" s="373">
        <f>'[1]виды работ'!C154</f>
        <v>175421.5</v>
      </c>
      <c r="M136" s="349">
        <v>0</v>
      </c>
      <c r="N136" s="349">
        <v>0</v>
      </c>
      <c r="O136" s="349">
        <v>0</v>
      </c>
      <c r="P136" s="349">
        <f>L136</f>
        <v>175421.5</v>
      </c>
      <c r="Q136" s="345">
        <f>L136/H136</f>
        <v>129.82645056246298</v>
      </c>
      <c r="R136" s="350">
        <v>24445</v>
      </c>
      <c r="S136" s="86" t="s">
        <v>358</v>
      </c>
      <c r="T136" s="351" t="s">
        <v>181</v>
      </c>
      <c r="U136" s="59">
        <f>L136-'раздел 2'!C133</f>
        <v>0</v>
      </c>
      <c r="V136" s="213">
        <f t="shared" si="14"/>
        <v>0</v>
      </c>
      <c r="W136" s="213">
        <f t="shared" si="15"/>
        <v>24315.173549437535</v>
      </c>
    </row>
    <row r="137" spans="1:23" ht="15.6" customHeight="1" x14ac:dyDescent="0.2">
      <c r="A137" s="361">
        <f>A136+1</f>
        <v>91</v>
      </c>
      <c r="B137" s="340" t="s">
        <v>400</v>
      </c>
      <c r="C137" s="260">
        <v>1980</v>
      </c>
      <c r="D137" s="261">
        <v>1980</v>
      </c>
      <c r="E137" s="261" t="s">
        <v>1443</v>
      </c>
      <c r="F137" s="262">
        <v>5</v>
      </c>
      <c r="G137" s="262">
        <v>3</v>
      </c>
      <c r="H137" s="261">
        <v>2839.5</v>
      </c>
      <c r="I137" s="261">
        <v>1676.5</v>
      </c>
      <c r="J137" s="261">
        <v>1467.1</v>
      </c>
      <c r="K137" s="260">
        <v>138</v>
      </c>
      <c r="L137" s="373">
        <f>'[1]виды работ'!C155</f>
        <v>306432.39</v>
      </c>
      <c r="M137" s="349">
        <v>0</v>
      </c>
      <c r="N137" s="349">
        <v>0</v>
      </c>
      <c r="O137" s="349">
        <v>0</v>
      </c>
      <c r="P137" s="349">
        <f>L137</f>
        <v>306432.39</v>
      </c>
      <c r="Q137" s="345">
        <f>L137/H137</f>
        <v>107.91772847332277</v>
      </c>
      <c r="R137" s="350">
        <v>24445</v>
      </c>
      <c r="S137" s="86" t="s">
        <v>358</v>
      </c>
      <c r="T137" s="351" t="s">
        <v>181</v>
      </c>
      <c r="U137" s="59">
        <f>L137-'раздел 2'!C134</f>
        <v>0</v>
      </c>
      <c r="V137" s="213">
        <f t="shared" si="14"/>
        <v>0</v>
      </c>
      <c r="W137" s="213">
        <f t="shared" si="15"/>
        <v>24337.082271526677</v>
      </c>
    </row>
    <row r="138" spans="1:23" ht="15.6" customHeight="1" x14ac:dyDescent="0.2">
      <c r="A138" s="361">
        <f>A137+1</f>
        <v>92</v>
      </c>
      <c r="B138" s="340" t="s">
        <v>401</v>
      </c>
      <c r="C138" s="260">
        <v>1979</v>
      </c>
      <c r="D138" s="261">
        <v>1979</v>
      </c>
      <c r="E138" s="261" t="s">
        <v>1443</v>
      </c>
      <c r="F138" s="262">
        <v>5</v>
      </c>
      <c r="G138" s="262">
        <v>3</v>
      </c>
      <c r="H138" s="261">
        <v>2839.5</v>
      </c>
      <c r="I138" s="261">
        <v>1676.5</v>
      </c>
      <c r="J138" s="261">
        <v>1332.4</v>
      </c>
      <c r="K138" s="260">
        <v>148</v>
      </c>
      <c r="L138" s="373">
        <f>'[1]виды работ'!C156</f>
        <v>306432.39</v>
      </c>
      <c r="M138" s="373">
        <f>SUM(M134:M137)</f>
        <v>0</v>
      </c>
      <c r="N138" s="373">
        <f>SUM(N134:N137)</f>
        <v>0</v>
      </c>
      <c r="O138" s="373">
        <f>SUM(O134:O137)</f>
        <v>0</v>
      </c>
      <c r="P138" s="349">
        <f>L138</f>
        <v>306432.39</v>
      </c>
      <c r="Q138" s="345">
        <f>L138/H138</f>
        <v>107.91772847332277</v>
      </c>
      <c r="R138" s="350">
        <v>24445</v>
      </c>
      <c r="S138" s="86" t="s">
        <v>358</v>
      </c>
      <c r="T138" s="351" t="s">
        <v>181</v>
      </c>
      <c r="U138" s="59">
        <f>L138-'раздел 2'!C135</f>
        <v>0</v>
      </c>
      <c r="V138" s="213">
        <f t="shared" si="14"/>
        <v>0</v>
      </c>
      <c r="W138" s="213">
        <f t="shared" si="15"/>
        <v>24337.082271526677</v>
      </c>
    </row>
    <row r="139" spans="1:23" ht="15.6" customHeight="1" x14ac:dyDescent="0.2">
      <c r="A139" s="557" t="s">
        <v>17</v>
      </c>
      <c r="B139" s="557"/>
      <c r="C139" s="341" t="s">
        <v>177</v>
      </c>
      <c r="D139" s="354" t="s">
        <v>177</v>
      </c>
      <c r="E139" s="351" t="s">
        <v>177</v>
      </c>
      <c r="F139" s="337" t="s">
        <v>177</v>
      </c>
      <c r="G139" s="337" t="s">
        <v>177</v>
      </c>
      <c r="H139" s="373">
        <f t="shared" ref="H139:P139" si="35">SUM(H136:H138)</f>
        <v>7030.2</v>
      </c>
      <c r="I139" s="373">
        <f t="shared" si="35"/>
        <v>4651.7</v>
      </c>
      <c r="J139" s="373">
        <f t="shared" si="35"/>
        <v>3597.2000000000003</v>
      </c>
      <c r="K139" s="341">
        <f t="shared" si="35"/>
        <v>384</v>
      </c>
      <c r="L139" s="373">
        <f t="shared" si="35"/>
        <v>788286.28</v>
      </c>
      <c r="M139" s="373">
        <f t="shared" si="35"/>
        <v>0</v>
      </c>
      <c r="N139" s="373">
        <f t="shared" si="35"/>
        <v>0</v>
      </c>
      <c r="O139" s="373">
        <f t="shared" si="35"/>
        <v>0</v>
      </c>
      <c r="P139" s="373">
        <f t="shared" si="35"/>
        <v>788286.28</v>
      </c>
      <c r="Q139" s="345">
        <f>L139/H139</f>
        <v>112.12857102216154</v>
      </c>
      <c r="R139" s="373" t="s">
        <v>177</v>
      </c>
      <c r="S139" s="86" t="s">
        <v>177</v>
      </c>
      <c r="T139" s="351" t="s">
        <v>177</v>
      </c>
      <c r="U139" s="59">
        <f>L139-'раздел 2'!C136</f>
        <v>0</v>
      </c>
      <c r="V139" s="213">
        <f t="shared" si="14"/>
        <v>0</v>
      </c>
      <c r="W139" s="213" t="e">
        <f t="shared" si="15"/>
        <v>#VALUE!</v>
      </c>
    </row>
    <row r="140" spans="1:23" ht="15.6" customHeight="1" x14ac:dyDescent="0.2">
      <c r="A140" s="557" t="s">
        <v>402</v>
      </c>
      <c r="B140" s="557"/>
      <c r="C140" s="612"/>
      <c r="D140" s="612"/>
      <c r="E140" s="612"/>
      <c r="F140" s="612"/>
      <c r="G140" s="612"/>
      <c r="H140" s="612"/>
      <c r="I140" s="612"/>
      <c r="J140" s="612"/>
      <c r="K140" s="612"/>
      <c r="L140" s="612"/>
      <c r="M140" s="612"/>
      <c r="N140" s="612"/>
      <c r="O140" s="612"/>
      <c r="P140" s="612"/>
      <c r="Q140" s="612"/>
      <c r="R140" s="612"/>
      <c r="S140" s="612"/>
      <c r="T140" s="612"/>
      <c r="U140" s="59">
        <f>L140-'раздел 2'!C137</f>
        <v>0</v>
      </c>
      <c r="V140" s="213">
        <f t="shared" si="14"/>
        <v>0</v>
      </c>
      <c r="W140" s="213">
        <f t="shared" si="15"/>
        <v>0</v>
      </c>
    </row>
    <row r="141" spans="1:23" ht="15.6" customHeight="1" x14ac:dyDescent="0.2">
      <c r="A141" s="361">
        <f>A138+1</f>
        <v>93</v>
      </c>
      <c r="B141" s="340" t="s">
        <v>403</v>
      </c>
      <c r="C141" s="260">
        <v>1963</v>
      </c>
      <c r="D141" s="261">
        <v>1963</v>
      </c>
      <c r="E141" s="261" t="s">
        <v>1443</v>
      </c>
      <c r="F141" s="262">
        <v>4</v>
      </c>
      <c r="G141" s="262">
        <v>3</v>
      </c>
      <c r="H141" s="261">
        <v>2831</v>
      </c>
      <c r="I141" s="261">
        <v>2113</v>
      </c>
      <c r="J141" s="261">
        <v>1916</v>
      </c>
      <c r="K141" s="260">
        <v>97</v>
      </c>
      <c r="L141" s="373">
        <f>'раздел 2'!C138</f>
        <v>132619.44</v>
      </c>
      <c r="M141" s="349">
        <v>0</v>
      </c>
      <c r="N141" s="349">
        <v>0</v>
      </c>
      <c r="O141" s="349">
        <v>0</v>
      </c>
      <c r="P141" s="349">
        <f>L141</f>
        <v>132619.44</v>
      </c>
      <c r="Q141" s="345">
        <f>L141/H141</f>
        <v>46.845439773931474</v>
      </c>
      <c r="R141" s="350">
        <v>24445</v>
      </c>
      <c r="S141" s="86" t="s">
        <v>358</v>
      </c>
      <c r="T141" s="351" t="s">
        <v>181</v>
      </c>
      <c r="U141" s="59">
        <f>L141-'раздел 2'!C138</f>
        <v>0</v>
      </c>
      <c r="V141" s="213">
        <f t="shared" ref="V141:V204" si="36">L141-P141</f>
        <v>0</v>
      </c>
      <c r="W141" s="213">
        <f t="shared" ref="W141:W204" si="37">R141-Q141</f>
        <v>24398.15456022607</v>
      </c>
    </row>
    <row r="142" spans="1:23" ht="15.6" customHeight="1" x14ac:dyDescent="0.2">
      <c r="A142" s="361">
        <f>A141+1</f>
        <v>94</v>
      </c>
      <c r="B142" s="340" t="s">
        <v>404</v>
      </c>
      <c r="C142" s="260">
        <v>1963</v>
      </c>
      <c r="D142" s="261">
        <v>1963</v>
      </c>
      <c r="E142" s="261" t="s">
        <v>1443</v>
      </c>
      <c r="F142" s="262">
        <v>4</v>
      </c>
      <c r="G142" s="262">
        <v>3</v>
      </c>
      <c r="H142" s="261">
        <v>2854.3</v>
      </c>
      <c r="I142" s="261">
        <v>2127</v>
      </c>
      <c r="J142" s="261">
        <v>1464</v>
      </c>
      <c r="K142" s="260">
        <v>129</v>
      </c>
      <c r="L142" s="373">
        <f>'раздел 2'!C139</f>
        <v>131968.91</v>
      </c>
      <c r="M142" s="349">
        <v>0</v>
      </c>
      <c r="N142" s="349">
        <v>0</v>
      </c>
      <c r="O142" s="349">
        <v>0</v>
      </c>
      <c r="P142" s="349">
        <f>L142</f>
        <v>131968.91</v>
      </c>
      <c r="Q142" s="345">
        <f>L142/H142</f>
        <v>46.235122446834602</v>
      </c>
      <c r="R142" s="350">
        <v>24445</v>
      </c>
      <c r="S142" s="86" t="s">
        <v>358</v>
      </c>
      <c r="T142" s="351" t="s">
        <v>181</v>
      </c>
      <c r="U142" s="59">
        <f>L142-'раздел 2'!C139</f>
        <v>0</v>
      </c>
      <c r="V142" s="213">
        <f t="shared" si="36"/>
        <v>0</v>
      </c>
      <c r="W142" s="213">
        <f t="shared" si="37"/>
        <v>24398.764877553167</v>
      </c>
    </row>
    <row r="143" spans="1:23" ht="15.6" customHeight="1" x14ac:dyDescent="0.2">
      <c r="A143" s="361">
        <f>A142+1</f>
        <v>95</v>
      </c>
      <c r="B143" s="340" t="s">
        <v>405</v>
      </c>
      <c r="C143" s="260">
        <v>1963</v>
      </c>
      <c r="D143" s="261">
        <v>1963</v>
      </c>
      <c r="E143" s="261" t="s">
        <v>1443</v>
      </c>
      <c r="F143" s="262">
        <v>4</v>
      </c>
      <c r="G143" s="262">
        <v>3</v>
      </c>
      <c r="H143" s="261">
        <v>2843.7</v>
      </c>
      <c r="I143" s="261">
        <v>2107</v>
      </c>
      <c r="J143" s="261">
        <v>1475</v>
      </c>
      <c r="K143" s="260">
        <v>128</v>
      </c>
      <c r="L143" s="373">
        <f>'раздел 2'!C140</f>
        <v>130248.81</v>
      </c>
      <c r="M143" s="349">
        <v>0</v>
      </c>
      <c r="N143" s="349">
        <v>0</v>
      </c>
      <c r="O143" s="349">
        <v>0</v>
      </c>
      <c r="P143" s="349">
        <f>L143</f>
        <v>130248.81</v>
      </c>
      <c r="Q143" s="345">
        <f>L143/H143</f>
        <v>45.802584660829204</v>
      </c>
      <c r="R143" s="350">
        <v>24445</v>
      </c>
      <c r="S143" s="86" t="s">
        <v>358</v>
      </c>
      <c r="T143" s="351" t="s">
        <v>181</v>
      </c>
      <c r="U143" s="59">
        <f>L143-'раздел 2'!C140</f>
        <v>0</v>
      </c>
      <c r="V143" s="213">
        <f t="shared" si="36"/>
        <v>0</v>
      </c>
      <c r="W143" s="213">
        <f t="shared" si="37"/>
        <v>24399.197415339171</v>
      </c>
    </row>
    <row r="144" spans="1:23" ht="15.6" customHeight="1" x14ac:dyDescent="0.2">
      <c r="A144" s="557" t="s">
        <v>17</v>
      </c>
      <c r="B144" s="557"/>
      <c r="C144" s="341" t="s">
        <v>177</v>
      </c>
      <c r="D144" s="354" t="s">
        <v>177</v>
      </c>
      <c r="E144" s="351" t="s">
        <v>177</v>
      </c>
      <c r="F144" s="337" t="s">
        <v>177</v>
      </c>
      <c r="G144" s="337" t="s">
        <v>177</v>
      </c>
      <c r="H144" s="373">
        <f t="shared" ref="H144:P144" si="38">SUM(H141:H143)</f>
        <v>8529</v>
      </c>
      <c r="I144" s="373">
        <f t="shared" si="38"/>
        <v>6347</v>
      </c>
      <c r="J144" s="373">
        <f t="shared" si="38"/>
        <v>4855</v>
      </c>
      <c r="K144" s="341">
        <f t="shared" si="38"/>
        <v>354</v>
      </c>
      <c r="L144" s="373">
        <f t="shared" si="38"/>
        <v>394837.16</v>
      </c>
      <c r="M144" s="373">
        <f t="shared" si="38"/>
        <v>0</v>
      </c>
      <c r="N144" s="373">
        <f t="shared" si="38"/>
        <v>0</v>
      </c>
      <c r="O144" s="373">
        <f t="shared" si="38"/>
        <v>0</v>
      </c>
      <c r="P144" s="373">
        <f t="shared" si="38"/>
        <v>394837.16</v>
      </c>
      <c r="Q144" s="345">
        <f>L144/H144</f>
        <v>46.293488099425488</v>
      </c>
      <c r="R144" s="373" t="s">
        <v>177</v>
      </c>
      <c r="S144" s="86" t="s">
        <v>177</v>
      </c>
      <c r="T144" s="351" t="s">
        <v>177</v>
      </c>
      <c r="U144" s="59">
        <f>L144-'раздел 2'!C141</f>
        <v>0</v>
      </c>
      <c r="V144" s="213">
        <f t="shared" si="36"/>
        <v>0</v>
      </c>
      <c r="W144" s="213" t="e">
        <f t="shared" si="37"/>
        <v>#VALUE!</v>
      </c>
    </row>
    <row r="145" spans="1:23" ht="15.6" customHeight="1" x14ac:dyDescent="0.2">
      <c r="A145" s="626" t="s">
        <v>189</v>
      </c>
      <c r="B145" s="626"/>
      <c r="C145" s="625"/>
      <c r="D145" s="625"/>
      <c r="E145" s="625"/>
      <c r="F145" s="625"/>
      <c r="G145" s="625"/>
      <c r="H145" s="625"/>
      <c r="I145" s="625"/>
      <c r="J145" s="625"/>
      <c r="K145" s="625"/>
      <c r="L145" s="625"/>
      <c r="M145" s="625"/>
      <c r="N145" s="625"/>
      <c r="O145" s="625"/>
      <c r="P145" s="625"/>
      <c r="Q145" s="625"/>
      <c r="R145" s="625"/>
      <c r="S145" s="625"/>
      <c r="T145" s="625"/>
      <c r="U145" s="59">
        <f>L145-'раздел 2'!C142</f>
        <v>0</v>
      </c>
      <c r="V145" s="213">
        <f t="shared" si="36"/>
        <v>0</v>
      </c>
      <c r="W145" s="213">
        <f t="shared" si="37"/>
        <v>0</v>
      </c>
    </row>
    <row r="146" spans="1:23" ht="15.6" customHeight="1" x14ac:dyDescent="0.2">
      <c r="A146" s="361">
        <f>A143+1</f>
        <v>96</v>
      </c>
      <c r="B146" s="367" t="s">
        <v>406</v>
      </c>
      <c r="C146" s="260">
        <v>1977</v>
      </c>
      <c r="D146" s="261">
        <v>1977</v>
      </c>
      <c r="E146" s="261" t="s">
        <v>1443</v>
      </c>
      <c r="F146" s="262">
        <v>5</v>
      </c>
      <c r="G146" s="262">
        <v>6</v>
      </c>
      <c r="H146" s="261">
        <v>5374</v>
      </c>
      <c r="I146" s="261">
        <v>4792.3</v>
      </c>
      <c r="J146" s="261">
        <v>4546.5</v>
      </c>
      <c r="K146" s="260">
        <v>233</v>
      </c>
      <c r="L146" s="373">
        <f>'раздел 2'!C143</f>
        <v>173548.68</v>
      </c>
      <c r="M146" s="373">
        <v>0</v>
      </c>
      <c r="N146" s="373">
        <v>0</v>
      </c>
      <c r="O146" s="373">
        <v>0</v>
      </c>
      <c r="P146" s="373">
        <f>L146</f>
        <v>173548.68</v>
      </c>
      <c r="Q146" s="129">
        <v>435.1435005298481</v>
      </c>
      <c r="R146" s="350">
        <v>24445</v>
      </c>
      <c r="S146" s="86" t="s">
        <v>358</v>
      </c>
      <c r="T146" s="86" t="s">
        <v>181</v>
      </c>
      <c r="U146" s="59">
        <f>L146-'раздел 2'!C143</f>
        <v>0</v>
      </c>
      <c r="V146" s="213">
        <f t="shared" si="36"/>
        <v>0</v>
      </c>
      <c r="W146" s="213">
        <f t="shared" si="37"/>
        <v>24009.856499470152</v>
      </c>
    </row>
    <row r="147" spans="1:23" ht="15.6" customHeight="1" x14ac:dyDescent="0.2">
      <c r="A147" s="361">
        <f>A146+1</f>
        <v>97</v>
      </c>
      <c r="B147" s="360" t="s">
        <v>188</v>
      </c>
      <c r="C147" s="88">
        <v>1980</v>
      </c>
      <c r="D147" s="345"/>
      <c r="E147" s="345" t="s">
        <v>178</v>
      </c>
      <c r="F147" s="361">
        <v>5</v>
      </c>
      <c r="G147" s="361">
        <v>6</v>
      </c>
      <c r="H147" s="345">
        <v>4865</v>
      </c>
      <c r="I147" s="345">
        <v>4865</v>
      </c>
      <c r="J147" s="345">
        <v>2840</v>
      </c>
      <c r="K147" s="88">
        <v>201</v>
      </c>
      <c r="L147" s="373">
        <f>'раздел 2'!C144</f>
        <v>5519844.1600000001</v>
      </c>
      <c r="M147" s="373">
        <v>0</v>
      </c>
      <c r="N147" s="373">
        <v>0</v>
      </c>
      <c r="O147" s="373">
        <v>0</v>
      </c>
      <c r="P147" s="373">
        <f>L147</f>
        <v>5519844.1600000001</v>
      </c>
      <c r="Q147" s="129">
        <v>435.1435005298481</v>
      </c>
      <c r="R147" s="350">
        <v>24445</v>
      </c>
      <c r="S147" s="86" t="s">
        <v>358</v>
      </c>
      <c r="T147" s="86" t="s">
        <v>181</v>
      </c>
      <c r="U147" s="59">
        <f>L147-'раздел 2'!C144</f>
        <v>0</v>
      </c>
      <c r="V147" s="213">
        <f t="shared" si="36"/>
        <v>0</v>
      </c>
      <c r="W147" s="213">
        <f t="shared" si="37"/>
        <v>24009.856499470152</v>
      </c>
    </row>
    <row r="148" spans="1:23" ht="15.6" customHeight="1" x14ac:dyDescent="0.2">
      <c r="A148" s="557" t="s">
        <v>17</v>
      </c>
      <c r="B148" s="557"/>
      <c r="C148" s="88" t="s">
        <v>177</v>
      </c>
      <c r="D148" s="349" t="s">
        <v>177</v>
      </c>
      <c r="E148" s="349" t="s">
        <v>177</v>
      </c>
      <c r="F148" s="361" t="s">
        <v>177</v>
      </c>
      <c r="G148" s="361" t="s">
        <v>177</v>
      </c>
      <c r="H148" s="349">
        <f t="shared" ref="H148:P148" si="39">SUM(H146:H147)</f>
        <v>10239</v>
      </c>
      <c r="I148" s="349">
        <f t="shared" si="39"/>
        <v>9657.2999999999993</v>
      </c>
      <c r="J148" s="349">
        <f t="shared" si="39"/>
        <v>7386.5</v>
      </c>
      <c r="K148" s="88">
        <f t="shared" si="39"/>
        <v>434</v>
      </c>
      <c r="L148" s="349">
        <f t="shared" si="39"/>
        <v>5693392.8399999999</v>
      </c>
      <c r="M148" s="349">
        <f t="shared" si="39"/>
        <v>0</v>
      </c>
      <c r="N148" s="349">
        <f t="shared" si="39"/>
        <v>0</v>
      </c>
      <c r="O148" s="349">
        <f t="shared" si="39"/>
        <v>0</v>
      </c>
      <c r="P148" s="349">
        <f t="shared" si="39"/>
        <v>5693392.8399999999</v>
      </c>
      <c r="Q148" s="129">
        <v>435.1435005298481</v>
      </c>
      <c r="R148" s="349" t="s">
        <v>177</v>
      </c>
      <c r="S148" s="349" t="s">
        <v>177</v>
      </c>
      <c r="T148" s="349" t="s">
        <v>177</v>
      </c>
      <c r="U148" s="59">
        <f>L148-'раздел 2'!C145</f>
        <v>0</v>
      </c>
      <c r="V148" s="213">
        <f t="shared" si="36"/>
        <v>0</v>
      </c>
      <c r="W148" s="213" t="e">
        <f t="shared" si="37"/>
        <v>#VALUE!</v>
      </c>
    </row>
    <row r="149" spans="1:23" ht="15.6" customHeight="1" x14ac:dyDescent="0.2">
      <c r="A149" s="557" t="s">
        <v>407</v>
      </c>
      <c r="B149" s="557"/>
      <c r="C149" s="614"/>
      <c r="D149" s="614"/>
      <c r="E149" s="614"/>
      <c r="F149" s="614"/>
      <c r="G149" s="614"/>
      <c r="H149" s="614"/>
      <c r="I149" s="614"/>
      <c r="J149" s="614"/>
      <c r="K149" s="614"/>
      <c r="L149" s="614"/>
      <c r="M149" s="614"/>
      <c r="N149" s="614"/>
      <c r="O149" s="614"/>
      <c r="P149" s="614"/>
      <c r="Q149" s="614"/>
      <c r="R149" s="614"/>
      <c r="S149" s="614"/>
      <c r="T149" s="614"/>
      <c r="U149" s="59">
        <f>L149-'раздел 2'!C146</f>
        <v>0</v>
      </c>
      <c r="V149" s="213">
        <f t="shared" si="36"/>
        <v>0</v>
      </c>
      <c r="W149" s="213">
        <f t="shared" si="37"/>
        <v>0</v>
      </c>
    </row>
    <row r="150" spans="1:23" ht="15.6" customHeight="1" x14ac:dyDescent="0.2">
      <c r="A150" s="365">
        <f>A147+1</f>
        <v>98</v>
      </c>
      <c r="B150" s="197" t="s">
        <v>408</v>
      </c>
      <c r="C150" s="265">
        <v>1971</v>
      </c>
      <c r="D150" s="266">
        <v>1971</v>
      </c>
      <c r="E150" s="266" t="s">
        <v>1443</v>
      </c>
      <c r="F150" s="267">
        <v>5</v>
      </c>
      <c r="G150" s="267">
        <v>4</v>
      </c>
      <c r="H150" s="266">
        <v>2961.2</v>
      </c>
      <c r="I150" s="266">
        <v>2649</v>
      </c>
      <c r="J150" s="266">
        <v>2217</v>
      </c>
      <c r="K150" s="265">
        <v>150</v>
      </c>
      <c r="L150" s="374">
        <f>'[1]виды работ'!C168</f>
        <v>277814.69</v>
      </c>
      <c r="M150" s="374">
        <v>0</v>
      </c>
      <c r="N150" s="374">
        <v>0</v>
      </c>
      <c r="O150" s="374">
        <v>0</v>
      </c>
      <c r="P150" s="374">
        <f>L150</f>
        <v>277814.69</v>
      </c>
      <c r="Q150" s="33">
        <f>L150/H150</f>
        <v>93.818279751452124</v>
      </c>
      <c r="R150" s="350">
        <v>24445</v>
      </c>
      <c r="S150" s="227" t="s">
        <v>358</v>
      </c>
      <c r="T150" s="79" t="s">
        <v>181</v>
      </c>
      <c r="U150" s="59">
        <f>L150-'раздел 2'!C147</f>
        <v>0</v>
      </c>
      <c r="V150" s="213">
        <f t="shared" si="36"/>
        <v>0</v>
      </c>
      <c r="W150" s="213">
        <f t="shared" si="37"/>
        <v>24351.181720248547</v>
      </c>
    </row>
    <row r="151" spans="1:23" ht="15.6" customHeight="1" x14ac:dyDescent="0.2">
      <c r="A151" s="623" t="s">
        <v>17</v>
      </c>
      <c r="B151" s="624"/>
      <c r="C151" s="88" t="s">
        <v>177</v>
      </c>
      <c r="D151" s="349" t="s">
        <v>177</v>
      </c>
      <c r="E151" s="349" t="s">
        <v>177</v>
      </c>
      <c r="F151" s="361" t="s">
        <v>177</v>
      </c>
      <c r="G151" s="361" t="s">
        <v>177</v>
      </c>
      <c r="H151" s="92">
        <f t="shared" ref="H151:Q151" si="40">H150</f>
        <v>2961.2</v>
      </c>
      <c r="I151" s="92">
        <f t="shared" si="40"/>
        <v>2649</v>
      </c>
      <c r="J151" s="92">
        <f t="shared" si="40"/>
        <v>2217</v>
      </c>
      <c r="K151" s="87">
        <f t="shared" si="40"/>
        <v>150</v>
      </c>
      <c r="L151" s="92">
        <f t="shared" si="40"/>
        <v>277814.69</v>
      </c>
      <c r="M151" s="92">
        <f t="shared" si="40"/>
        <v>0</v>
      </c>
      <c r="N151" s="92">
        <f t="shared" si="40"/>
        <v>0</v>
      </c>
      <c r="O151" s="92">
        <f t="shared" si="40"/>
        <v>0</v>
      </c>
      <c r="P151" s="92">
        <f t="shared" si="40"/>
        <v>277814.69</v>
      </c>
      <c r="Q151" s="7">
        <f t="shared" si="40"/>
        <v>93.818279751452124</v>
      </c>
      <c r="R151" s="349" t="s">
        <v>177</v>
      </c>
      <c r="S151" s="349" t="s">
        <v>177</v>
      </c>
      <c r="T151" s="349" t="s">
        <v>177</v>
      </c>
      <c r="U151" s="59">
        <f>L151-'раздел 2'!C148</f>
        <v>0</v>
      </c>
      <c r="V151" s="213">
        <f t="shared" si="36"/>
        <v>0</v>
      </c>
      <c r="W151" s="213" t="e">
        <f t="shared" si="37"/>
        <v>#VALUE!</v>
      </c>
    </row>
    <row r="152" spans="1:23" ht="15.6" customHeight="1" x14ac:dyDescent="0.2">
      <c r="A152" s="559" t="s">
        <v>105</v>
      </c>
      <c r="B152" s="560"/>
      <c r="C152" s="157" t="s">
        <v>177</v>
      </c>
      <c r="D152" s="362" t="s">
        <v>177</v>
      </c>
      <c r="E152" s="362" t="s">
        <v>177</v>
      </c>
      <c r="F152" s="31" t="s">
        <v>177</v>
      </c>
      <c r="G152" s="31" t="s">
        <v>177</v>
      </c>
      <c r="H152" s="6">
        <f t="shared" ref="H152:P152" si="41">H151+H148+H144+H139+H134+H131+H128+H123+H118+H114+H111+H108+H104+H97+H94</f>
        <v>106554.51000000001</v>
      </c>
      <c r="I152" s="6">
        <f t="shared" si="41"/>
        <v>87080.190000000017</v>
      </c>
      <c r="J152" s="6">
        <f t="shared" si="41"/>
        <v>75327.98</v>
      </c>
      <c r="K152" s="228">
        <f t="shared" si="41"/>
        <v>4497</v>
      </c>
      <c r="L152" s="6">
        <f t="shared" si="41"/>
        <v>18729074.420000002</v>
      </c>
      <c r="M152" s="6">
        <f t="shared" si="41"/>
        <v>0</v>
      </c>
      <c r="N152" s="6">
        <f t="shared" si="41"/>
        <v>0</v>
      </c>
      <c r="O152" s="6">
        <f t="shared" si="41"/>
        <v>0</v>
      </c>
      <c r="P152" s="6">
        <f t="shared" si="41"/>
        <v>18729074.420000002</v>
      </c>
      <c r="Q152" s="7">
        <f>Q151</f>
        <v>93.818279751452124</v>
      </c>
      <c r="R152" s="362" t="s">
        <v>177</v>
      </c>
      <c r="S152" s="362" t="s">
        <v>177</v>
      </c>
      <c r="T152" s="362" t="s">
        <v>177</v>
      </c>
      <c r="U152" s="61">
        <f>L152-'раздел 2'!C149</f>
        <v>0</v>
      </c>
      <c r="V152" s="213">
        <f t="shared" si="36"/>
        <v>0</v>
      </c>
      <c r="W152" s="213" t="e">
        <f t="shared" si="37"/>
        <v>#VALUE!</v>
      </c>
    </row>
    <row r="153" spans="1:23" ht="15.6" customHeight="1" x14ac:dyDescent="0.2">
      <c r="A153" s="615" t="s">
        <v>15</v>
      </c>
      <c r="B153" s="615"/>
      <c r="C153" s="615"/>
      <c r="D153" s="615"/>
      <c r="E153" s="615"/>
      <c r="F153" s="615"/>
      <c r="G153" s="615"/>
      <c r="H153" s="615"/>
      <c r="I153" s="615"/>
      <c r="J153" s="615"/>
      <c r="K153" s="615"/>
      <c r="L153" s="615"/>
      <c r="M153" s="615"/>
      <c r="N153" s="615"/>
      <c r="O153" s="615"/>
      <c r="P153" s="615"/>
      <c r="Q153" s="615"/>
      <c r="R153" s="615"/>
      <c r="S153" s="615"/>
      <c r="T153" s="616"/>
      <c r="U153" s="61">
        <f>L153-'раздел 2'!C150</f>
        <v>0</v>
      </c>
      <c r="V153" s="213">
        <f t="shared" si="36"/>
        <v>0</v>
      </c>
      <c r="W153" s="213">
        <f t="shared" si="37"/>
        <v>0</v>
      </c>
    </row>
    <row r="154" spans="1:23" ht="15.6" customHeight="1" x14ac:dyDescent="0.2">
      <c r="A154" s="550" t="s">
        <v>16</v>
      </c>
      <c r="B154" s="551"/>
      <c r="C154" s="617"/>
      <c r="D154" s="618"/>
      <c r="E154" s="618"/>
      <c r="F154" s="618"/>
      <c r="G154" s="618"/>
      <c r="H154" s="618"/>
      <c r="I154" s="618"/>
      <c r="J154" s="618"/>
      <c r="K154" s="618"/>
      <c r="L154" s="618"/>
      <c r="M154" s="618"/>
      <c r="N154" s="618"/>
      <c r="O154" s="618"/>
      <c r="P154" s="618"/>
      <c r="Q154" s="618"/>
      <c r="R154" s="618"/>
      <c r="S154" s="618"/>
      <c r="T154" s="619"/>
      <c r="U154" s="59">
        <f>L154-'раздел 2'!C151</f>
        <v>0</v>
      </c>
      <c r="V154" s="213">
        <f t="shared" si="36"/>
        <v>0</v>
      </c>
      <c r="W154" s="213">
        <f t="shared" si="37"/>
        <v>0</v>
      </c>
    </row>
    <row r="155" spans="1:23" ht="15.6" customHeight="1" x14ac:dyDescent="0.2">
      <c r="A155" s="361">
        <f>A150+1</f>
        <v>99</v>
      </c>
      <c r="B155" s="147" t="s">
        <v>190</v>
      </c>
      <c r="C155" s="164">
        <v>1979</v>
      </c>
      <c r="D155" s="27" t="s">
        <v>179</v>
      </c>
      <c r="E155" s="361" t="s">
        <v>178</v>
      </c>
      <c r="F155" s="361">
        <v>5</v>
      </c>
      <c r="G155" s="361">
        <v>4</v>
      </c>
      <c r="H155" s="106">
        <v>3126.7</v>
      </c>
      <c r="I155" s="106">
        <v>3126.7</v>
      </c>
      <c r="J155" s="361">
        <v>1781.5</v>
      </c>
      <c r="K155" s="88">
        <v>145</v>
      </c>
      <c r="L155" s="349">
        <f>'раздел 2'!C152</f>
        <v>9350665.0299999993</v>
      </c>
      <c r="M155" s="361">
        <v>0</v>
      </c>
      <c r="N155" s="361">
        <v>0</v>
      </c>
      <c r="O155" s="361">
        <v>0</v>
      </c>
      <c r="P155" s="361">
        <f>L155</f>
        <v>9350665.0299999993</v>
      </c>
      <c r="Q155" s="345">
        <f>L155/H155</f>
        <v>2990.5859308536155</v>
      </c>
      <c r="R155" s="350">
        <v>24445</v>
      </c>
      <c r="S155" s="337" t="s">
        <v>358</v>
      </c>
      <c r="T155" s="361" t="s">
        <v>181</v>
      </c>
      <c r="U155" s="59">
        <f>L155-'раздел 2'!C152</f>
        <v>0</v>
      </c>
      <c r="V155" s="213">
        <f t="shared" si="36"/>
        <v>0</v>
      </c>
      <c r="W155" s="213">
        <f t="shared" si="37"/>
        <v>21454.414069146384</v>
      </c>
    </row>
    <row r="156" spans="1:23" ht="15.6" customHeight="1" x14ac:dyDescent="0.2">
      <c r="A156" s="361">
        <f>A155+1</f>
        <v>100</v>
      </c>
      <c r="B156" s="147" t="s">
        <v>191</v>
      </c>
      <c r="C156" s="87">
        <v>1978</v>
      </c>
      <c r="D156" s="361"/>
      <c r="E156" s="361" t="s">
        <v>178</v>
      </c>
      <c r="F156" s="361">
        <v>5</v>
      </c>
      <c r="G156" s="361">
        <v>4</v>
      </c>
      <c r="H156" s="131">
        <v>3050.2</v>
      </c>
      <c r="I156" s="131">
        <v>3050.2</v>
      </c>
      <c r="J156" s="361">
        <v>1741.5</v>
      </c>
      <c r="K156" s="88">
        <v>143</v>
      </c>
      <c r="L156" s="519">
        <f>'раздел 2'!C153</f>
        <v>9085965.5000000019</v>
      </c>
      <c r="M156" s="361">
        <v>0</v>
      </c>
      <c r="N156" s="361">
        <v>0</v>
      </c>
      <c r="O156" s="361">
        <v>0</v>
      </c>
      <c r="P156" s="361">
        <f>L156</f>
        <v>9085965.5000000019</v>
      </c>
      <c r="Q156" s="345">
        <f>L156/H156</f>
        <v>2978.8097501803168</v>
      </c>
      <c r="R156" s="350">
        <v>24445</v>
      </c>
      <c r="S156" s="337" t="s">
        <v>358</v>
      </c>
      <c r="T156" s="361" t="s">
        <v>181</v>
      </c>
      <c r="U156" s="59">
        <f>L156-'раздел 2'!C153</f>
        <v>0</v>
      </c>
      <c r="V156" s="213">
        <f t="shared" si="36"/>
        <v>0</v>
      </c>
      <c r="W156" s="213">
        <f t="shared" si="37"/>
        <v>21466.190249819683</v>
      </c>
    </row>
    <row r="157" spans="1:23" ht="15.6" customHeight="1" x14ac:dyDescent="0.2">
      <c r="A157" s="361">
        <f>A156+1</f>
        <v>101</v>
      </c>
      <c r="B157" s="147" t="s">
        <v>192</v>
      </c>
      <c r="C157" s="87">
        <v>1981</v>
      </c>
      <c r="D157" s="27"/>
      <c r="E157" s="361" t="s">
        <v>178</v>
      </c>
      <c r="F157" s="361">
        <v>5</v>
      </c>
      <c r="G157" s="361">
        <v>4</v>
      </c>
      <c r="H157" s="131">
        <v>3056.1</v>
      </c>
      <c r="I157" s="131">
        <v>3056.1</v>
      </c>
      <c r="J157" s="361">
        <v>1741</v>
      </c>
      <c r="K157" s="88">
        <v>120</v>
      </c>
      <c r="L157" s="519">
        <f>'раздел 2'!C154</f>
        <v>10158984.93</v>
      </c>
      <c r="M157" s="361">
        <v>0</v>
      </c>
      <c r="N157" s="361">
        <v>0</v>
      </c>
      <c r="O157" s="361">
        <v>0</v>
      </c>
      <c r="P157" s="361">
        <f>L157</f>
        <v>10158984.93</v>
      </c>
      <c r="Q157" s="345">
        <f>L157/H157</f>
        <v>3324.1663983508392</v>
      </c>
      <c r="R157" s="350">
        <v>24445</v>
      </c>
      <c r="S157" s="337" t="s">
        <v>358</v>
      </c>
      <c r="T157" s="361" t="s">
        <v>181</v>
      </c>
      <c r="U157" s="59">
        <f>L157-'раздел 2'!C154</f>
        <v>0</v>
      </c>
      <c r="V157" s="213">
        <f t="shared" si="36"/>
        <v>0</v>
      </c>
      <c r="W157" s="213">
        <f t="shared" si="37"/>
        <v>21120.833601649159</v>
      </c>
    </row>
    <row r="158" spans="1:23" ht="15.6" customHeight="1" x14ac:dyDescent="0.2">
      <c r="A158" s="364">
        <f>A157+1</f>
        <v>102</v>
      </c>
      <c r="B158" s="229" t="s">
        <v>193</v>
      </c>
      <c r="C158" s="165">
        <v>1984</v>
      </c>
      <c r="D158" s="28"/>
      <c r="E158" s="364" t="s">
        <v>178</v>
      </c>
      <c r="F158" s="364">
        <v>5</v>
      </c>
      <c r="G158" s="364">
        <v>4</v>
      </c>
      <c r="H158" s="230">
        <v>3058.7</v>
      </c>
      <c r="I158" s="230">
        <v>3058.7</v>
      </c>
      <c r="J158" s="364">
        <v>1750.8</v>
      </c>
      <c r="K158" s="167">
        <v>165</v>
      </c>
      <c r="L158" s="519">
        <f>'раздел 2'!C155</f>
        <v>9943444.6799999997</v>
      </c>
      <c r="M158" s="364">
        <v>0</v>
      </c>
      <c r="N158" s="364">
        <v>0</v>
      </c>
      <c r="O158" s="364">
        <v>0</v>
      </c>
      <c r="P158" s="364">
        <f>L158</f>
        <v>9943444.6799999997</v>
      </c>
      <c r="Q158" s="47">
        <f>L158/H158</f>
        <v>3250.8728152483081</v>
      </c>
      <c r="R158" s="350">
        <v>24445</v>
      </c>
      <c r="S158" s="29" t="s">
        <v>358</v>
      </c>
      <c r="T158" s="364" t="s">
        <v>181</v>
      </c>
      <c r="U158" s="59">
        <f>L158-'раздел 2'!C155</f>
        <v>0</v>
      </c>
      <c r="V158" s="213">
        <f t="shared" si="36"/>
        <v>0</v>
      </c>
      <c r="W158" s="213">
        <f t="shared" si="37"/>
        <v>21194.127184751691</v>
      </c>
    </row>
    <row r="159" spans="1:23" ht="15.6" customHeight="1" x14ac:dyDescent="0.2">
      <c r="A159" s="557" t="s">
        <v>17</v>
      </c>
      <c r="B159" s="557"/>
      <c r="C159" s="88" t="s">
        <v>177</v>
      </c>
      <c r="D159" s="349" t="s">
        <v>177</v>
      </c>
      <c r="E159" s="349" t="s">
        <v>177</v>
      </c>
      <c r="F159" s="361" t="s">
        <v>177</v>
      </c>
      <c r="G159" s="361" t="s">
        <v>177</v>
      </c>
      <c r="H159" s="131">
        <f t="shared" ref="H159:P159" si="42">SUM(H155:H158)</f>
        <v>12291.7</v>
      </c>
      <c r="I159" s="131">
        <f t="shared" si="42"/>
        <v>12291.7</v>
      </c>
      <c r="J159" s="131">
        <f t="shared" si="42"/>
        <v>7014.8</v>
      </c>
      <c r="K159" s="87">
        <f t="shared" si="42"/>
        <v>573</v>
      </c>
      <c r="L159" s="92">
        <f t="shared" si="42"/>
        <v>38539060.140000001</v>
      </c>
      <c r="M159" s="131">
        <f t="shared" si="42"/>
        <v>0</v>
      </c>
      <c r="N159" s="131">
        <f t="shared" si="42"/>
        <v>0</v>
      </c>
      <c r="O159" s="131">
        <f t="shared" si="42"/>
        <v>0</v>
      </c>
      <c r="P159" s="131">
        <f t="shared" si="42"/>
        <v>38539060.140000001</v>
      </c>
      <c r="Q159" s="47">
        <f>L159/H159</f>
        <v>3135.3726612266814</v>
      </c>
      <c r="R159" s="349" t="s">
        <v>177</v>
      </c>
      <c r="S159" s="349" t="s">
        <v>177</v>
      </c>
      <c r="T159" s="349" t="s">
        <v>177</v>
      </c>
      <c r="U159" s="59">
        <f>L159-'раздел 2'!C156</f>
        <v>0</v>
      </c>
      <c r="V159" s="213">
        <f t="shared" si="36"/>
        <v>0</v>
      </c>
      <c r="W159" s="213" t="e">
        <f t="shared" si="37"/>
        <v>#VALUE!</v>
      </c>
    </row>
    <row r="160" spans="1:23" ht="15.6" customHeight="1" x14ac:dyDescent="0.2">
      <c r="A160" s="623" t="s">
        <v>415</v>
      </c>
      <c r="B160" s="624"/>
      <c r="C160" s="620"/>
      <c r="D160" s="621"/>
      <c r="E160" s="621"/>
      <c r="F160" s="621"/>
      <c r="G160" s="621"/>
      <c r="H160" s="621"/>
      <c r="I160" s="621"/>
      <c r="J160" s="621"/>
      <c r="K160" s="621"/>
      <c r="L160" s="621"/>
      <c r="M160" s="621"/>
      <c r="N160" s="621"/>
      <c r="O160" s="621"/>
      <c r="P160" s="621"/>
      <c r="Q160" s="621"/>
      <c r="R160" s="621"/>
      <c r="S160" s="621"/>
      <c r="T160" s="622"/>
      <c r="U160" s="59">
        <f>L160-'раздел 2'!C157</f>
        <v>0</v>
      </c>
      <c r="V160" s="213">
        <f t="shared" si="36"/>
        <v>0</v>
      </c>
      <c r="W160" s="213">
        <f t="shared" si="37"/>
        <v>0</v>
      </c>
    </row>
    <row r="161" spans="1:27" s="132" customFormat="1" ht="13.5" customHeight="1" x14ac:dyDescent="0.2">
      <c r="A161" s="134">
        <f>A158+1</f>
        <v>103</v>
      </c>
      <c r="B161" s="340" t="s">
        <v>409</v>
      </c>
      <c r="C161" s="231">
        <v>1992</v>
      </c>
      <c r="D161" s="232"/>
      <c r="E161" s="233" t="s">
        <v>1598</v>
      </c>
      <c r="F161" s="234">
        <v>9</v>
      </c>
      <c r="G161" s="234">
        <v>5</v>
      </c>
      <c r="H161" s="41">
        <v>11599.1</v>
      </c>
      <c r="I161" s="41">
        <v>9923.2999999999993</v>
      </c>
      <c r="J161" s="41">
        <v>8846.9</v>
      </c>
      <c r="K161" s="231">
        <v>480</v>
      </c>
      <c r="L161" s="373">
        <f>'раздел 2'!C158</f>
        <v>1013794.26</v>
      </c>
      <c r="M161" s="349">
        <v>0</v>
      </c>
      <c r="N161" s="349">
        <v>0</v>
      </c>
      <c r="O161" s="349">
        <v>0</v>
      </c>
      <c r="P161" s="349">
        <f t="shared" ref="P161:P166" si="43">L161</f>
        <v>1013794.26</v>
      </c>
      <c r="Q161" s="345">
        <f t="shared" ref="Q161:Q167" si="44">L161/H161</f>
        <v>87.402838151235869</v>
      </c>
      <c r="R161" s="350">
        <v>24445</v>
      </c>
      <c r="S161" s="86" t="s">
        <v>358</v>
      </c>
      <c r="T161" s="351" t="s">
        <v>181</v>
      </c>
      <c r="U161" s="59">
        <f>L161-'раздел 2'!C158</f>
        <v>0</v>
      </c>
      <c r="V161" s="213">
        <f t="shared" si="36"/>
        <v>0</v>
      </c>
      <c r="W161" s="213">
        <f t="shared" si="37"/>
        <v>24357.597161848764</v>
      </c>
      <c r="X161" s="373"/>
      <c r="Y161" s="373"/>
      <c r="Z161" s="94"/>
      <c r="AA161" s="136"/>
    </row>
    <row r="162" spans="1:27" s="132" customFormat="1" ht="13.5" customHeight="1" x14ac:dyDescent="0.2">
      <c r="A162" s="134">
        <f>A161+1</f>
        <v>104</v>
      </c>
      <c r="B162" s="340" t="s">
        <v>410</v>
      </c>
      <c r="C162" s="231">
        <v>1978</v>
      </c>
      <c r="D162" s="232"/>
      <c r="E162" s="233" t="s">
        <v>1598</v>
      </c>
      <c r="F162" s="234">
        <v>5</v>
      </c>
      <c r="G162" s="234">
        <v>6</v>
      </c>
      <c r="H162" s="41">
        <v>5024.3500000000004</v>
      </c>
      <c r="I162" s="41">
        <v>4608</v>
      </c>
      <c r="J162" s="41">
        <v>4179.1000000000004</v>
      </c>
      <c r="K162" s="231">
        <v>201</v>
      </c>
      <c r="L162" s="373">
        <f>'раздел 2'!C159</f>
        <v>281237.58</v>
      </c>
      <c r="M162" s="349">
        <v>0</v>
      </c>
      <c r="N162" s="349">
        <v>0</v>
      </c>
      <c r="O162" s="349">
        <v>0</v>
      </c>
      <c r="P162" s="349">
        <f t="shared" si="43"/>
        <v>281237.58</v>
      </c>
      <c r="Q162" s="345">
        <f t="shared" si="44"/>
        <v>55.97491814861624</v>
      </c>
      <c r="R162" s="350">
        <v>24445</v>
      </c>
      <c r="S162" s="86" t="s">
        <v>358</v>
      </c>
      <c r="T162" s="351" t="s">
        <v>181</v>
      </c>
      <c r="U162" s="59">
        <f>L162-'раздел 2'!C159</f>
        <v>0</v>
      </c>
      <c r="V162" s="213">
        <f t="shared" si="36"/>
        <v>0</v>
      </c>
      <c r="W162" s="213">
        <f t="shared" si="37"/>
        <v>24389.025081851385</v>
      </c>
      <c r="X162" s="373"/>
      <c r="Y162" s="373"/>
      <c r="Z162" s="94"/>
      <c r="AA162" s="136"/>
    </row>
    <row r="163" spans="1:27" s="132" customFormat="1" ht="13.5" customHeight="1" x14ac:dyDescent="0.2">
      <c r="A163" s="134">
        <f>A162+1</f>
        <v>105</v>
      </c>
      <c r="B163" s="340" t="s">
        <v>411</v>
      </c>
      <c r="C163" s="235">
        <v>1992</v>
      </c>
      <c r="D163" s="232"/>
      <c r="E163" s="233" t="s">
        <v>1598</v>
      </c>
      <c r="F163" s="234">
        <v>5</v>
      </c>
      <c r="G163" s="234">
        <v>8</v>
      </c>
      <c r="H163" s="41">
        <v>6078.5</v>
      </c>
      <c r="I163" s="41">
        <v>4602.5</v>
      </c>
      <c r="J163" s="41">
        <v>3836.3</v>
      </c>
      <c r="K163" s="235">
        <v>213</v>
      </c>
      <c r="L163" s="373">
        <f>'раздел 2'!C160</f>
        <v>371871.17</v>
      </c>
      <c r="M163" s="349">
        <v>0</v>
      </c>
      <c r="N163" s="349">
        <v>0</v>
      </c>
      <c r="O163" s="349">
        <v>0</v>
      </c>
      <c r="P163" s="349">
        <f t="shared" si="43"/>
        <v>371871.17</v>
      </c>
      <c r="Q163" s="345">
        <f t="shared" si="44"/>
        <v>61.178114666447314</v>
      </c>
      <c r="R163" s="350">
        <v>24445</v>
      </c>
      <c r="S163" s="86" t="s">
        <v>358</v>
      </c>
      <c r="T163" s="351" t="s">
        <v>181</v>
      </c>
      <c r="U163" s="59">
        <f>L163-'раздел 2'!C160</f>
        <v>0</v>
      </c>
      <c r="V163" s="213">
        <f t="shared" si="36"/>
        <v>0</v>
      </c>
      <c r="W163" s="213">
        <f t="shared" si="37"/>
        <v>24383.821885333553</v>
      </c>
      <c r="X163" s="349"/>
      <c r="Y163" s="373"/>
      <c r="Z163" s="95"/>
      <c r="AA163" s="136"/>
    </row>
    <row r="164" spans="1:27" s="132" customFormat="1" ht="13.5" customHeight="1" x14ac:dyDescent="0.2">
      <c r="A164" s="134">
        <f>A163+1</f>
        <v>106</v>
      </c>
      <c r="B164" s="340" t="s">
        <v>412</v>
      </c>
      <c r="C164" s="235">
        <v>1975</v>
      </c>
      <c r="D164" s="232"/>
      <c r="E164" s="233" t="s">
        <v>1598</v>
      </c>
      <c r="F164" s="234">
        <v>5</v>
      </c>
      <c r="G164" s="234">
        <v>6</v>
      </c>
      <c r="H164" s="41">
        <v>5138.3</v>
      </c>
      <c r="I164" s="41">
        <v>4387.8</v>
      </c>
      <c r="J164" s="41">
        <v>3583.1</v>
      </c>
      <c r="K164" s="235">
        <v>216</v>
      </c>
      <c r="L164" s="373">
        <f>'раздел 2'!C161</f>
        <v>256421.75</v>
      </c>
      <c r="M164" s="349">
        <v>0</v>
      </c>
      <c r="N164" s="349">
        <v>0</v>
      </c>
      <c r="O164" s="349">
        <v>0</v>
      </c>
      <c r="P164" s="349">
        <f t="shared" si="43"/>
        <v>256421.75</v>
      </c>
      <c r="Q164" s="345">
        <f t="shared" si="44"/>
        <v>49.90400521573283</v>
      </c>
      <c r="R164" s="350">
        <v>24445</v>
      </c>
      <c r="S164" s="86" t="s">
        <v>358</v>
      </c>
      <c r="T164" s="351" t="s">
        <v>181</v>
      </c>
      <c r="U164" s="59">
        <f>L164-'раздел 2'!C161</f>
        <v>0</v>
      </c>
      <c r="V164" s="213">
        <f t="shared" si="36"/>
        <v>0</v>
      </c>
      <c r="W164" s="213">
        <f t="shared" si="37"/>
        <v>24395.095994784268</v>
      </c>
      <c r="X164" s="373"/>
      <c r="Y164" s="373"/>
      <c r="Z164" s="94"/>
      <c r="AA164" s="136"/>
    </row>
    <row r="165" spans="1:27" s="132" customFormat="1" ht="13.5" customHeight="1" x14ac:dyDescent="0.2">
      <c r="A165" s="134">
        <f>A164+1</f>
        <v>107</v>
      </c>
      <c r="B165" s="340" t="s">
        <v>413</v>
      </c>
      <c r="C165" s="235">
        <v>1978</v>
      </c>
      <c r="D165" s="232"/>
      <c r="E165" s="233" t="s">
        <v>1599</v>
      </c>
      <c r="F165" s="234">
        <v>5</v>
      </c>
      <c r="G165" s="234">
        <v>7</v>
      </c>
      <c r="H165" s="41">
        <v>4791.16</v>
      </c>
      <c r="I165" s="41">
        <v>4230.6000000000004</v>
      </c>
      <c r="J165" s="41">
        <v>3656.4</v>
      </c>
      <c r="K165" s="235">
        <v>190</v>
      </c>
      <c r="L165" s="373">
        <f>'раздел 2'!C162</f>
        <v>1286257.1800000002</v>
      </c>
      <c r="M165" s="349">
        <v>0</v>
      </c>
      <c r="N165" s="349">
        <v>0</v>
      </c>
      <c r="O165" s="349">
        <v>0</v>
      </c>
      <c r="P165" s="349">
        <f t="shared" si="43"/>
        <v>1286257.1800000002</v>
      </c>
      <c r="Q165" s="345">
        <f t="shared" si="44"/>
        <v>268.46466826405299</v>
      </c>
      <c r="R165" s="350">
        <v>24445</v>
      </c>
      <c r="S165" s="86" t="s">
        <v>358</v>
      </c>
      <c r="T165" s="351" t="s">
        <v>181</v>
      </c>
      <c r="U165" s="59">
        <f>L165-'раздел 2'!C162</f>
        <v>0</v>
      </c>
      <c r="V165" s="213">
        <f t="shared" si="36"/>
        <v>0</v>
      </c>
      <c r="W165" s="213">
        <f t="shared" si="37"/>
        <v>24176.535331735948</v>
      </c>
      <c r="X165" s="373"/>
      <c r="Y165" s="373"/>
      <c r="Z165" s="94"/>
      <c r="AA165" s="136"/>
    </row>
    <row r="166" spans="1:27" s="132" customFormat="1" ht="13.5" customHeight="1" x14ac:dyDescent="0.2">
      <c r="A166" s="134">
        <f>A165+1</f>
        <v>108</v>
      </c>
      <c r="B166" s="340" t="s">
        <v>414</v>
      </c>
      <c r="C166" s="235">
        <v>1961</v>
      </c>
      <c r="D166" s="232"/>
      <c r="E166" s="233" t="s">
        <v>1599</v>
      </c>
      <c r="F166" s="234">
        <v>4</v>
      </c>
      <c r="G166" s="234">
        <v>4</v>
      </c>
      <c r="H166" s="41">
        <v>2836.18</v>
      </c>
      <c r="I166" s="41">
        <v>2472.6</v>
      </c>
      <c r="J166" s="41">
        <v>2354.9</v>
      </c>
      <c r="K166" s="235">
        <v>111</v>
      </c>
      <c r="L166" s="373">
        <f>'раздел 2'!C163</f>
        <v>573792.97</v>
      </c>
      <c r="M166" s="349">
        <v>0</v>
      </c>
      <c r="N166" s="349">
        <v>0</v>
      </c>
      <c r="O166" s="349">
        <v>0</v>
      </c>
      <c r="P166" s="349">
        <f t="shared" si="43"/>
        <v>573792.97</v>
      </c>
      <c r="Q166" s="345">
        <f t="shared" si="44"/>
        <v>202.31190192441946</v>
      </c>
      <c r="R166" s="350">
        <v>24445</v>
      </c>
      <c r="S166" s="86" t="s">
        <v>358</v>
      </c>
      <c r="T166" s="351" t="s">
        <v>181</v>
      </c>
      <c r="U166" s="59">
        <f>L166-'раздел 2'!C163</f>
        <v>0</v>
      </c>
      <c r="V166" s="213">
        <f t="shared" si="36"/>
        <v>0</v>
      </c>
      <c r="W166" s="213">
        <f t="shared" si="37"/>
        <v>24242.688098075581</v>
      </c>
      <c r="X166" s="373"/>
      <c r="Y166" s="373"/>
      <c r="Z166" s="94"/>
      <c r="AA166" s="136"/>
    </row>
    <row r="167" spans="1:27" ht="15.6" customHeight="1" x14ac:dyDescent="0.2">
      <c r="A167" s="573" t="s">
        <v>17</v>
      </c>
      <c r="B167" s="574"/>
      <c r="C167" s="88" t="s">
        <v>177</v>
      </c>
      <c r="D167" s="349" t="s">
        <v>177</v>
      </c>
      <c r="E167" s="349" t="s">
        <v>177</v>
      </c>
      <c r="F167" s="361" t="s">
        <v>177</v>
      </c>
      <c r="G167" s="361" t="s">
        <v>177</v>
      </c>
      <c r="H167" s="92">
        <f t="shared" ref="H167:P167" si="45">SUM(H161:H166)</f>
        <v>35467.589999999997</v>
      </c>
      <c r="I167" s="92">
        <f t="shared" si="45"/>
        <v>30224.799999999996</v>
      </c>
      <c r="J167" s="92">
        <f t="shared" si="45"/>
        <v>26456.7</v>
      </c>
      <c r="K167" s="87">
        <f t="shared" si="45"/>
        <v>1411</v>
      </c>
      <c r="L167" s="92">
        <f t="shared" si="45"/>
        <v>3783374.91</v>
      </c>
      <c r="M167" s="92">
        <f t="shared" si="45"/>
        <v>0</v>
      </c>
      <c r="N167" s="92">
        <f t="shared" si="45"/>
        <v>0</v>
      </c>
      <c r="O167" s="92">
        <f t="shared" si="45"/>
        <v>0</v>
      </c>
      <c r="P167" s="92">
        <f t="shared" si="45"/>
        <v>3783374.91</v>
      </c>
      <c r="Q167" s="345">
        <f t="shared" si="44"/>
        <v>106.67132754156684</v>
      </c>
      <c r="R167" s="349" t="s">
        <v>177</v>
      </c>
      <c r="S167" s="349" t="s">
        <v>177</v>
      </c>
      <c r="T167" s="349" t="s">
        <v>177</v>
      </c>
      <c r="U167" s="59">
        <f>L167-'раздел 2'!C164</f>
        <v>0</v>
      </c>
      <c r="V167" s="213">
        <f t="shared" si="36"/>
        <v>0</v>
      </c>
      <c r="W167" s="213" t="e">
        <f t="shared" si="37"/>
        <v>#VALUE!</v>
      </c>
    </row>
    <row r="168" spans="1:27" ht="15.6" customHeight="1" x14ac:dyDescent="0.2">
      <c r="A168" s="550" t="s">
        <v>18</v>
      </c>
      <c r="B168" s="553"/>
      <c r="C168" s="162"/>
      <c r="D168" s="357"/>
      <c r="E168" s="357"/>
      <c r="F168" s="357"/>
      <c r="G168" s="357"/>
      <c r="H168" s="357"/>
      <c r="I168" s="357"/>
      <c r="J168" s="357"/>
      <c r="K168" s="162"/>
      <c r="L168" s="372"/>
      <c r="M168" s="357"/>
      <c r="N168" s="357"/>
      <c r="O168" s="357"/>
      <c r="P168" s="357"/>
      <c r="Q168" s="34"/>
      <c r="R168" s="357"/>
      <c r="S168" s="357"/>
      <c r="T168" s="358"/>
      <c r="U168" s="59">
        <f>L168-'раздел 2'!C165</f>
        <v>0</v>
      </c>
      <c r="V168" s="213">
        <f t="shared" si="36"/>
        <v>0</v>
      </c>
      <c r="W168" s="213">
        <f t="shared" si="37"/>
        <v>0</v>
      </c>
    </row>
    <row r="169" spans="1:27" ht="15.6" customHeight="1" x14ac:dyDescent="0.2">
      <c r="A169" s="134">
        <f>A166+1</f>
        <v>109</v>
      </c>
      <c r="B169" s="147" t="s">
        <v>19</v>
      </c>
      <c r="C169" s="341">
        <v>1970</v>
      </c>
      <c r="D169" s="337"/>
      <c r="E169" s="361" t="s">
        <v>174</v>
      </c>
      <c r="F169" s="337">
        <v>2</v>
      </c>
      <c r="G169" s="337">
        <v>2</v>
      </c>
      <c r="H169" s="361">
        <v>543.70000000000005</v>
      </c>
      <c r="I169" s="337">
        <v>485.77</v>
      </c>
      <c r="J169" s="337">
        <v>315.89</v>
      </c>
      <c r="K169" s="341">
        <v>38</v>
      </c>
      <c r="L169" s="373">
        <f>'раздел 2'!C166</f>
        <v>2131651.52</v>
      </c>
      <c r="M169" s="361">
        <v>0</v>
      </c>
      <c r="N169" s="361">
        <v>0</v>
      </c>
      <c r="O169" s="361">
        <v>0</v>
      </c>
      <c r="P169" s="361">
        <f>L169</f>
        <v>2131651.52</v>
      </c>
      <c r="Q169" s="345">
        <f>L169/H169</f>
        <v>3920.639176016185</v>
      </c>
      <c r="R169" s="350">
        <v>24445</v>
      </c>
      <c r="S169" s="337" t="s">
        <v>358</v>
      </c>
      <c r="T169" s="361" t="s">
        <v>181</v>
      </c>
      <c r="U169" s="59">
        <f>L169-'раздел 2'!C166</f>
        <v>0</v>
      </c>
      <c r="V169" s="213">
        <f t="shared" si="36"/>
        <v>0</v>
      </c>
      <c r="W169" s="213">
        <f t="shared" si="37"/>
        <v>20524.360823983814</v>
      </c>
    </row>
    <row r="170" spans="1:27" ht="15.6" customHeight="1" x14ac:dyDescent="0.2">
      <c r="A170" s="337">
        <f>A169+1</f>
        <v>110</v>
      </c>
      <c r="B170" s="147" t="s">
        <v>20</v>
      </c>
      <c r="C170" s="88">
        <v>1978</v>
      </c>
      <c r="D170" s="337"/>
      <c r="E170" s="361" t="s">
        <v>178</v>
      </c>
      <c r="F170" s="337">
        <v>3</v>
      </c>
      <c r="G170" s="337">
        <v>3</v>
      </c>
      <c r="H170" s="337">
        <v>1392.07</v>
      </c>
      <c r="I170" s="337">
        <v>802.6</v>
      </c>
      <c r="J170" s="337">
        <v>1235.99</v>
      </c>
      <c r="K170" s="88">
        <v>69</v>
      </c>
      <c r="L170" s="486">
        <f>'раздел 2'!C167</f>
        <v>4661507.1300000008</v>
      </c>
      <c r="M170" s="361">
        <v>0</v>
      </c>
      <c r="N170" s="361">
        <v>0</v>
      </c>
      <c r="O170" s="361">
        <v>0</v>
      </c>
      <c r="P170" s="361">
        <f>L170</f>
        <v>4661507.1300000008</v>
      </c>
      <c r="Q170" s="345">
        <f>L170/H170</f>
        <v>3348.615464739561</v>
      </c>
      <c r="R170" s="350">
        <v>24445</v>
      </c>
      <c r="S170" s="337" t="s">
        <v>358</v>
      </c>
      <c r="T170" s="361" t="s">
        <v>181</v>
      </c>
      <c r="U170" s="59">
        <f>L170-'раздел 2'!C167</f>
        <v>0</v>
      </c>
      <c r="V170" s="213">
        <f t="shared" si="36"/>
        <v>0</v>
      </c>
      <c r="W170" s="213">
        <f t="shared" si="37"/>
        <v>21096.38453526044</v>
      </c>
    </row>
    <row r="171" spans="1:27" ht="15.6" customHeight="1" x14ac:dyDescent="0.2">
      <c r="A171" s="550" t="s">
        <v>17</v>
      </c>
      <c r="B171" s="551"/>
      <c r="C171" s="88" t="s">
        <v>177</v>
      </c>
      <c r="D171" s="349" t="s">
        <v>177</v>
      </c>
      <c r="E171" s="349" t="s">
        <v>177</v>
      </c>
      <c r="F171" s="361" t="s">
        <v>177</v>
      </c>
      <c r="G171" s="361" t="s">
        <v>177</v>
      </c>
      <c r="H171" s="92">
        <f t="shared" ref="H171:P171" si="46">SUM(H169:H170)</f>
        <v>1935.77</v>
      </c>
      <c r="I171" s="92">
        <f t="shared" si="46"/>
        <v>1288.3699999999999</v>
      </c>
      <c r="J171" s="92">
        <f t="shared" si="46"/>
        <v>1551.88</v>
      </c>
      <c r="K171" s="87">
        <f t="shared" si="46"/>
        <v>107</v>
      </c>
      <c r="L171" s="92">
        <f t="shared" si="46"/>
        <v>6793158.6500000004</v>
      </c>
      <c r="M171" s="92">
        <f t="shared" si="46"/>
        <v>0</v>
      </c>
      <c r="N171" s="92">
        <f t="shared" si="46"/>
        <v>0</v>
      </c>
      <c r="O171" s="92">
        <f t="shared" si="46"/>
        <v>0</v>
      </c>
      <c r="P171" s="92">
        <f t="shared" si="46"/>
        <v>6793158.6500000004</v>
      </c>
      <c r="Q171" s="345">
        <f>L171/H171</f>
        <v>3509.2798472959084</v>
      </c>
      <c r="R171" s="349" t="s">
        <v>177</v>
      </c>
      <c r="S171" s="349" t="s">
        <v>177</v>
      </c>
      <c r="T171" s="349" t="s">
        <v>177</v>
      </c>
      <c r="U171" s="59">
        <f>L171-'раздел 2'!C168</f>
        <v>0</v>
      </c>
      <c r="V171" s="213">
        <f t="shared" si="36"/>
        <v>0</v>
      </c>
      <c r="W171" s="213" t="e">
        <f t="shared" si="37"/>
        <v>#VALUE!</v>
      </c>
    </row>
    <row r="172" spans="1:27" ht="15.6" customHeight="1" x14ac:dyDescent="0.2">
      <c r="A172" s="550" t="s">
        <v>21</v>
      </c>
      <c r="B172" s="551"/>
      <c r="C172" s="627"/>
      <c r="D172" s="628"/>
      <c r="E172" s="628"/>
      <c r="F172" s="628"/>
      <c r="G172" s="628"/>
      <c r="H172" s="628"/>
      <c r="I172" s="628"/>
      <c r="J172" s="628"/>
      <c r="K172" s="628"/>
      <c r="L172" s="628"/>
      <c r="M172" s="628"/>
      <c r="N172" s="628"/>
      <c r="O172" s="628"/>
      <c r="P172" s="628"/>
      <c r="Q172" s="628"/>
      <c r="R172" s="628"/>
      <c r="S172" s="628"/>
      <c r="T172" s="629"/>
      <c r="U172" s="59">
        <f>L172-'раздел 2'!C169</f>
        <v>0</v>
      </c>
      <c r="V172" s="213">
        <f t="shared" si="36"/>
        <v>0</v>
      </c>
      <c r="W172" s="213">
        <f t="shared" si="37"/>
        <v>0</v>
      </c>
    </row>
    <row r="173" spans="1:27" ht="15.6" customHeight="1" x14ac:dyDescent="0.2">
      <c r="A173" s="337">
        <f>A170+1</f>
        <v>111</v>
      </c>
      <c r="B173" s="147" t="s">
        <v>204</v>
      </c>
      <c r="C173" s="341">
        <v>1975</v>
      </c>
      <c r="D173" s="337"/>
      <c r="E173" s="361" t="s">
        <v>174</v>
      </c>
      <c r="F173" s="337">
        <v>2</v>
      </c>
      <c r="G173" s="337">
        <v>2</v>
      </c>
      <c r="H173" s="337">
        <v>724.59</v>
      </c>
      <c r="I173" s="337">
        <v>669.49</v>
      </c>
      <c r="J173" s="337">
        <v>626.39</v>
      </c>
      <c r="K173" s="341">
        <v>31</v>
      </c>
      <c r="L173" s="373">
        <f>'раздел 2'!C170</f>
        <v>12469598.43</v>
      </c>
      <c r="M173" s="361">
        <v>0</v>
      </c>
      <c r="N173" s="361">
        <v>0</v>
      </c>
      <c r="O173" s="361">
        <v>0</v>
      </c>
      <c r="P173" s="361">
        <f>L173</f>
        <v>12469598.43</v>
      </c>
      <c r="Q173" s="345">
        <f>L173/H173</f>
        <v>17209.178197325382</v>
      </c>
      <c r="R173" s="350">
        <v>24445</v>
      </c>
      <c r="S173" s="337" t="s">
        <v>358</v>
      </c>
      <c r="T173" s="361" t="s">
        <v>181</v>
      </c>
      <c r="U173" s="59">
        <f>L173-'раздел 2'!C170</f>
        <v>0</v>
      </c>
      <c r="V173" s="213">
        <f t="shared" si="36"/>
        <v>0</v>
      </c>
      <c r="W173" s="213">
        <f t="shared" si="37"/>
        <v>7235.8218026746181</v>
      </c>
    </row>
    <row r="174" spans="1:27" ht="15.6" customHeight="1" x14ac:dyDescent="0.2">
      <c r="A174" s="550" t="s">
        <v>17</v>
      </c>
      <c r="B174" s="551"/>
      <c r="C174" s="88" t="s">
        <v>177</v>
      </c>
      <c r="D174" s="361" t="s">
        <v>177</v>
      </c>
      <c r="E174" s="361" t="s">
        <v>177</v>
      </c>
      <c r="F174" s="361" t="s">
        <v>177</v>
      </c>
      <c r="G174" s="361" t="s">
        <v>177</v>
      </c>
      <c r="H174" s="337">
        <f t="shared" ref="H174:Q174" si="47">SUM(H173:H173)</f>
        <v>724.59</v>
      </c>
      <c r="I174" s="337">
        <f t="shared" si="47"/>
        <v>669.49</v>
      </c>
      <c r="J174" s="337">
        <f t="shared" si="47"/>
        <v>626.39</v>
      </c>
      <c r="K174" s="341">
        <f t="shared" si="47"/>
        <v>31</v>
      </c>
      <c r="L174" s="373">
        <f t="shared" si="47"/>
        <v>12469598.43</v>
      </c>
      <c r="M174" s="337">
        <f t="shared" si="47"/>
        <v>0</v>
      </c>
      <c r="N174" s="337">
        <f t="shared" si="47"/>
        <v>0</v>
      </c>
      <c r="O174" s="337">
        <f t="shared" si="47"/>
        <v>0</v>
      </c>
      <c r="P174" s="337">
        <f t="shared" si="47"/>
        <v>12469598.43</v>
      </c>
      <c r="Q174" s="129">
        <f t="shared" si="47"/>
        <v>17209.178197325382</v>
      </c>
      <c r="R174" s="361" t="s">
        <v>177</v>
      </c>
      <c r="S174" s="337" t="s">
        <v>177</v>
      </c>
      <c r="T174" s="337" t="s">
        <v>177</v>
      </c>
      <c r="U174" s="59">
        <f>L174-'раздел 2'!C171</f>
        <v>0</v>
      </c>
      <c r="V174" s="213">
        <f t="shared" si="36"/>
        <v>0</v>
      </c>
      <c r="W174" s="213" t="e">
        <f t="shared" si="37"/>
        <v>#VALUE!</v>
      </c>
    </row>
    <row r="175" spans="1:27" ht="15.6" customHeight="1" x14ac:dyDescent="0.2">
      <c r="A175" s="550" t="s">
        <v>22</v>
      </c>
      <c r="B175" s="553"/>
      <c r="C175" s="553"/>
      <c r="D175" s="553"/>
      <c r="E175" s="553"/>
      <c r="F175" s="553"/>
      <c r="G175" s="553"/>
      <c r="H175" s="553"/>
      <c r="I175" s="553"/>
      <c r="J175" s="553"/>
      <c r="K175" s="553"/>
      <c r="L175" s="553"/>
      <c r="M175" s="553"/>
      <c r="N175" s="553"/>
      <c r="O175" s="553"/>
      <c r="P175" s="553"/>
      <c r="Q175" s="553"/>
      <c r="R175" s="553"/>
      <c r="S175" s="553"/>
      <c r="T175" s="551"/>
      <c r="U175" s="59">
        <f>L175-'раздел 2'!C172</f>
        <v>0</v>
      </c>
      <c r="V175" s="213">
        <f t="shared" si="36"/>
        <v>0</v>
      </c>
      <c r="W175" s="213">
        <f t="shared" si="37"/>
        <v>0</v>
      </c>
    </row>
    <row r="176" spans="1:27" ht="15.6" customHeight="1" x14ac:dyDescent="0.2">
      <c r="A176" s="337">
        <f>A173+1</f>
        <v>112</v>
      </c>
      <c r="B176" s="150" t="s">
        <v>23</v>
      </c>
      <c r="C176" s="88">
        <v>1963</v>
      </c>
      <c r="D176" s="361"/>
      <c r="E176" s="361" t="s">
        <v>174</v>
      </c>
      <c r="F176" s="361">
        <v>2</v>
      </c>
      <c r="G176" s="361">
        <v>2</v>
      </c>
      <c r="H176" s="361">
        <v>987.3</v>
      </c>
      <c r="I176" s="361">
        <v>624.1</v>
      </c>
      <c r="J176" s="361">
        <v>386.5</v>
      </c>
      <c r="K176" s="88">
        <v>49</v>
      </c>
      <c r="L176" s="349">
        <f>'[1]виды работ'!C211</f>
        <v>6554868.1400000006</v>
      </c>
      <c r="M176" s="361">
        <v>0</v>
      </c>
      <c r="N176" s="361">
        <v>0</v>
      </c>
      <c r="O176" s="361">
        <v>0</v>
      </c>
      <c r="P176" s="361">
        <f t="shared" ref="P176:P187" si="48">L176</f>
        <v>6554868.1400000006</v>
      </c>
      <c r="Q176" s="345">
        <f t="shared" ref="Q176:Q188" si="49">L176/H176</f>
        <v>6639.1857996556273</v>
      </c>
      <c r="R176" s="350">
        <v>24445</v>
      </c>
      <c r="S176" s="337" t="s">
        <v>358</v>
      </c>
      <c r="T176" s="361" t="s">
        <v>181</v>
      </c>
      <c r="U176" s="59">
        <f>L176-'раздел 2'!C173</f>
        <v>0</v>
      </c>
      <c r="V176" s="213">
        <f t="shared" si="36"/>
        <v>0</v>
      </c>
      <c r="W176" s="213">
        <f t="shared" si="37"/>
        <v>17805.814200344372</v>
      </c>
    </row>
    <row r="177" spans="1:23" ht="15.6" customHeight="1" x14ac:dyDescent="0.2">
      <c r="A177" s="337">
        <f t="shared" ref="A177:A187" si="50">A176+1</f>
        <v>113</v>
      </c>
      <c r="B177" s="150" t="s">
        <v>24</v>
      </c>
      <c r="C177" s="88">
        <v>1963</v>
      </c>
      <c r="D177" s="361"/>
      <c r="E177" s="361" t="s">
        <v>174</v>
      </c>
      <c r="F177" s="361">
        <v>2</v>
      </c>
      <c r="G177" s="361">
        <v>2</v>
      </c>
      <c r="H177" s="361">
        <v>681.3</v>
      </c>
      <c r="I177" s="361">
        <v>627.20000000000005</v>
      </c>
      <c r="J177" s="361">
        <v>583.5</v>
      </c>
      <c r="K177" s="88">
        <v>30</v>
      </c>
      <c r="L177" s="349">
        <f>'[1]виды работ'!C212</f>
        <v>454325.96</v>
      </c>
      <c r="M177" s="361">
        <v>0</v>
      </c>
      <c r="N177" s="361">
        <v>0</v>
      </c>
      <c r="O177" s="361">
        <v>0</v>
      </c>
      <c r="P177" s="361">
        <f t="shared" si="48"/>
        <v>454325.96</v>
      </c>
      <c r="Q177" s="345">
        <f t="shared" si="49"/>
        <v>666.85154851020116</v>
      </c>
      <c r="R177" s="350">
        <v>24445</v>
      </c>
      <c r="S177" s="337" t="s">
        <v>358</v>
      </c>
      <c r="T177" s="361" t="s">
        <v>181</v>
      </c>
      <c r="U177" s="59">
        <f>L177-'раздел 2'!C174</f>
        <v>0</v>
      </c>
      <c r="V177" s="213">
        <f t="shared" si="36"/>
        <v>0</v>
      </c>
      <c r="W177" s="213">
        <f t="shared" si="37"/>
        <v>23778.1484514898</v>
      </c>
    </row>
    <row r="178" spans="1:23" ht="15.6" customHeight="1" x14ac:dyDescent="0.2">
      <c r="A178" s="337">
        <f t="shared" si="50"/>
        <v>114</v>
      </c>
      <c r="B178" s="147" t="s">
        <v>25</v>
      </c>
      <c r="C178" s="166">
        <v>1964</v>
      </c>
      <c r="D178" s="30"/>
      <c r="E178" s="361" t="s">
        <v>174</v>
      </c>
      <c r="F178" s="30">
        <v>2</v>
      </c>
      <c r="G178" s="2">
        <v>2</v>
      </c>
      <c r="H178" s="2">
        <v>689.57</v>
      </c>
      <c r="I178" s="2">
        <v>635.96</v>
      </c>
      <c r="J178" s="2">
        <v>550.16</v>
      </c>
      <c r="K178" s="36">
        <v>35</v>
      </c>
      <c r="L178" s="349">
        <f>'[1]виды работ'!C213</f>
        <v>454327.14</v>
      </c>
      <c r="M178" s="361">
        <v>0</v>
      </c>
      <c r="N178" s="361">
        <v>0</v>
      </c>
      <c r="O178" s="361">
        <v>0</v>
      </c>
      <c r="P178" s="361">
        <f t="shared" si="48"/>
        <v>454327.14</v>
      </c>
      <c r="Q178" s="345">
        <f t="shared" si="49"/>
        <v>658.85572168162764</v>
      </c>
      <c r="R178" s="350">
        <v>24445</v>
      </c>
      <c r="S178" s="337" t="s">
        <v>358</v>
      </c>
      <c r="T178" s="361" t="s">
        <v>181</v>
      </c>
      <c r="U178" s="59">
        <f>L178-'раздел 2'!C175</f>
        <v>0</v>
      </c>
      <c r="V178" s="213">
        <f t="shared" si="36"/>
        <v>0</v>
      </c>
      <c r="W178" s="213">
        <f t="shared" si="37"/>
        <v>23786.144278318374</v>
      </c>
    </row>
    <row r="179" spans="1:23" ht="15.6" customHeight="1" x14ac:dyDescent="0.2">
      <c r="A179" s="337">
        <f t="shared" si="50"/>
        <v>115</v>
      </c>
      <c r="B179" s="147" t="s">
        <v>26</v>
      </c>
      <c r="C179" s="36">
        <v>1965</v>
      </c>
      <c r="D179" s="30"/>
      <c r="E179" s="361" t="s">
        <v>174</v>
      </c>
      <c r="F179" s="30">
        <v>2</v>
      </c>
      <c r="G179" s="30">
        <v>2</v>
      </c>
      <c r="H179" s="30">
        <v>699.51</v>
      </c>
      <c r="I179" s="30">
        <v>644.71</v>
      </c>
      <c r="J179" s="30">
        <v>423.01</v>
      </c>
      <c r="K179" s="36">
        <v>32</v>
      </c>
      <c r="L179" s="349">
        <f>'[1]виды работ'!C214</f>
        <v>454325.96</v>
      </c>
      <c r="M179" s="361">
        <v>0</v>
      </c>
      <c r="N179" s="361">
        <v>0</v>
      </c>
      <c r="O179" s="361">
        <v>0</v>
      </c>
      <c r="P179" s="361">
        <f t="shared" si="48"/>
        <v>454325.96</v>
      </c>
      <c r="Q179" s="345">
        <f t="shared" si="49"/>
        <v>649.49172992523347</v>
      </c>
      <c r="R179" s="350">
        <v>24445</v>
      </c>
      <c r="S179" s="337" t="s">
        <v>358</v>
      </c>
      <c r="T179" s="361" t="s">
        <v>181</v>
      </c>
      <c r="U179" s="59">
        <f>L179-'раздел 2'!C176</f>
        <v>0</v>
      </c>
      <c r="V179" s="213">
        <f t="shared" si="36"/>
        <v>0</v>
      </c>
      <c r="W179" s="213">
        <f t="shared" si="37"/>
        <v>23795.508270074766</v>
      </c>
    </row>
    <row r="180" spans="1:23" ht="15.6" customHeight="1" x14ac:dyDescent="0.2">
      <c r="A180" s="337">
        <f t="shared" si="50"/>
        <v>116</v>
      </c>
      <c r="B180" s="147" t="s">
        <v>27</v>
      </c>
      <c r="C180" s="36">
        <v>1969</v>
      </c>
      <c r="D180" s="30"/>
      <c r="E180" s="361" t="s">
        <v>174</v>
      </c>
      <c r="F180" s="30">
        <v>2</v>
      </c>
      <c r="G180" s="30">
        <v>3</v>
      </c>
      <c r="H180" s="30">
        <v>993.42</v>
      </c>
      <c r="I180" s="30">
        <v>894.62</v>
      </c>
      <c r="J180" s="30">
        <v>522.04</v>
      </c>
      <c r="K180" s="36">
        <v>65</v>
      </c>
      <c r="L180" s="349">
        <f>'[1]виды работ'!C215</f>
        <v>799970.38</v>
      </c>
      <c r="M180" s="361">
        <v>0</v>
      </c>
      <c r="N180" s="361">
        <v>0</v>
      </c>
      <c r="O180" s="361">
        <v>0</v>
      </c>
      <c r="P180" s="361">
        <f t="shared" si="48"/>
        <v>799970.38</v>
      </c>
      <c r="Q180" s="345">
        <f t="shared" si="49"/>
        <v>805.26905035131165</v>
      </c>
      <c r="R180" s="350">
        <v>24445</v>
      </c>
      <c r="S180" s="337" t="s">
        <v>358</v>
      </c>
      <c r="T180" s="361" t="s">
        <v>181</v>
      </c>
      <c r="U180" s="59">
        <f>L180-'раздел 2'!C177</f>
        <v>0</v>
      </c>
      <c r="V180" s="213">
        <f t="shared" si="36"/>
        <v>0</v>
      </c>
      <c r="W180" s="213">
        <f t="shared" si="37"/>
        <v>23639.730949648689</v>
      </c>
    </row>
    <row r="181" spans="1:23" ht="15.6" customHeight="1" x14ac:dyDescent="0.2">
      <c r="A181" s="337">
        <f t="shared" si="50"/>
        <v>117</v>
      </c>
      <c r="B181" s="147" t="s">
        <v>28</v>
      </c>
      <c r="C181" s="36">
        <v>1970</v>
      </c>
      <c r="D181" s="2"/>
      <c r="E181" s="361" t="s">
        <v>174</v>
      </c>
      <c r="F181" s="30">
        <v>2</v>
      </c>
      <c r="G181" s="30">
        <v>2</v>
      </c>
      <c r="H181" s="2">
        <v>689.3</v>
      </c>
      <c r="I181" s="131">
        <v>625.1</v>
      </c>
      <c r="J181" s="2">
        <v>333.8</v>
      </c>
      <c r="K181" s="166">
        <v>51</v>
      </c>
      <c r="L181" s="349">
        <f>'[1]виды работ'!C216</f>
        <v>454325.96</v>
      </c>
      <c r="M181" s="361">
        <v>0</v>
      </c>
      <c r="N181" s="361">
        <v>0</v>
      </c>
      <c r="O181" s="361">
        <v>0</v>
      </c>
      <c r="P181" s="361">
        <f t="shared" si="48"/>
        <v>454325.96</v>
      </c>
      <c r="Q181" s="345">
        <f t="shared" si="49"/>
        <v>659.11208472363273</v>
      </c>
      <c r="R181" s="350">
        <v>24445</v>
      </c>
      <c r="S181" s="337" t="s">
        <v>358</v>
      </c>
      <c r="T181" s="361" t="s">
        <v>181</v>
      </c>
      <c r="U181" s="59">
        <f>L181-'раздел 2'!C178</f>
        <v>0</v>
      </c>
      <c r="V181" s="213">
        <f t="shared" si="36"/>
        <v>0</v>
      </c>
      <c r="W181" s="213">
        <f t="shared" si="37"/>
        <v>23785.887915276366</v>
      </c>
    </row>
    <row r="182" spans="1:23" ht="15.6" customHeight="1" x14ac:dyDescent="0.2">
      <c r="A182" s="337">
        <f t="shared" si="50"/>
        <v>118</v>
      </c>
      <c r="B182" s="147" t="s">
        <v>29</v>
      </c>
      <c r="C182" s="36">
        <v>1971</v>
      </c>
      <c r="D182" s="30"/>
      <c r="E182" s="361" t="s">
        <v>174</v>
      </c>
      <c r="F182" s="30">
        <v>2</v>
      </c>
      <c r="G182" s="30">
        <v>2</v>
      </c>
      <c r="H182" s="30">
        <v>794.7</v>
      </c>
      <c r="I182" s="30">
        <v>726.6</v>
      </c>
      <c r="J182" s="30">
        <v>550.6</v>
      </c>
      <c r="K182" s="36">
        <v>38</v>
      </c>
      <c r="L182" s="349">
        <f>'[1]виды работ'!C217</f>
        <v>469629.38</v>
      </c>
      <c r="M182" s="361">
        <v>0</v>
      </c>
      <c r="N182" s="361">
        <v>0</v>
      </c>
      <c r="O182" s="361">
        <v>0</v>
      </c>
      <c r="P182" s="361">
        <f t="shared" si="48"/>
        <v>469629.38</v>
      </c>
      <c r="Q182" s="345">
        <f t="shared" si="49"/>
        <v>590.95178054611802</v>
      </c>
      <c r="R182" s="350">
        <v>24445</v>
      </c>
      <c r="S182" s="337" t="s">
        <v>358</v>
      </c>
      <c r="T182" s="361" t="s">
        <v>181</v>
      </c>
      <c r="U182" s="59">
        <f>L182-'раздел 2'!C179</f>
        <v>0</v>
      </c>
      <c r="V182" s="213">
        <f t="shared" si="36"/>
        <v>0</v>
      </c>
      <c r="W182" s="213">
        <f t="shared" si="37"/>
        <v>23854.048219453882</v>
      </c>
    </row>
    <row r="183" spans="1:23" ht="15.6" customHeight="1" x14ac:dyDescent="0.2">
      <c r="A183" s="337">
        <f t="shared" si="50"/>
        <v>119</v>
      </c>
      <c r="B183" s="147" t="s">
        <v>30</v>
      </c>
      <c r="C183" s="36">
        <v>1972</v>
      </c>
      <c r="D183" s="30"/>
      <c r="E183" s="361" t="s">
        <v>174</v>
      </c>
      <c r="F183" s="30">
        <v>2</v>
      </c>
      <c r="G183" s="30">
        <v>3</v>
      </c>
      <c r="H183" s="30">
        <v>989.8</v>
      </c>
      <c r="I183" s="30">
        <v>894</v>
      </c>
      <c r="J183" s="30">
        <v>595.29999999999995</v>
      </c>
      <c r="K183" s="36">
        <v>44</v>
      </c>
      <c r="L183" s="349">
        <f>'[1]виды работ'!C218</f>
        <v>799635.26</v>
      </c>
      <c r="M183" s="361">
        <v>0</v>
      </c>
      <c r="N183" s="361">
        <v>0</v>
      </c>
      <c r="O183" s="361">
        <v>0</v>
      </c>
      <c r="P183" s="361">
        <f t="shared" si="48"/>
        <v>799635.26</v>
      </c>
      <c r="Q183" s="345">
        <f t="shared" si="49"/>
        <v>807.8755910284907</v>
      </c>
      <c r="R183" s="350">
        <v>24445</v>
      </c>
      <c r="S183" s="337" t="s">
        <v>358</v>
      </c>
      <c r="T183" s="361" t="s">
        <v>181</v>
      </c>
      <c r="U183" s="59">
        <f>L183-'раздел 2'!C180</f>
        <v>0</v>
      </c>
      <c r="V183" s="213">
        <f t="shared" si="36"/>
        <v>0</v>
      </c>
      <c r="W183" s="213">
        <f t="shared" si="37"/>
        <v>23637.124408971511</v>
      </c>
    </row>
    <row r="184" spans="1:23" ht="15.6" customHeight="1" x14ac:dyDescent="0.2">
      <c r="A184" s="337">
        <f t="shared" si="50"/>
        <v>120</v>
      </c>
      <c r="B184" s="147" t="s">
        <v>31</v>
      </c>
      <c r="C184" s="88">
        <v>1973</v>
      </c>
      <c r="D184" s="361"/>
      <c r="E184" s="361" t="s">
        <v>174</v>
      </c>
      <c r="F184" s="361">
        <v>2</v>
      </c>
      <c r="G184" s="361">
        <v>2</v>
      </c>
      <c r="H184" s="361">
        <v>1159.8</v>
      </c>
      <c r="I184" s="361">
        <v>733.3</v>
      </c>
      <c r="J184" s="361">
        <v>639.5</v>
      </c>
      <c r="K184" s="88">
        <v>35</v>
      </c>
      <c r="L184" s="349">
        <f>'[1]виды работ'!C219</f>
        <v>557630.24</v>
      </c>
      <c r="M184" s="361">
        <v>0</v>
      </c>
      <c r="N184" s="361">
        <v>0</v>
      </c>
      <c r="O184" s="361">
        <v>0</v>
      </c>
      <c r="P184" s="361">
        <f t="shared" si="48"/>
        <v>557630.24</v>
      </c>
      <c r="Q184" s="345">
        <f t="shared" si="49"/>
        <v>480.79862045180204</v>
      </c>
      <c r="R184" s="350">
        <v>24445</v>
      </c>
      <c r="S184" s="337" t="s">
        <v>358</v>
      </c>
      <c r="T184" s="361" t="s">
        <v>181</v>
      </c>
      <c r="U184" s="59">
        <f>L184-'раздел 2'!C181</f>
        <v>0</v>
      </c>
      <c r="V184" s="213">
        <f t="shared" si="36"/>
        <v>0</v>
      </c>
      <c r="W184" s="213">
        <f t="shared" si="37"/>
        <v>23964.201379548198</v>
      </c>
    </row>
    <row r="185" spans="1:23" ht="15.6" customHeight="1" x14ac:dyDescent="0.2">
      <c r="A185" s="337">
        <f t="shared" si="50"/>
        <v>121</v>
      </c>
      <c r="B185" s="150" t="s">
        <v>205</v>
      </c>
      <c r="C185" s="88">
        <v>1971</v>
      </c>
      <c r="D185" s="361"/>
      <c r="E185" s="361" t="s">
        <v>174</v>
      </c>
      <c r="F185" s="337">
        <v>2</v>
      </c>
      <c r="G185" s="337">
        <v>2</v>
      </c>
      <c r="H185" s="337">
        <v>711.93</v>
      </c>
      <c r="I185" s="337">
        <v>539.6</v>
      </c>
      <c r="J185" s="337">
        <v>356</v>
      </c>
      <c r="K185" s="341">
        <v>29</v>
      </c>
      <c r="L185" s="349">
        <f>'[1]виды работ'!C220</f>
        <v>435580.38</v>
      </c>
      <c r="M185" s="361">
        <v>0</v>
      </c>
      <c r="N185" s="361">
        <v>0</v>
      </c>
      <c r="O185" s="361">
        <v>0</v>
      </c>
      <c r="P185" s="361">
        <f t="shared" si="48"/>
        <v>435580.38</v>
      </c>
      <c r="Q185" s="345">
        <f t="shared" si="49"/>
        <v>611.83034848931777</v>
      </c>
      <c r="R185" s="350">
        <v>24445</v>
      </c>
      <c r="S185" s="337" t="s">
        <v>358</v>
      </c>
      <c r="T185" s="361" t="s">
        <v>181</v>
      </c>
      <c r="U185" s="59">
        <f>L185-'раздел 2'!C182</f>
        <v>0</v>
      </c>
      <c r="V185" s="213">
        <f t="shared" si="36"/>
        <v>0</v>
      </c>
      <c r="W185" s="213">
        <f t="shared" si="37"/>
        <v>23833.169651510681</v>
      </c>
    </row>
    <row r="186" spans="1:23" ht="15.6" customHeight="1" x14ac:dyDescent="0.2">
      <c r="A186" s="337">
        <f t="shared" si="50"/>
        <v>122</v>
      </c>
      <c r="B186" s="147" t="s">
        <v>206</v>
      </c>
      <c r="C186" s="341">
        <v>1971</v>
      </c>
      <c r="D186" s="337"/>
      <c r="E186" s="361" t="s">
        <v>174</v>
      </c>
      <c r="F186" s="337">
        <v>2</v>
      </c>
      <c r="G186" s="337">
        <v>2</v>
      </c>
      <c r="H186" s="337">
        <v>711.93</v>
      </c>
      <c r="I186" s="337">
        <v>539.6</v>
      </c>
      <c r="J186" s="337">
        <v>363.28000000000003</v>
      </c>
      <c r="K186" s="341">
        <v>28</v>
      </c>
      <c r="L186" s="349">
        <f>'[1]виды работ'!C221</f>
        <v>435580.38</v>
      </c>
      <c r="M186" s="361">
        <v>0</v>
      </c>
      <c r="N186" s="361">
        <v>0</v>
      </c>
      <c r="O186" s="361">
        <v>0</v>
      </c>
      <c r="P186" s="361">
        <f t="shared" si="48"/>
        <v>435580.38</v>
      </c>
      <c r="Q186" s="345">
        <f t="shared" si="49"/>
        <v>611.83034848931777</v>
      </c>
      <c r="R186" s="350">
        <v>24445</v>
      </c>
      <c r="S186" s="337" t="s">
        <v>358</v>
      </c>
      <c r="T186" s="361" t="s">
        <v>181</v>
      </c>
      <c r="U186" s="59">
        <f>L186-'раздел 2'!C183</f>
        <v>0</v>
      </c>
      <c r="V186" s="213">
        <f t="shared" si="36"/>
        <v>0</v>
      </c>
      <c r="W186" s="213">
        <f t="shared" si="37"/>
        <v>23833.169651510681</v>
      </c>
    </row>
    <row r="187" spans="1:23" ht="15.6" customHeight="1" x14ac:dyDescent="0.2">
      <c r="A187" s="337">
        <f t="shared" si="50"/>
        <v>123</v>
      </c>
      <c r="B187" s="147" t="s">
        <v>207</v>
      </c>
      <c r="C187" s="88">
        <v>1971</v>
      </c>
      <c r="D187" s="361"/>
      <c r="E187" s="361" t="s">
        <v>174</v>
      </c>
      <c r="F187" s="361">
        <v>2</v>
      </c>
      <c r="G187" s="361">
        <v>2</v>
      </c>
      <c r="H187" s="337">
        <v>711.93</v>
      </c>
      <c r="I187" s="337">
        <v>539.6</v>
      </c>
      <c r="J187" s="337">
        <v>454.74</v>
      </c>
      <c r="K187" s="341">
        <v>17</v>
      </c>
      <c r="L187" s="349">
        <f>'[1]виды работ'!C222</f>
        <v>435580.38</v>
      </c>
      <c r="M187" s="361">
        <v>0</v>
      </c>
      <c r="N187" s="361">
        <v>0</v>
      </c>
      <c r="O187" s="361">
        <v>0</v>
      </c>
      <c r="P187" s="361">
        <f t="shared" si="48"/>
        <v>435580.38</v>
      </c>
      <c r="Q187" s="345">
        <f t="shared" si="49"/>
        <v>611.83034848931777</v>
      </c>
      <c r="R187" s="350">
        <v>24445</v>
      </c>
      <c r="S187" s="337" t="s">
        <v>358</v>
      </c>
      <c r="T187" s="361" t="s">
        <v>181</v>
      </c>
      <c r="U187" s="59">
        <f>L187-'раздел 2'!C184</f>
        <v>0</v>
      </c>
      <c r="V187" s="213">
        <f t="shared" si="36"/>
        <v>0</v>
      </c>
      <c r="W187" s="213">
        <f t="shared" si="37"/>
        <v>23833.169651510681</v>
      </c>
    </row>
    <row r="188" spans="1:23" ht="15.6" customHeight="1" x14ac:dyDescent="0.2">
      <c r="A188" s="550" t="s">
        <v>17</v>
      </c>
      <c r="B188" s="551"/>
      <c r="C188" s="88" t="s">
        <v>177</v>
      </c>
      <c r="D188" s="361" t="s">
        <v>177</v>
      </c>
      <c r="E188" s="361" t="s">
        <v>177</v>
      </c>
      <c r="F188" s="361" t="s">
        <v>177</v>
      </c>
      <c r="G188" s="361" t="s">
        <v>177</v>
      </c>
      <c r="H188" s="337">
        <f t="shared" ref="H188:P188" si="51">SUM(H176:H187)</f>
        <v>9820.4900000000016</v>
      </c>
      <c r="I188" s="337">
        <f t="shared" si="51"/>
        <v>8024.3900000000012</v>
      </c>
      <c r="J188" s="337">
        <f t="shared" si="51"/>
        <v>5758.4299999999994</v>
      </c>
      <c r="K188" s="341">
        <f t="shared" si="51"/>
        <v>453</v>
      </c>
      <c r="L188" s="373">
        <f t="shared" si="51"/>
        <v>12305779.560000004</v>
      </c>
      <c r="M188" s="337">
        <f t="shared" si="51"/>
        <v>0</v>
      </c>
      <c r="N188" s="337">
        <f t="shared" si="51"/>
        <v>0</v>
      </c>
      <c r="O188" s="337">
        <f t="shared" si="51"/>
        <v>0</v>
      </c>
      <c r="P188" s="337">
        <f t="shared" si="51"/>
        <v>12305779.560000004</v>
      </c>
      <c r="Q188" s="345">
        <f t="shared" si="49"/>
        <v>1253.0718487570377</v>
      </c>
      <c r="R188" s="361" t="s">
        <v>177</v>
      </c>
      <c r="S188" s="361" t="s">
        <v>177</v>
      </c>
      <c r="T188" s="361" t="s">
        <v>177</v>
      </c>
      <c r="U188" s="59">
        <f>L188-'раздел 2'!C185</f>
        <v>0</v>
      </c>
      <c r="V188" s="213">
        <f t="shared" si="36"/>
        <v>0</v>
      </c>
      <c r="W188" s="213" t="e">
        <f t="shared" si="37"/>
        <v>#VALUE!</v>
      </c>
    </row>
    <row r="189" spans="1:23" ht="15.6" customHeight="1" x14ac:dyDescent="0.2">
      <c r="A189" s="550" t="s">
        <v>32</v>
      </c>
      <c r="B189" s="553"/>
      <c r="C189" s="553"/>
      <c r="D189" s="553"/>
      <c r="E189" s="553"/>
      <c r="F189" s="553"/>
      <c r="G189" s="553"/>
      <c r="H189" s="553"/>
      <c r="I189" s="553"/>
      <c r="J189" s="553"/>
      <c r="K189" s="553"/>
      <c r="L189" s="553"/>
      <c r="M189" s="553"/>
      <c r="N189" s="553"/>
      <c r="O189" s="553"/>
      <c r="P189" s="553"/>
      <c r="Q189" s="553"/>
      <c r="R189" s="553"/>
      <c r="S189" s="553"/>
      <c r="T189" s="551"/>
      <c r="U189" s="59">
        <f>L189-'раздел 2'!C186</f>
        <v>0</v>
      </c>
      <c r="V189" s="213">
        <f t="shared" si="36"/>
        <v>0</v>
      </c>
      <c r="W189" s="213">
        <f t="shared" si="37"/>
        <v>0</v>
      </c>
    </row>
    <row r="190" spans="1:23" ht="15.6" customHeight="1" x14ac:dyDescent="0.2">
      <c r="A190" s="337">
        <f>A187+1</f>
        <v>124</v>
      </c>
      <c r="B190" s="54" t="s">
        <v>417</v>
      </c>
      <c r="C190" s="224">
        <v>1917</v>
      </c>
      <c r="D190" s="80"/>
      <c r="E190" s="80" t="s">
        <v>1454</v>
      </c>
      <c r="F190" s="80">
        <v>2</v>
      </c>
      <c r="G190" s="80">
        <v>1</v>
      </c>
      <c r="H190" s="80">
        <v>177.58</v>
      </c>
      <c r="I190" s="80">
        <v>118.22</v>
      </c>
      <c r="J190" s="80">
        <v>70.930000000000007</v>
      </c>
      <c r="K190" s="224">
        <v>16</v>
      </c>
      <c r="L190" s="373">
        <f>'раздел 2'!C187</f>
        <v>371909.44</v>
      </c>
      <c r="M190" s="361">
        <v>0</v>
      </c>
      <c r="N190" s="361">
        <v>0</v>
      </c>
      <c r="O190" s="361">
        <v>0</v>
      </c>
      <c r="P190" s="337">
        <f t="shared" ref="P190:P197" si="52">L190</f>
        <v>371909.44</v>
      </c>
      <c r="Q190" s="345">
        <f t="shared" ref="Q190:Q198" si="53">L190/H190</f>
        <v>2094.3205315913951</v>
      </c>
      <c r="R190" s="350">
        <v>24445</v>
      </c>
      <c r="S190" s="337" t="s">
        <v>358</v>
      </c>
      <c r="T190" s="361" t="s">
        <v>181</v>
      </c>
      <c r="U190" s="59">
        <f>L190-'раздел 2'!C187</f>
        <v>0</v>
      </c>
      <c r="V190" s="213">
        <f t="shared" si="36"/>
        <v>0</v>
      </c>
      <c r="W190" s="213">
        <f t="shared" si="37"/>
        <v>22350.679468408605</v>
      </c>
    </row>
    <row r="191" spans="1:23" ht="15.6" customHeight="1" x14ac:dyDescent="0.2">
      <c r="A191" s="337">
        <f t="shared" ref="A191" si="54">A190+1</f>
        <v>125</v>
      </c>
      <c r="B191" s="54" t="s">
        <v>418</v>
      </c>
      <c r="C191" s="224">
        <v>1917</v>
      </c>
      <c r="D191" s="80"/>
      <c r="E191" s="80" t="s">
        <v>1454</v>
      </c>
      <c r="F191" s="80">
        <v>2</v>
      </c>
      <c r="G191" s="80">
        <v>2</v>
      </c>
      <c r="H191" s="80">
        <v>403.8</v>
      </c>
      <c r="I191" s="80">
        <v>220.7</v>
      </c>
      <c r="J191" s="80">
        <v>298.76</v>
      </c>
      <c r="K191" s="224">
        <v>14</v>
      </c>
      <c r="L191" s="373">
        <f>'раздел 2'!C188</f>
        <v>868501.27</v>
      </c>
      <c r="M191" s="361">
        <v>0</v>
      </c>
      <c r="N191" s="361">
        <v>0</v>
      </c>
      <c r="O191" s="361">
        <v>0</v>
      </c>
      <c r="P191" s="337">
        <f t="shared" si="52"/>
        <v>868501.27</v>
      </c>
      <c r="Q191" s="345">
        <f t="shared" si="53"/>
        <v>2150.8203813769192</v>
      </c>
      <c r="R191" s="350">
        <v>24445</v>
      </c>
      <c r="S191" s="337" t="s">
        <v>358</v>
      </c>
      <c r="T191" s="361" t="s">
        <v>181</v>
      </c>
      <c r="U191" s="59">
        <f>L191-'раздел 2'!C188</f>
        <v>0</v>
      </c>
      <c r="V191" s="213">
        <f t="shared" si="36"/>
        <v>0</v>
      </c>
      <c r="W191" s="213">
        <f t="shared" si="37"/>
        <v>22294.179618623082</v>
      </c>
    </row>
    <row r="192" spans="1:23" ht="15.6" customHeight="1" x14ac:dyDescent="0.2">
      <c r="A192" s="337">
        <f t="shared" ref="A192:A193" si="55">A191+1</f>
        <v>126</v>
      </c>
      <c r="B192" s="54" t="s">
        <v>419</v>
      </c>
      <c r="C192" s="224">
        <v>1947</v>
      </c>
      <c r="D192" s="80"/>
      <c r="E192" s="80" t="s">
        <v>1454</v>
      </c>
      <c r="F192" s="80">
        <v>2</v>
      </c>
      <c r="G192" s="80">
        <v>2</v>
      </c>
      <c r="H192" s="268">
        <v>177.6</v>
      </c>
      <c r="I192" s="80">
        <v>116.6</v>
      </c>
      <c r="J192" s="80">
        <v>69.959999999999994</v>
      </c>
      <c r="K192" s="224">
        <v>12</v>
      </c>
      <c r="L192" s="373">
        <f>'раздел 2'!C189</f>
        <v>822570.29999999993</v>
      </c>
      <c r="M192" s="361">
        <v>0</v>
      </c>
      <c r="N192" s="361">
        <v>0</v>
      </c>
      <c r="O192" s="361">
        <v>0</v>
      </c>
      <c r="P192" s="337">
        <f t="shared" si="52"/>
        <v>822570.29999999993</v>
      </c>
      <c r="Q192" s="345">
        <f t="shared" si="53"/>
        <v>4631.5895270270266</v>
      </c>
      <c r="R192" s="350">
        <v>24445</v>
      </c>
      <c r="S192" s="337" t="s">
        <v>358</v>
      </c>
      <c r="T192" s="361" t="s">
        <v>181</v>
      </c>
      <c r="U192" s="59">
        <f>L192-'раздел 2'!C189</f>
        <v>0</v>
      </c>
      <c r="V192" s="213">
        <f t="shared" si="36"/>
        <v>0</v>
      </c>
      <c r="W192" s="213">
        <f t="shared" si="37"/>
        <v>19813.410472972973</v>
      </c>
    </row>
    <row r="193" spans="1:23" ht="15.6" customHeight="1" x14ac:dyDescent="0.2">
      <c r="A193" s="337">
        <f t="shared" si="55"/>
        <v>127</v>
      </c>
      <c r="B193" s="54" t="s">
        <v>1168</v>
      </c>
      <c r="C193" s="224">
        <v>1961</v>
      </c>
      <c r="D193" s="80"/>
      <c r="E193" s="269" t="s">
        <v>1488</v>
      </c>
      <c r="F193" s="80">
        <v>2</v>
      </c>
      <c r="G193" s="80">
        <v>2</v>
      </c>
      <c r="H193" s="80">
        <v>316</v>
      </c>
      <c r="I193" s="80">
        <v>316</v>
      </c>
      <c r="J193" s="80">
        <v>198.3</v>
      </c>
      <c r="K193" s="224">
        <v>17</v>
      </c>
      <c r="L193" s="373">
        <f>'раздел 2'!C190</f>
        <v>184210.9</v>
      </c>
      <c r="M193" s="361">
        <v>0</v>
      </c>
      <c r="N193" s="361">
        <v>0</v>
      </c>
      <c r="O193" s="361">
        <v>0</v>
      </c>
      <c r="P193" s="337">
        <f t="shared" si="52"/>
        <v>184210.9</v>
      </c>
      <c r="Q193" s="345">
        <f t="shared" si="53"/>
        <v>582.94588607594937</v>
      </c>
      <c r="R193" s="350">
        <v>24445</v>
      </c>
      <c r="S193" s="337" t="s">
        <v>358</v>
      </c>
      <c r="T193" s="361" t="s">
        <v>181</v>
      </c>
      <c r="U193" s="59">
        <f>L193-'раздел 2'!C190</f>
        <v>0</v>
      </c>
      <c r="V193" s="213">
        <f t="shared" si="36"/>
        <v>0</v>
      </c>
      <c r="W193" s="213">
        <f t="shared" si="37"/>
        <v>23862.054113924052</v>
      </c>
    </row>
    <row r="194" spans="1:23" ht="15.6" customHeight="1" x14ac:dyDescent="0.2">
      <c r="A194" s="131">
        <f t="shared" ref="A194:A197" si="56">A193+1</f>
        <v>128</v>
      </c>
      <c r="B194" s="150" t="s">
        <v>209</v>
      </c>
      <c r="C194" s="88" t="s">
        <v>180</v>
      </c>
      <c r="D194" s="361"/>
      <c r="E194" s="361" t="s">
        <v>187</v>
      </c>
      <c r="F194" s="361">
        <v>2</v>
      </c>
      <c r="G194" s="361">
        <v>1</v>
      </c>
      <c r="H194" s="337">
        <v>326.98</v>
      </c>
      <c r="I194" s="337">
        <v>326.98</v>
      </c>
      <c r="J194" s="337">
        <v>88.06</v>
      </c>
      <c r="K194" s="341">
        <v>18</v>
      </c>
      <c r="L194" s="373">
        <f>'раздел 2'!C191</f>
        <v>1938500.4600000002</v>
      </c>
      <c r="M194" s="361">
        <v>0</v>
      </c>
      <c r="N194" s="361">
        <v>0</v>
      </c>
      <c r="O194" s="361">
        <v>0</v>
      </c>
      <c r="P194" s="337">
        <f t="shared" si="52"/>
        <v>1938500.4600000002</v>
      </c>
      <c r="Q194" s="345">
        <f t="shared" si="53"/>
        <v>5928.4985626032176</v>
      </c>
      <c r="R194" s="350">
        <v>24445</v>
      </c>
      <c r="S194" s="337" t="s">
        <v>358</v>
      </c>
      <c r="T194" s="361" t="s">
        <v>181</v>
      </c>
      <c r="U194" s="59">
        <f>L194-'раздел 2'!C191</f>
        <v>0</v>
      </c>
      <c r="V194" s="213">
        <f t="shared" si="36"/>
        <v>0</v>
      </c>
      <c r="W194" s="213">
        <f t="shared" si="37"/>
        <v>18516.501437396782</v>
      </c>
    </row>
    <row r="195" spans="1:23" ht="15.6" customHeight="1" x14ac:dyDescent="0.2">
      <c r="A195" s="131">
        <f t="shared" si="56"/>
        <v>129</v>
      </c>
      <c r="B195" s="150" t="s">
        <v>210</v>
      </c>
      <c r="C195" s="88" t="s">
        <v>180</v>
      </c>
      <c r="D195" s="361"/>
      <c r="E195" s="361" t="s">
        <v>187</v>
      </c>
      <c r="F195" s="361">
        <v>2</v>
      </c>
      <c r="G195" s="361">
        <v>2</v>
      </c>
      <c r="H195" s="361">
        <v>139.91999999999999</v>
      </c>
      <c r="I195" s="361">
        <v>139.91999999999999</v>
      </c>
      <c r="J195" s="361">
        <v>202.2</v>
      </c>
      <c r="K195" s="88">
        <v>18</v>
      </c>
      <c r="L195" s="373">
        <f>'раздел 2'!C192</f>
        <v>1103113.5599999998</v>
      </c>
      <c r="M195" s="361">
        <v>0</v>
      </c>
      <c r="N195" s="361">
        <v>0</v>
      </c>
      <c r="O195" s="361">
        <v>0</v>
      </c>
      <c r="P195" s="337">
        <f t="shared" si="52"/>
        <v>1103113.5599999998</v>
      </c>
      <c r="Q195" s="345">
        <f t="shared" si="53"/>
        <v>7883.8876500857623</v>
      </c>
      <c r="R195" s="350">
        <v>24445</v>
      </c>
      <c r="S195" s="337" t="s">
        <v>358</v>
      </c>
      <c r="T195" s="361" t="s">
        <v>181</v>
      </c>
      <c r="U195" s="59">
        <f>L195-'раздел 2'!C192</f>
        <v>0</v>
      </c>
      <c r="V195" s="213">
        <f t="shared" si="36"/>
        <v>0</v>
      </c>
      <c r="W195" s="213">
        <f t="shared" si="37"/>
        <v>16561.112349914238</v>
      </c>
    </row>
    <row r="196" spans="1:23" ht="15.6" customHeight="1" x14ac:dyDescent="0.2">
      <c r="A196" s="131">
        <f t="shared" si="56"/>
        <v>130</v>
      </c>
      <c r="B196" s="150" t="s">
        <v>211</v>
      </c>
      <c r="C196" s="88" t="s">
        <v>1489</v>
      </c>
      <c r="D196" s="361"/>
      <c r="E196" s="361" t="s">
        <v>187</v>
      </c>
      <c r="F196" s="337">
        <v>2</v>
      </c>
      <c r="G196" s="337">
        <v>1</v>
      </c>
      <c r="H196" s="337">
        <v>301.64</v>
      </c>
      <c r="I196" s="337">
        <v>301.64</v>
      </c>
      <c r="J196" s="337">
        <v>183.93</v>
      </c>
      <c r="K196" s="341">
        <v>11</v>
      </c>
      <c r="L196" s="373">
        <f>'раздел 2'!C193</f>
        <v>1575021.52</v>
      </c>
      <c r="M196" s="361">
        <v>0</v>
      </c>
      <c r="N196" s="361">
        <v>0</v>
      </c>
      <c r="O196" s="361">
        <v>0</v>
      </c>
      <c r="P196" s="337">
        <f t="shared" si="52"/>
        <v>1575021.52</v>
      </c>
      <c r="Q196" s="345">
        <f t="shared" si="53"/>
        <v>5221.527383636123</v>
      </c>
      <c r="R196" s="350">
        <v>24445</v>
      </c>
      <c r="S196" s="337" t="s">
        <v>358</v>
      </c>
      <c r="T196" s="361" t="s">
        <v>181</v>
      </c>
      <c r="U196" s="59">
        <f>L196-'раздел 2'!C193</f>
        <v>0</v>
      </c>
      <c r="V196" s="213">
        <f t="shared" si="36"/>
        <v>0</v>
      </c>
      <c r="W196" s="213">
        <f t="shared" si="37"/>
        <v>19223.472616363877</v>
      </c>
    </row>
    <row r="197" spans="1:23" ht="15.6" customHeight="1" x14ac:dyDescent="0.2">
      <c r="A197" s="131">
        <f t="shared" si="56"/>
        <v>131</v>
      </c>
      <c r="B197" s="147" t="s">
        <v>208</v>
      </c>
      <c r="C197" s="88">
        <v>1917</v>
      </c>
      <c r="D197" s="337"/>
      <c r="E197" s="361" t="s">
        <v>187</v>
      </c>
      <c r="F197" s="337">
        <v>2</v>
      </c>
      <c r="G197" s="337">
        <v>1</v>
      </c>
      <c r="H197" s="131">
        <v>160.6</v>
      </c>
      <c r="I197" s="131">
        <v>160.6</v>
      </c>
      <c r="J197" s="131">
        <v>91.88</v>
      </c>
      <c r="K197" s="88">
        <v>12</v>
      </c>
      <c r="L197" s="373">
        <f>'раздел 2'!C194</f>
        <v>1036186.32</v>
      </c>
      <c r="M197" s="361">
        <v>0</v>
      </c>
      <c r="N197" s="361">
        <v>0</v>
      </c>
      <c r="O197" s="361">
        <v>0</v>
      </c>
      <c r="P197" s="337">
        <f t="shared" si="52"/>
        <v>1036186.32</v>
      </c>
      <c r="Q197" s="345">
        <f t="shared" si="53"/>
        <v>6451.9696139476964</v>
      </c>
      <c r="R197" s="350">
        <v>24445</v>
      </c>
      <c r="S197" s="337" t="s">
        <v>358</v>
      </c>
      <c r="T197" s="361" t="s">
        <v>181</v>
      </c>
      <c r="U197" s="59">
        <f>L197-'раздел 2'!C194</f>
        <v>0</v>
      </c>
      <c r="V197" s="213">
        <f t="shared" si="36"/>
        <v>0</v>
      </c>
      <c r="W197" s="213">
        <f t="shared" si="37"/>
        <v>17993.030386052305</v>
      </c>
    </row>
    <row r="198" spans="1:23" ht="15.6" customHeight="1" x14ac:dyDescent="0.2">
      <c r="A198" s="550" t="s">
        <v>17</v>
      </c>
      <c r="B198" s="551"/>
      <c r="C198" s="88" t="s">
        <v>177</v>
      </c>
      <c r="D198" s="361" t="s">
        <v>177</v>
      </c>
      <c r="E198" s="361" t="s">
        <v>177</v>
      </c>
      <c r="F198" s="361" t="s">
        <v>177</v>
      </c>
      <c r="G198" s="361" t="s">
        <v>177</v>
      </c>
      <c r="H198" s="337">
        <f t="shared" ref="H198:P198" si="57">SUM(H190:H197)</f>
        <v>2004.12</v>
      </c>
      <c r="I198" s="337">
        <f t="shared" si="57"/>
        <v>1700.6599999999999</v>
      </c>
      <c r="J198" s="337">
        <f t="shared" si="57"/>
        <v>1204.02</v>
      </c>
      <c r="K198" s="341">
        <f t="shared" si="57"/>
        <v>118</v>
      </c>
      <c r="L198" s="373">
        <f t="shared" si="57"/>
        <v>7900013.7699999996</v>
      </c>
      <c r="M198" s="337">
        <f t="shared" si="57"/>
        <v>0</v>
      </c>
      <c r="N198" s="337">
        <f t="shared" si="57"/>
        <v>0</v>
      </c>
      <c r="O198" s="337">
        <f t="shared" si="57"/>
        <v>0</v>
      </c>
      <c r="P198" s="337">
        <f t="shared" si="57"/>
        <v>7900013.7699999996</v>
      </c>
      <c r="Q198" s="345">
        <f t="shared" si="53"/>
        <v>3941.8865986068699</v>
      </c>
      <c r="R198" s="361" t="s">
        <v>177</v>
      </c>
      <c r="S198" s="361" t="s">
        <v>177</v>
      </c>
      <c r="T198" s="361" t="s">
        <v>177</v>
      </c>
      <c r="U198" s="59">
        <f>L198-'раздел 2'!C195</f>
        <v>0</v>
      </c>
      <c r="V198" s="213">
        <f t="shared" si="36"/>
        <v>0</v>
      </c>
      <c r="W198" s="213" t="e">
        <f t="shared" si="37"/>
        <v>#VALUE!</v>
      </c>
    </row>
    <row r="199" spans="1:23" ht="15.6" customHeight="1" x14ac:dyDescent="0.2">
      <c r="A199" s="550" t="s">
        <v>420</v>
      </c>
      <c r="B199" s="551"/>
      <c r="C199" s="341"/>
      <c r="D199" s="337"/>
      <c r="E199" s="337"/>
      <c r="F199" s="337"/>
      <c r="G199" s="337"/>
      <c r="H199" s="337"/>
      <c r="I199" s="337"/>
      <c r="J199" s="337"/>
      <c r="K199" s="341"/>
      <c r="L199" s="373"/>
      <c r="M199" s="337"/>
      <c r="N199" s="337"/>
      <c r="O199" s="337"/>
      <c r="P199" s="337"/>
      <c r="Q199" s="129"/>
      <c r="R199" s="337"/>
      <c r="S199" s="337"/>
      <c r="T199" s="337"/>
      <c r="U199" s="59">
        <f>L199-'раздел 2'!C196</f>
        <v>0</v>
      </c>
      <c r="V199" s="213">
        <f t="shared" si="36"/>
        <v>0</v>
      </c>
      <c r="W199" s="213">
        <f t="shared" si="37"/>
        <v>0</v>
      </c>
    </row>
    <row r="200" spans="1:23" ht="15.6" customHeight="1" x14ac:dyDescent="0.2">
      <c r="A200" s="337">
        <f>A197+1</f>
        <v>132</v>
      </c>
      <c r="B200" s="150" t="s">
        <v>421</v>
      </c>
      <c r="C200" s="88">
        <v>1977</v>
      </c>
      <c r="D200" s="337"/>
      <c r="E200" s="361" t="s">
        <v>416</v>
      </c>
      <c r="F200" s="337">
        <v>2</v>
      </c>
      <c r="G200" s="337">
        <v>2</v>
      </c>
      <c r="H200" s="337">
        <v>474</v>
      </c>
      <c r="I200" s="337">
        <v>474</v>
      </c>
      <c r="J200" s="337">
        <v>294.76</v>
      </c>
      <c r="K200" s="88">
        <v>22</v>
      </c>
      <c r="L200" s="349">
        <f>'[1]виды работ'!C238</f>
        <v>314688.66000000003</v>
      </c>
      <c r="M200" s="361">
        <v>0</v>
      </c>
      <c r="N200" s="361">
        <v>0</v>
      </c>
      <c r="O200" s="361">
        <v>0</v>
      </c>
      <c r="P200" s="361">
        <f>L200</f>
        <v>314688.66000000003</v>
      </c>
      <c r="Q200" s="345">
        <f>L200/H200</f>
        <v>663.90012658227852</v>
      </c>
      <c r="R200" s="350">
        <v>24445</v>
      </c>
      <c r="S200" s="337" t="s">
        <v>358</v>
      </c>
      <c r="T200" s="350" t="s">
        <v>1671</v>
      </c>
      <c r="U200" s="59">
        <f>L200-'раздел 2'!C197</f>
        <v>0</v>
      </c>
      <c r="V200" s="213">
        <f t="shared" si="36"/>
        <v>0</v>
      </c>
      <c r="W200" s="213">
        <f t="shared" si="37"/>
        <v>23781.099873417723</v>
      </c>
    </row>
    <row r="201" spans="1:23" ht="15.6" customHeight="1" x14ac:dyDescent="0.2">
      <c r="A201" s="29">
        <f>A200+1</f>
        <v>133</v>
      </c>
      <c r="B201" s="150" t="s">
        <v>422</v>
      </c>
      <c r="C201" s="88">
        <v>1977</v>
      </c>
      <c r="D201" s="337"/>
      <c r="E201" s="361" t="s">
        <v>416</v>
      </c>
      <c r="F201" s="337">
        <v>2</v>
      </c>
      <c r="G201" s="337">
        <v>2</v>
      </c>
      <c r="H201" s="337">
        <v>472.52</v>
      </c>
      <c r="I201" s="337">
        <v>472.52</v>
      </c>
      <c r="J201" s="337">
        <v>294.48</v>
      </c>
      <c r="K201" s="88">
        <v>18</v>
      </c>
      <c r="L201" s="349">
        <f>'[1]виды работ'!C239</f>
        <v>313839.69</v>
      </c>
      <c r="M201" s="361">
        <v>0</v>
      </c>
      <c r="N201" s="361">
        <v>0</v>
      </c>
      <c r="O201" s="361">
        <v>0</v>
      </c>
      <c r="P201" s="361">
        <f>L201</f>
        <v>313839.69</v>
      </c>
      <c r="Q201" s="345">
        <f>L201/H201</f>
        <v>664.18287056632528</v>
      </c>
      <c r="R201" s="350">
        <v>24445</v>
      </c>
      <c r="S201" s="337" t="s">
        <v>358</v>
      </c>
      <c r="T201" s="350" t="s">
        <v>1671</v>
      </c>
      <c r="U201" s="59">
        <f>L201-'раздел 2'!C198</f>
        <v>0</v>
      </c>
      <c r="V201" s="213">
        <f t="shared" si="36"/>
        <v>0</v>
      </c>
      <c r="W201" s="213">
        <f t="shared" si="37"/>
        <v>23780.817129433675</v>
      </c>
    </row>
    <row r="202" spans="1:23" ht="15.6" customHeight="1" x14ac:dyDescent="0.2">
      <c r="A202" s="550" t="s">
        <v>17</v>
      </c>
      <c r="B202" s="551"/>
      <c r="C202" s="88" t="s">
        <v>177</v>
      </c>
      <c r="D202" s="361" t="s">
        <v>177</v>
      </c>
      <c r="E202" s="361" t="s">
        <v>177</v>
      </c>
      <c r="F202" s="361" t="s">
        <v>177</v>
      </c>
      <c r="G202" s="361" t="s">
        <v>177</v>
      </c>
      <c r="H202" s="337">
        <f t="shared" ref="H202:P202" si="58">SUM(H200:H201)</f>
        <v>946.52</v>
      </c>
      <c r="I202" s="337">
        <f t="shared" si="58"/>
        <v>946.52</v>
      </c>
      <c r="J202" s="337">
        <f t="shared" si="58"/>
        <v>589.24</v>
      </c>
      <c r="K202" s="341">
        <f t="shared" si="58"/>
        <v>40</v>
      </c>
      <c r="L202" s="373">
        <f t="shared" si="58"/>
        <v>628528.35000000009</v>
      </c>
      <c r="M202" s="337">
        <f t="shared" si="58"/>
        <v>0</v>
      </c>
      <c r="N202" s="337">
        <f t="shared" si="58"/>
        <v>0</v>
      </c>
      <c r="O202" s="337">
        <f t="shared" si="58"/>
        <v>0</v>
      </c>
      <c r="P202" s="337">
        <f t="shared" si="58"/>
        <v>628528.35000000009</v>
      </c>
      <c r="Q202" s="345">
        <f>L202/H202</f>
        <v>664.04127752186969</v>
      </c>
      <c r="R202" s="361" t="s">
        <v>177</v>
      </c>
      <c r="S202" s="361" t="s">
        <v>177</v>
      </c>
      <c r="T202" s="361" t="s">
        <v>177</v>
      </c>
      <c r="U202" s="59">
        <f>L202-'раздел 2'!C199</f>
        <v>0</v>
      </c>
      <c r="V202" s="213">
        <f t="shared" si="36"/>
        <v>0</v>
      </c>
      <c r="W202" s="213" t="e">
        <f t="shared" si="37"/>
        <v>#VALUE!</v>
      </c>
    </row>
    <row r="203" spans="1:23" ht="15.6" customHeight="1" x14ac:dyDescent="0.2">
      <c r="A203" s="561" t="s">
        <v>1090</v>
      </c>
      <c r="B203" s="562"/>
      <c r="C203" s="167"/>
      <c r="D203" s="364"/>
      <c r="E203" s="364"/>
      <c r="F203" s="364"/>
      <c r="G203" s="364"/>
      <c r="H203" s="29"/>
      <c r="I203" s="29"/>
      <c r="J203" s="29"/>
      <c r="K203" s="159"/>
      <c r="L203" s="133"/>
      <c r="M203" s="29"/>
      <c r="N203" s="29"/>
      <c r="O203" s="29"/>
      <c r="P203" s="29"/>
      <c r="Q203" s="47"/>
      <c r="R203" s="364"/>
      <c r="S203" s="29"/>
      <c r="T203" s="29"/>
      <c r="U203" s="59">
        <f>L203-'раздел 2'!C200</f>
        <v>0</v>
      </c>
      <c r="V203" s="213">
        <f t="shared" si="36"/>
        <v>0</v>
      </c>
      <c r="W203" s="213">
        <f t="shared" si="37"/>
        <v>0</v>
      </c>
    </row>
    <row r="204" spans="1:23" ht="15.6" customHeight="1" x14ac:dyDescent="0.2">
      <c r="A204" s="337">
        <f>A201+1</f>
        <v>134</v>
      </c>
      <c r="B204" s="150" t="s">
        <v>423</v>
      </c>
      <c r="C204" s="270">
        <v>1978</v>
      </c>
      <c r="D204" s="196"/>
      <c r="E204" s="196" t="s">
        <v>174</v>
      </c>
      <c r="F204" s="196">
        <v>2</v>
      </c>
      <c r="G204" s="196">
        <v>4</v>
      </c>
      <c r="H204" s="196">
        <v>1029.29</v>
      </c>
      <c r="I204" s="196" t="s">
        <v>1490</v>
      </c>
      <c r="J204" s="196" t="s">
        <v>1491</v>
      </c>
      <c r="K204" s="270">
        <v>22</v>
      </c>
      <c r="L204" s="373">
        <f>'раздел 2'!C201</f>
        <v>518142.42000000004</v>
      </c>
      <c r="M204" s="361">
        <v>0</v>
      </c>
      <c r="N204" s="361">
        <v>0</v>
      </c>
      <c r="O204" s="361">
        <v>0</v>
      </c>
      <c r="P204" s="337">
        <f>L204</f>
        <v>518142.42000000004</v>
      </c>
      <c r="Q204" s="345">
        <f>L204/H204</f>
        <v>503.39789563679824</v>
      </c>
      <c r="R204" s="350">
        <v>24445</v>
      </c>
      <c r="S204" s="337" t="s">
        <v>358</v>
      </c>
      <c r="T204" s="361" t="s">
        <v>181</v>
      </c>
      <c r="U204" s="59">
        <f>L204-'раздел 2'!C201</f>
        <v>0</v>
      </c>
      <c r="V204" s="213">
        <f t="shared" si="36"/>
        <v>0</v>
      </c>
      <c r="W204" s="213">
        <f t="shared" si="37"/>
        <v>23941.602104363203</v>
      </c>
    </row>
    <row r="205" spans="1:23" ht="15.6" customHeight="1" x14ac:dyDescent="0.2">
      <c r="A205" s="550" t="s">
        <v>17</v>
      </c>
      <c r="B205" s="551"/>
      <c r="C205" s="270"/>
      <c r="D205" s="196"/>
      <c r="E205" s="196"/>
      <c r="F205" s="196"/>
      <c r="G205" s="196"/>
      <c r="H205" s="196">
        <f t="shared" ref="H205:Q205" si="59">H204</f>
        <v>1029.29</v>
      </c>
      <c r="I205" s="196" t="str">
        <f t="shared" si="59"/>
        <v>742.93</v>
      </c>
      <c r="J205" s="196" t="str">
        <f t="shared" si="59"/>
        <v>428.68</v>
      </c>
      <c r="K205" s="239">
        <f t="shared" si="59"/>
        <v>22</v>
      </c>
      <c r="L205" s="271">
        <f t="shared" si="59"/>
        <v>518142.42000000004</v>
      </c>
      <c r="M205" s="196">
        <f t="shared" si="59"/>
        <v>0</v>
      </c>
      <c r="N205" s="196">
        <f t="shared" si="59"/>
        <v>0</v>
      </c>
      <c r="O205" s="196">
        <f t="shared" si="59"/>
        <v>0</v>
      </c>
      <c r="P205" s="196">
        <f t="shared" si="59"/>
        <v>518142.42000000004</v>
      </c>
      <c r="Q205" s="272">
        <f t="shared" si="59"/>
        <v>503.39789563679824</v>
      </c>
      <c r="R205" s="361" t="s">
        <v>177</v>
      </c>
      <c r="S205" s="361" t="s">
        <v>177</v>
      </c>
      <c r="T205" s="361" t="s">
        <v>177</v>
      </c>
      <c r="U205" s="59">
        <f>L205-'раздел 2'!C202</f>
        <v>0</v>
      </c>
      <c r="V205" s="213">
        <f t="shared" ref="V205:V265" si="60">L205-P205</f>
        <v>0</v>
      </c>
      <c r="W205" s="213" t="e">
        <f t="shared" ref="W205:W265" si="61">R205-Q205</f>
        <v>#VALUE!</v>
      </c>
    </row>
    <row r="206" spans="1:23" ht="15.6" customHeight="1" x14ac:dyDescent="0.2">
      <c r="A206" s="550" t="s">
        <v>425</v>
      </c>
      <c r="B206" s="551"/>
      <c r="C206" s="168"/>
      <c r="D206" s="365"/>
      <c r="E206" s="365"/>
      <c r="F206" s="365"/>
      <c r="G206" s="365"/>
      <c r="H206" s="32"/>
      <c r="I206" s="32"/>
      <c r="J206" s="32"/>
      <c r="K206" s="173"/>
      <c r="L206" s="138"/>
      <c r="M206" s="32"/>
      <c r="N206" s="32"/>
      <c r="O206" s="32"/>
      <c r="P206" s="32"/>
      <c r="Q206" s="33"/>
      <c r="R206" s="32"/>
      <c r="S206" s="32"/>
      <c r="T206" s="365"/>
      <c r="U206" s="59">
        <f>L206-'раздел 2'!C203</f>
        <v>0</v>
      </c>
      <c r="V206" s="213">
        <f t="shared" si="60"/>
        <v>0</v>
      </c>
      <c r="W206" s="213">
        <f t="shared" si="61"/>
        <v>0</v>
      </c>
    </row>
    <row r="207" spans="1:23" ht="15.6" customHeight="1" x14ac:dyDescent="0.2">
      <c r="A207" s="337">
        <f>A204+1</f>
        <v>135</v>
      </c>
      <c r="B207" s="147" t="s">
        <v>426</v>
      </c>
      <c r="C207" s="88">
        <v>1982</v>
      </c>
      <c r="D207" s="361" t="s">
        <v>1597</v>
      </c>
      <c r="E207" s="361" t="s">
        <v>1598</v>
      </c>
      <c r="F207" s="337">
        <v>4</v>
      </c>
      <c r="G207" s="337">
        <v>1</v>
      </c>
      <c r="H207" s="373">
        <v>1005.6</v>
      </c>
      <c r="I207" s="337">
        <v>851.4</v>
      </c>
      <c r="J207" s="337">
        <v>762.2</v>
      </c>
      <c r="K207" s="341">
        <v>44</v>
      </c>
      <c r="L207" s="373">
        <f>'раздел 2'!C204</f>
        <v>207793.29</v>
      </c>
      <c r="M207" s="337"/>
      <c r="N207" s="337"/>
      <c r="O207" s="337"/>
      <c r="P207" s="337">
        <f>L207</f>
        <v>207793.29</v>
      </c>
      <c r="Q207" s="345">
        <f>L207/H207</f>
        <v>206.63612768496421</v>
      </c>
      <c r="R207" s="350">
        <v>24445</v>
      </c>
      <c r="S207" s="337" t="s">
        <v>358</v>
      </c>
      <c r="T207" s="337"/>
      <c r="U207" s="59">
        <f>L207-'раздел 2'!C204</f>
        <v>0</v>
      </c>
      <c r="V207" s="213">
        <f t="shared" si="60"/>
        <v>0</v>
      </c>
      <c r="W207" s="213">
        <f t="shared" si="61"/>
        <v>24238.363872315036</v>
      </c>
    </row>
    <row r="208" spans="1:23" ht="15.6" customHeight="1" x14ac:dyDescent="0.2">
      <c r="A208" s="550" t="s">
        <v>17</v>
      </c>
      <c r="B208" s="551"/>
      <c r="C208" s="88"/>
      <c r="D208" s="361"/>
      <c r="E208" s="361"/>
      <c r="F208" s="337"/>
      <c r="G208" s="337"/>
      <c r="H208" s="373">
        <f t="shared" ref="H208:Q208" si="62">H207</f>
        <v>1005.6</v>
      </c>
      <c r="I208" s="373">
        <f t="shared" si="62"/>
        <v>851.4</v>
      </c>
      <c r="J208" s="373">
        <f t="shared" si="62"/>
        <v>762.2</v>
      </c>
      <c r="K208" s="341">
        <f t="shared" si="62"/>
        <v>44</v>
      </c>
      <c r="L208" s="373">
        <f t="shared" si="62"/>
        <v>207793.29</v>
      </c>
      <c r="M208" s="373">
        <f t="shared" si="62"/>
        <v>0</v>
      </c>
      <c r="N208" s="373">
        <f t="shared" si="62"/>
        <v>0</v>
      </c>
      <c r="O208" s="373">
        <f t="shared" si="62"/>
        <v>0</v>
      </c>
      <c r="P208" s="373">
        <f t="shared" si="62"/>
        <v>207793.29</v>
      </c>
      <c r="Q208" s="373">
        <f t="shared" si="62"/>
        <v>206.63612768496421</v>
      </c>
      <c r="R208" s="361" t="s">
        <v>177</v>
      </c>
      <c r="S208" s="361" t="s">
        <v>177</v>
      </c>
      <c r="T208" s="361" t="s">
        <v>177</v>
      </c>
      <c r="U208" s="59">
        <f>L208-'раздел 2'!C205</f>
        <v>0</v>
      </c>
      <c r="V208" s="213">
        <f t="shared" si="60"/>
        <v>0</v>
      </c>
      <c r="W208" s="213" t="e">
        <f t="shared" si="61"/>
        <v>#VALUE!</v>
      </c>
    </row>
    <row r="209" spans="1:23" ht="15.6" customHeight="1" x14ac:dyDescent="0.2">
      <c r="A209" s="550" t="s">
        <v>33</v>
      </c>
      <c r="B209" s="553"/>
      <c r="C209" s="553"/>
      <c r="D209" s="553"/>
      <c r="E209" s="553"/>
      <c r="F209" s="553"/>
      <c r="G209" s="553"/>
      <c r="H209" s="553"/>
      <c r="I209" s="553"/>
      <c r="J209" s="553"/>
      <c r="K209" s="553"/>
      <c r="L209" s="553"/>
      <c r="M209" s="553"/>
      <c r="N209" s="553"/>
      <c r="O209" s="553"/>
      <c r="P209" s="553"/>
      <c r="Q209" s="553"/>
      <c r="R209" s="553"/>
      <c r="S209" s="553"/>
      <c r="T209" s="551"/>
      <c r="U209" s="59">
        <f>L209-'раздел 2'!C206</f>
        <v>0</v>
      </c>
      <c r="V209" s="213">
        <f t="shared" si="60"/>
        <v>0</v>
      </c>
      <c r="W209" s="213">
        <f t="shared" si="61"/>
        <v>0</v>
      </c>
    </row>
    <row r="210" spans="1:23" ht="15.6" customHeight="1" x14ac:dyDescent="0.2">
      <c r="A210" s="337">
        <f>A207+1</f>
        <v>136</v>
      </c>
      <c r="B210" s="150" t="s">
        <v>34</v>
      </c>
      <c r="C210" s="88">
        <v>1973</v>
      </c>
      <c r="D210" s="361"/>
      <c r="E210" s="361" t="s">
        <v>174</v>
      </c>
      <c r="F210" s="337">
        <v>2</v>
      </c>
      <c r="G210" s="337">
        <v>2</v>
      </c>
      <c r="H210" s="337">
        <v>715.33</v>
      </c>
      <c r="I210" s="337">
        <v>715.33</v>
      </c>
      <c r="J210" s="337">
        <v>608.55999999999995</v>
      </c>
      <c r="K210" s="341">
        <v>41</v>
      </c>
      <c r="L210" s="373">
        <f>'раздел 2'!C207</f>
        <v>2709809.2199999997</v>
      </c>
      <c r="M210" s="361">
        <v>0</v>
      </c>
      <c r="N210" s="361">
        <v>0</v>
      </c>
      <c r="O210" s="361">
        <v>0</v>
      </c>
      <c r="P210" s="337">
        <f t="shared" ref="P210:P215" si="63">L210</f>
        <v>2709809.2199999997</v>
      </c>
      <c r="Q210" s="345">
        <f t="shared" ref="Q210:Q217" si="64">L210/H210</f>
        <v>3788.1945675422526</v>
      </c>
      <c r="R210" s="350">
        <v>24445</v>
      </c>
      <c r="S210" s="337" t="s">
        <v>358</v>
      </c>
      <c r="T210" s="361" t="s">
        <v>181</v>
      </c>
      <c r="U210" s="59">
        <f>L210-'раздел 2'!C207</f>
        <v>0</v>
      </c>
      <c r="V210" s="213">
        <f t="shared" si="60"/>
        <v>0</v>
      </c>
      <c r="W210" s="213">
        <f t="shared" si="61"/>
        <v>20656.805432457746</v>
      </c>
    </row>
    <row r="211" spans="1:23" ht="22.5" customHeight="1" x14ac:dyDescent="0.2">
      <c r="A211" s="337">
        <f>A210+1</f>
        <v>137</v>
      </c>
      <c r="B211" s="348" t="s">
        <v>427</v>
      </c>
      <c r="C211" s="341">
        <v>1966</v>
      </c>
      <c r="D211" s="351" t="s">
        <v>1600</v>
      </c>
      <c r="E211" s="351" t="s">
        <v>174</v>
      </c>
      <c r="F211" s="337">
        <v>2</v>
      </c>
      <c r="G211" s="337">
        <v>2</v>
      </c>
      <c r="H211" s="350">
        <v>438.4</v>
      </c>
      <c r="I211" s="350">
        <v>381.9</v>
      </c>
      <c r="J211" s="350">
        <v>284.8</v>
      </c>
      <c r="K211" s="341">
        <v>23</v>
      </c>
      <c r="L211" s="373">
        <f>'раздел 2'!C208</f>
        <v>93726.2</v>
      </c>
      <c r="M211" s="361">
        <v>0</v>
      </c>
      <c r="N211" s="361">
        <v>0</v>
      </c>
      <c r="O211" s="361">
        <v>0</v>
      </c>
      <c r="P211" s="337">
        <f t="shared" si="63"/>
        <v>93726.2</v>
      </c>
      <c r="Q211" s="345">
        <f t="shared" si="64"/>
        <v>213.79151459854015</v>
      </c>
      <c r="R211" s="350">
        <v>24445</v>
      </c>
      <c r="S211" s="337" t="s">
        <v>358</v>
      </c>
      <c r="T211" s="361" t="s">
        <v>181</v>
      </c>
      <c r="U211" s="59">
        <f>L211-'раздел 2'!C208</f>
        <v>0</v>
      </c>
      <c r="V211" s="213">
        <f t="shared" si="60"/>
        <v>0</v>
      </c>
      <c r="W211" s="213">
        <f t="shared" si="61"/>
        <v>24231.208485401461</v>
      </c>
    </row>
    <row r="212" spans="1:23" ht="15.6" customHeight="1" x14ac:dyDescent="0.2">
      <c r="A212" s="337">
        <f>A211+1</f>
        <v>138</v>
      </c>
      <c r="B212" s="147" t="s">
        <v>428</v>
      </c>
      <c r="C212" s="88">
        <v>1972</v>
      </c>
      <c r="D212" s="350" t="s">
        <v>177</v>
      </c>
      <c r="E212" s="351" t="s">
        <v>174</v>
      </c>
      <c r="F212" s="337">
        <v>2</v>
      </c>
      <c r="G212" s="337">
        <v>2</v>
      </c>
      <c r="H212" s="373">
        <v>783.45</v>
      </c>
      <c r="I212" s="373">
        <v>719.15</v>
      </c>
      <c r="J212" s="373">
        <v>594.75</v>
      </c>
      <c r="K212" s="88">
        <v>29</v>
      </c>
      <c r="L212" s="373">
        <f>'раздел 2'!C209</f>
        <v>316772.78999999998</v>
      </c>
      <c r="M212" s="361">
        <v>0</v>
      </c>
      <c r="N212" s="361">
        <v>0</v>
      </c>
      <c r="O212" s="361">
        <v>0</v>
      </c>
      <c r="P212" s="337">
        <f t="shared" si="63"/>
        <v>316772.78999999998</v>
      </c>
      <c r="Q212" s="345">
        <f t="shared" si="64"/>
        <v>404.33057629714716</v>
      </c>
      <c r="R212" s="350">
        <v>24445</v>
      </c>
      <c r="S212" s="337" t="s">
        <v>358</v>
      </c>
      <c r="T212" s="361" t="s">
        <v>181</v>
      </c>
      <c r="U212" s="59">
        <f>L212-'раздел 2'!C209</f>
        <v>0</v>
      </c>
      <c r="V212" s="213">
        <f t="shared" si="60"/>
        <v>0</v>
      </c>
      <c r="W212" s="213">
        <f t="shared" si="61"/>
        <v>24040.669423702853</v>
      </c>
    </row>
    <row r="213" spans="1:23" ht="27" customHeight="1" x14ac:dyDescent="0.2">
      <c r="A213" s="337">
        <f>A212+1</f>
        <v>139</v>
      </c>
      <c r="B213" s="147" t="s">
        <v>429</v>
      </c>
      <c r="C213" s="88">
        <v>1973</v>
      </c>
      <c r="D213" s="351" t="s">
        <v>1601</v>
      </c>
      <c r="E213" s="351" t="s">
        <v>174</v>
      </c>
      <c r="F213" s="337">
        <v>2</v>
      </c>
      <c r="G213" s="337">
        <v>2</v>
      </c>
      <c r="H213" s="373">
        <v>798.94</v>
      </c>
      <c r="I213" s="373">
        <v>733.44</v>
      </c>
      <c r="J213" s="373">
        <v>733.44</v>
      </c>
      <c r="K213" s="88">
        <v>38</v>
      </c>
      <c r="L213" s="373">
        <f>'раздел 2'!C210</f>
        <v>317512.43</v>
      </c>
      <c r="M213" s="361">
        <v>0</v>
      </c>
      <c r="N213" s="361">
        <v>0</v>
      </c>
      <c r="O213" s="361">
        <v>0</v>
      </c>
      <c r="P213" s="337">
        <f t="shared" si="63"/>
        <v>317512.43</v>
      </c>
      <c r="Q213" s="345">
        <f t="shared" si="64"/>
        <v>397.4171151776103</v>
      </c>
      <c r="R213" s="350">
        <v>24445</v>
      </c>
      <c r="S213" s="337" t="s">
        <v>358</v>
      </c>
      <c r="T213" s="361" t="s">
        <v>181</v>
      </c>
      <c r="U213" s="59">
        <f>L213-'раздел 2'!C210</f>
        <v>0</v>
      </c>
      <c r="V213" s="213">
        <f t="shared" si="60"/>
        <v>0</v>
      </c>
      <c r="W213" s="213">
        <f t="shared" si="61"/>
        <v>24047.58288482239</v>
      </c>
    </row>
    <row r="214" spans="1:23" ht="15.6" customHeight="1" x14ac:dyDescent="0.2">
      <c r="A214" s="337">
        <f>A213+1</f>
        <v>140</v>
      </c>
      <c r="B214" s="150" t="s">
        <v>430</v>
      </c>
      <c r="C214" s="88">
        <v>1974</v>
      </c>
      <c r="D214" s="350" t="s">
        <v>177</v>
      </c>
      <c r="E214" s="351" t="s">
        <v>174</v>
      </c>
      <c r="F214" s="337">
        <v>2</v>
      </c>
      <c r="G214" s="337">
        <v>2</v>
      </c>
      <c r="H214" s="373">
        <v>799.81</v>
      </c>
      <c r="I214" s="373">
        <v>735.71</v>
      </c>
      <c r="J214" s="373">
        <v>594.64</v>
      </c>
      <c r="K214" s="88">
        <v>49</v>
      </c>
      <c r="L214" s="373">
        <f>'раздел 2'!C211</f>
        <v>673605.73</v>
      </c>
      <c r="M214" s="361">
        <v>0</v>
      </c>
      <c r="N214" s="361">
        <v>0</v>
      </c>
      <c r="O214" s="361">
        <v>0</v>
      </c>
      <c r="P214" s="337">
        <f t="shared" si="63"/>
        <v>673605.73</v>
      </c>
      <c r="Q214" s="345">
        <f t="shared" si="64"/>
        <v>842.20718670684289</v>
      </c>
      <c r="R214" s="350">
        <v>24445</v>
      </c>
      <c r="S214" s="337" t="s">
        <v>358</v>
      </c>
      <c r="T214" s="361" t="s">
        <v>181</v>
      </c>
      <c r="U214" s="59">
        <f>L214-'раздел 2'!C211</f>
        <v>0</v>
      </c>
      <c r="V214" s="213">
        <f t="shared" si="60"/>
        <v>0</v>
      </c>
      <c r="W214" s="213">
        <f t="shared" si="61"/>
        <v>23602.792813293156</v>
      </c>
    </row>
    <row r="215" spans="1:23" ht="15.6" customHeight="1" x14ac:dyDescent="0.2">
      <c r="A215" s="337">
        <f>A214+1</f>
        <v>141</v>
      </c>
      <c r="B215" s="150" t="s">
        <v>35</v>
      </c>
      <c r="C215" s="88">
        <v>1982</v>
      </c>
      <c r="D215" s="361" t="s">
        <v>177</v>
      </c>
      <c r="E215" s="361" t="s">
        <v>178</v>
      </c>
      <c r="F215" s="361">
        <v>5</v>
      </c>
      <c r="G215" s="361">
        <v>4</v>
      </c>
      <c r="H215" s="337">
        <v>3037.8</v>
      </c>
      <c r="I215" s="337">
        <v>3037.8</v>
      </c>
      <c r="J215" s="337">
        <v>2843.79</v>
      </c>
      <c r="K215" s="341">
        <v>142</v>
      </c>
      <c r="L215" s="373">
        <f>'раздел 2'!C212</f>
        <v>22547456</v>
      </c>
      <c r="M215" s="361">
        <v>0</v>
      </c>
      <c r="N215" s="361">
        <v>0</v>
      </c>
      <c r="O215" s="361">
        <v>0</v>
      </c>
      <c r="P215" s="361">
        <f t="shared" si="63"/>
        <v>22547456</v>
      </c>
      <c r="Q215" s="345">
        <f t="shared" si="64"/>
        <v>7422.2977154519713</v>
      </c>
      <c r="R215" s="350">
        <v>24445</v>
      </c>
      <c r="S215" s="337" t="s">
        <v>358</v>
      </c>
      <c r="T215" s="361" t="s">
        <v>181</v>
      </c>
      <c r="U215" s="59">
        <f>L215-'раздел 2'!C212</f>
        <v>0</v>
      </c>
      <c r="V215" s="213">
        <f t="shared" si="60"/>
        <v>0</v>
      </c>
      <c r="W215" s="213">
        <f t="shared" si="61"/>
        <v>17022.702284548028</v>
      </c>
    </row>
    <row r="216" spans="1:23" ht="15.6" customHeight="1" x14ac:dyDescent="0.2">
      <c r="A216" s="550" t="s">
        <v>17</v>
      </c>
      <c r="B216" s="551"/>
      <c r="C216" s="88"/>
      <c r="D216" s="361"/>
      <c r="E216" s="361"/>
      <c r="F216" s="361"/>
      <c r="G216" s="361"/>
      <c r="H216" s="337">
        <f t="shared" ref="H216:P216" si="65">SUM(H210:H215)</f>
        <v>6573.73</v>
      </c>
      <c r="I216" s="337">
        <f t="shared" si="65"/>
        <v>6323.33</v>
      </c>
      <c r="J216" s="337">
        <f t="shared" si="65"/>
        <v>5659.98</v>
      </c>
      <c r="K216" s="341">
        <f t="shared" si="65"/>
        <v>322</v>
      </c>
      <c r="L216" s="373">
        <f t="shared" si="65"/>
        <v>26658882.370000001</v>
      </c>
      <c r="M216" s="337">
        <f t="shared" si="65"/>
        <v>0</v>
      </c>
      <c r="N216" s="337">
        <f t="shared" si="65"/>
        <v>0</v>
      </c>
      <c r="O216" s="337">
        <f t="shared" si="65"/>
        <v>0</v>
      </c>
      <c r="P216" s="337">
        <f t="shared" si="65"/>
        <v>26658882.370000001</v>
      </c>
      <c r="Q216" s="345">
        <f t="shared" si="64"/>
        <v>4055.3661878416065</v>
      </c>
      <c r="R216" s="361" t="s">
        <v>177</v>
      </c>
      <c r="S216" s="361" t="s">
        <v>177</v>
      </c>
      <c r="T216" s="361" t="s">
        <v>177</v>
      </c>
      <c r="U216" s="59">
        <f>L216-'раздел 2'!C213</f>
        <v>0</v>
      </c>
      <c r="V216" s="213">
        <f t="shared" si="60"/>
        <v>0</v>
      </c>
      <c r="W216" s="213" t="e">
        <f t="shared" si="61"/>
        <v>#VALUE!</v>
      </c>
    </row>
    <row r="217" spans="1:23" ht="15.6" customHeight="1" x14ac:dyDescent="0.2">
      <c r="A217" s="559" t="s">
        <v>36</v>
      </c>
      <c r="B217" s="560"/>
      <c r="C217" s="157"/>
      <c r="D217" s="31"/>
      <c r="E217" s="31"/>
      <c r="F217" s="31"/>
      <c r="G217" s="31"/>
      <c r="H217" s="189">
        <f>H216+H205+H202+H198+H188+H174+H171+H167+H159</f>
        <v>70793.8</v>
      </c>
      <c r="I217" s="356">
        <f>I202+I198+I188+I174+I171+I167+I159+I207</f>
        <v>55997.329999999994</v>
      </c>
      <c r="J217" s="356">
        <f>+J202+J198+J188+J174+J171+J167+J159+J207</f>
        <v>43963.66</v>
      </c>
      <c r="K217" s="163">
        <f t="shared" ref="K217:P217" si="66">K216+K205+K202+K198+K188+K174+K171+K167+K159+K207</f>
        <v>3121</v>
      </c>
      <c r="L217" s="356">
        <f t="shared" si="66"/>
        <v>109804331.89000002</v>
      </c>
      <c r="M217" s="356">
        <f t="shared" si="66"/>
        <v>0</v>
      </c>
      <c r="N217" s="356">
        <f t="shared" si="66"/>
        <v>0</v>
      </c>
      <c r="O217" s="356">
        <f t="shared" si="66"/>
        <v>0</v>
      </c>
      <c r="P217" s="356">
        <f t="shared" si="66"/>
        <v>109804331.89000002</v>
      </c>
      <c r="Q217" s="345">
        <f t="shared" si="64"/>
        <v>1551.0444684421518</v>
      </c>
      <c r="R217" s="361" t="s">
        <v>177</v>
      </c>
      <c r="S217" s="361" t="s">
        <v>177</v>
      </c>
      <c r="T217" s="361" t="s">
        <v>177</v>
      </c>
      <c r="U217" s="61">
        <f>L217-'раздел 2'!C214</f>
        <v>0</v>
      </c>
      <c r="V217" s="213">
        <f t="shared" si="60"/>
        <v>0</v>
      </c>
      <c r="W217" s="213" t="e">
        <f t="shared" si="61"/>
        <v>#VALUE!</v>
      </c>
    </row>
    <row r="218" spans="1:23" ht="15.6" customHeight="1" x14ac:dyDescent="0.2">
      <c r="A218" s="554" t="s">
        <v>106</v>
      </c>
      <c r="B218" s="555"/>
      <c r="C218" s="555"/>
      <c r="D218" s="555"/>
      <c r="E218" s="555"/>
      <c r="F218" s="555"/>
      <c r="G218" s="555"/>
      <c r="H218" s="555"/>
      <c r="I218" s="555"/>
      <c r="J218" s="555"/>
      <c r="K218" s="555"/>
      <c r="L218" s="555"/>
      <c r="M218" s="555"/>
      <c r="N218" s="555"/>
      <c r="O218" s="555"/>
      <c r="P218" s="555"/>
      <c r="Q218" s="555"/>
      <c r="R218" s="555"/>
      <c r="S218" s="555"/>
      <c r="T218" s="556"/>
      <c r="U218" s="61">
        <f>L218-'раздел 2'!C215</f>
        <v>0</v>
      </c>
      <c r="V218" s="213">
        <f t="shared" si="60"/>
        <v>0</v>
      </c>
      <c r="W218" s="213">
        <f t="shared" si="61"/>
        <v>0</v>
      </c>
    </row>
    <row r="219" spans="1:23" ht="15.6" customHeight="1" x14ac:dyDescent="0.2">
      <c r="A219" s="550" t="s">
        <v>431</v>
      </c>
      <c r="B219" s="551"/>
      <c r="C219" s="88"/>
      <c r="D219" s="345"/>
      <c r="E219" s="351"/>
      <c r="F219" s="361"/>
      <c r="G219" s="361"/>
      <c r="H219" s="349"/>
      <c r="I219" s="373"/>
      <c r="J219" s="373"/>
      <c r="K219" s="341"/>
      <c r="L219" s="373"/>
      <c r="M219" s="349"/>
      <c r="N219" s="349"/>
      <c r="O219" s="349"/>
      <c r="P219" s="349"/>
      <c r="Q219" s="345"/>
      <c r="R219" s="373"/>
      <c r="S219" s="86"/>
      <c r="T219" s="351"/>
      <c r="U219" s="59">
        <f>L219-'раздел 2'!C216</f>
        <v>0</v>
      </c>
      <c r="V219" s="213">
        <f t="shared" si="60"/>
        <v>0</v>
      </c>
      <c r="W219" s="213">
        <f t="shared" si="61"/>
        <v>0</v>
      </c>
    </row>
    <row r="220" spans="1:23" ht="15.6" customHeight="1" x14ac:dyDescent="0.2">
      <c r="A220" s="337">
        <f>A215+1</f>
        <v>142</v>
      </c>
      <c r="B220" s="367" t="s">
        <v>432</v>
      </c>
      <c r="C220" s="273">
        <v>1990</v>
      </c>
      <c r="D220" s="274"/>
      <c r="E220" s="275" t="s">
        <v>416</v>
      </c>
      <c r="F220" s="276">
        <v>13</v>
      </c>
      <c r="G220" s="276">
        <v>1</v>
      </c>
      <c r="H220" s="274">
        <v>2905</v>
      </c>
      <c r="I220" s="274">
        <v>1717.1</v>
      </c>
      <c r="J220" s="274">
        <v>1363.18</v>
      </c>
      <c r="K220" s="273" t="s">
        <v>1492</v>
      </c>
      <c r="L220" s="373">
        <f>'раздел 2'!C217</f>
        <v>7670154</v>
      </c>
      <c r="M220" s="349">
        <v>0</v>
      </c>
      <c r="N220" s="349">
        <v>0</v>
      </c>
      <c r="O220" s="349">
        <v>0</v>
      </c>
      <c r="P220" s="349">
        <f t="shared" ref="P220:P226" si="67">L220</f>
        <v>7670154</v>
      </c>
      <c r="Q220" s="345">
        <f t="shared" ref="Q220:Q227" si="68">L220/H220</f>
        <v>2640.3283993115319</v>
      </c>
      <c r="R220" s="350">
        <v>24445</v>
      </c>
      <c r="S220" s="86" t="s">
        <v>358</v>
      </c>
      <c r="T220" s="351" t="s">
        <v>181</v>
      </c>
      <c r="U220" s="59">
        <f>L220-'раздел 2'!C217</f>
        <v>0</v>
      </c>
      <c r="V220" s="213">
        <f t="shared" si="60"/>
        <v>0</v>
      </c>
      <c r="W220" s="213">
        <f t="shared" si="61"/>
        <v>21804.671600688467</v>
      </c>
    </row>
    <row r="221" spans="1:23" ht="15.6" customHeight="1" x14ac:dyDescent="0.2">
      <c r="A221" s="337">
        <f>A220+1</f>
        <v>143</v>
      </c>
      <c r="B221" s="367" t="s">
        <v>433</v>
      </c>
      <c r="C221" s="273">
        <v>1982</v>
      </c>
      <c r="D221" s="274"/>
      <c r="E221" s="275" t="s">
        <v>416</v>
      </c>
      <c r="F221" s="276">
        <v>7</v>
      </c>
      <c r="G221" s="276">
        <v>4</v>
      </c>
      <c r="H221" s="274">
        <v>7905</v>
      </c>
      <c r="I221" s="236">
        <v>4619.5</v>
      </c>
      <c r="J221" s="236">
        <v>4300.1000000000004</v>
      </c>
      <c r="K221" s="273" t="s">
        <v>1493</v>
      </c>
      <c r="L221" s="373">
        <f>'раздел 2'!C218</f>
        <v>11854308</v>
      </c>
      <c r="M221" s="349">
        <v>0</v>
      </c>
      <c r="N221" s="349">
        <v>0</v>
      </c>
      <c r="O221" s="349">
        <v>0</v>
      </c>
      <c r="P221" s="349">
        <f t="shared" si="67"/>
        <v>11854308</v>
      </c>
      <c r="Q221" s="345">
        <f t="shared" si="68"/>
        <v>1499.5962049335863</v>
      </c>
      <c r="R221" s="350">
        <v>24445</v>
      </c>
      <c r="S221" s="86" t="s">
        <v>358</v>
      </c>
      <c r="T221" s="351" t="s">
        <v>181</v>
      </c>
      <c r="U221" s="59">
        <f>L221-'раздел 2'!C218</f>
        <v>0</v>
      </c>
      <c r="V221" s="213">
        <f t="shared" si="60"/>
        <v>0</v>
      </c>
      <c r="W221" s="213">
        <f t="shared" si="61"/>
        <v>22945.403795066413</v>
      </c>
    </row>
    <row r="222" spans="1:23" ht="15.6" customHeight="1" x14ac:dyDescent="0.2">
      <c r="A222" s="337">
        <f t="shared" ref="A222:A226" si="69">A221+1</f>
        <v>144</v>
      </c>
      <c r="B222" s="359" t="s">
        <v>434</v>
      </c>
      <c r="C222" s="224">
        <v>1960</v>
      </c>
      <c r="D222" s="236"/>
      <c r="E222" s="277" t="s">
        <v>416</v>
      </c>
      <c r="F222" s="80">
        <v>2</v>
      </c>
      <c r="G222" s="80">
        <v>2</v>
      </c>
      <c r="H222" s="80">
        <v>873.6</v>
      </c>
      <c r="I222" s="80">
        <v>578.9</v>
      </c>
      <c r="J222" s="80">
        <v>578.9</v>
      </c>
      <c r="K222" s="224">
        <v>32</v>
      </c>
      <c r="L222" s="373">
        <f>'раздел 2'!C219</f>
        <v>609209.30999999994</v>
      </c>
      <c r="M222" s="349">
        <v>0</v>
      </c>
      <c r="N222" s="373">
        <f>SUM(N221:N221)</f>
        <v>0</v>
      </c>
      <c r="O222" s="373">
        <f>SUM(O221:O221)</f>
        <v>0</v>
      </c>
      <c r="P222" s="349">
        <f t="shared" si="67"/>
        <v>609209.30999999994</v>
      </c>
      <c r="Q222" s="345">
        <f t="shared" si="68"/>
        <v>697.35497939560435</v>
      </c>
      <c r="R222" s="350">
        <v>24445</v>
      </c>
      <c r="S222" s="86" t="s">
        <v>358</v>
      </c>
      <c r="T222" s="351" t="s">
        <v>181</v>
      </c>
      <c r="U222" s="59">
        <f>L222-'раздел 2'!C219</f>
        <v>0</v>
      </c>
      <c r="V222" s="213">
        <f t="shared" si="60"/>
        <v>0</v>
      </c>
      <c r="W222" s="213">
        <f t="shared" si="61"/>
        <v>23747.645020604396</v>
      </c>
    </row>
    <row r="223" spans="1:23" ht="15.6" customHeight="1" x14ac:dyDescent="0.2">
      <c r="A223" s="337">
        <f t="shared" si="69"/>
        <v>145</v>
      </c>
      <c r="B223" s="359" t="s">
        <v>435</v>
      </c>
      <c r="C223" s="224">
        <v>1959</v>
      </c>
      <c r="D223" s="236"/>
      <c r="E223" s="277" t="s">
        <v>416</v>
      </c>
      <c r="F223" s="80">
        <v>2</v>
      </c>
      <c r="G223" s="80">
        <v>3</v>
      </c>
      <c r="H223" s="80">
        <v>1396.9</v>
      </c>
      <c r="I223" s="80">
        <v>892.4</v>
      </c>
      <c r="J223" s="80">
        <v>892.4</v>
      </c>
      <c r="K223" s="224">
        <v>51</v>
      </c>
      <c r="L223" s="373">
        <f>'раздел 2'!C220</f>
        <v>645926.35</v>
      </c>
      <c r="M223" s="349">
        <v>0</v>
      </c>
      <c r="N223" s="373">
        <f>SUM(N221:N222)</f>
        <v>0</v>
      </c>
      <c r="O223" s="373">
        <f>SUM(O221:O222)</f>
        <v>0</v>
      </c>
      <c r="P223" s="349">
        <f t="shared" si="67"/>
        <v>645926.35</v>
      </c>
      <c r="Q223" s="345">
        <f t="shared" si="68"/>
        <v>462.39984966712001</v>
      </c>
      <c r="R223" s="350">
        <v>24445</v>
      </c>
      <c r="S223" s="86" t="s">
        <v>358</v>
      </c>
      <c r="T223" s="351" t="s">
        <v>181</v>
      </c>
      <c r="U223" s="59">
        <f>L223-'раздел 2'!C220</f>
        <v>0</v>
      </c>
      <c r="V223" s="213">
        <f t="shared" si="60"/>
        <v>0</v>
      </c>
      <c r="W223" s="213">
        <f t="shared" si="61"/>
        <v>23982.600150332881</v>
      </c>
    </row>
    <row r="224" spans="1:23" ht="15.6" customHeight="1" x14ac:dyDescent="0.2">
      <c r="A224" s="337">
        <f t="shared" si="69"/>
        <v>146</v>
      </c>
      <c r="B224" s="367" t="s">
        <v>436</v>
      </c>
      <c r="C224" s="224">
        <v>1958</v>
      </c>
      <c r="D224" s="236"/>
      <c r="E224" s="277" t="s">
        <v>416</v>
      </c>
      <c r="F224" s="80">
        <v>2</v>
      </c>
      <c r="G224" s="80">
        <v>2</v>
      </c>
      <c r="H224" s="80">
        <v>875.5</v>
      </c>
      <c r="I224" s="80">
        <v>551.32000000000005</v>
      </c>
      <c r="J224" s="80">
        <v>513.72</v>
      </c>
      <c r="K224" s="224">
        <v>35</v>
      </c>
      <c r="L224" s="373">
        <f>'раздел 2'!C221</f>
        <v>575024.16</v>
      </c>
      <c r="M224" s="349">
        <v>0</v>
      </c>
      <c r="N224" s="373">
        <f>SUM(N222:N223)</f>
        <v>0</v>
      </c>
      <c r="O224" s="373">
        <f>SUM(O222:O223)</f>
        <v>0</v>
      </c>
      <c r="P224" s="349">
        <f t="shared" si="67"/>
        <v>575024.16</v>
      </c>
      <c r="Q224" s="345">
        <f t="shared" si="68"/>
        <v>656.79515705311258</v>
      </c>
      <c r="R224" s="350">
        <v>24445</v>
      </c>
      <c r="S224" s="86" t="s">
        <v>358</v>
      </c>
      <c r="T224" s="351" t="s">
        <v>181</v>
      </c>
      <c r="U224" s="59">
        <f>L224-'раздел 2'!C221</f>
        <v>0</v>
      </c>
      <c r="V224" s="213">
        <f t="shared" si="60"/>
        <v>0</v>
      </c>
      <c r="W224" s="213">
        <f t="shared" si="61"/>
        <v>23788.204842946889</v>
      </c>
    </row>
    <row r="225" spans="1:23" ht="15.6" customHeight="1" x14ac:dyDescent="0.2">
      <c r="A225" s="337">
        <f t="shared" si="69"/>
        <v>147</v>
      </c>
      <c r="B225" s="367" t="s">
        <v>437</v>
      </c>
      <c r="C225" s="224">
        <v>1957</v>
      </c>
      <c r="D225" s="236"/>
      <c r="E225" s="277" t="s">
        <v>416</v>
      </c>
      <c r="F225" s="80">
        <v>2</v>
      </c>
      <c r="G225" s="80">
        <v>3</v>
      </c>
      <c r="H225" s="80">
        <v>1433.77</v>
      </c>
      <c r="I225" s="80">
        <v>877.3</v>
      </c>
      <c r="J225" s="80">
        <v>804.7</v>
      </c>
      <c r="K225" s="224">
        <v>65</v>
      </c>
      <c r="L225" s="373">
        <f>'раздел 2'!C222</f>
        <v>4646193.8099999996</v>
      </c>
      <c r="M225" s="349">
        <v>0</v>
      </c>
      <c r="N225" s="373">
        <f>SUM(N222:N224)</f>
        <v>0</v>
      </c>
      <c r="O225" s="373">
        <f>SUM(O222:O224)</f>
        <v>0</v>
      </c>
      <c r="P225" s="349">
        <f t="shared" si="67"/>
        <v>4646193.8099999996</v>
      </c>
      <c r="Q225" s="345">
        <f t="shared" si="68"/>
        <v>3240.5433298227745</v>
      </c>
      <c r="R225" s="350">
        <v>24445</v>
      </c>
      <c r="S225" s="86" t="s">
        <v>358</v>
      </c>
      <c r="T225" s="351" t="s">
        <v>181</v>
      </c>
      <c r="U225" s="59">
        <f>L225-'раздел 2'!C222</f>
        <v>0</v>
      </c>
      <c r="V225" s="213">
        <f t="shared" si="60"/>
        <v>0</v>
      </c>
      <c r="W225" s="213">
        <f t="shared" si="61"/>
        <v>21204.456670177227</v>
      </c>
    </row>
    <row r="226" spans="1:23" ht="15.6" customHeight="1" x14ac:dyDescent="0.2">
      <c r="A226" s="337">
        <f t="shared" si="69"/>
        <v>148</v>
      </c>
      <c r="B226" s="367" t="s">
        <v>438</v>
      </c>
      <c r="C226" s="224">
        <v>1958</v>
      </c>
      <c r="D226" s="236"/>
      <c r="E226" s="277" t="s">
        <v>416</v>
      </c>
      <c r="F226" s="80">
        <v>2</v>
      </c>
      <c r="G226" s="80">
        <v>2</v>
      </c>
      <c r="H226" s="80">
        <v>896.58</v>
      </c>
      <c r="I226" s="80">
        <v>561.80999999999995</v>
      </c>
      <c r="J226" s="80">
        <v>527.16</v>
      </c>
      <c r="K226" s="224">
        <v>27</v>
      </c>
      <c r="L226" s="373">
        <f>'раздел 2'!C223</f>
        <v>575024.16</v>
      </c>
      <c r="M226" s="349">
        <v>0</v>
      </c>
      <c r="N226" s="373">
        <f>SUM(N223:N225)</f>
        <v>0</v>
      </c>
      <c r="O226" s="373">
        <f>SUM(O223:O225)</f>
        <v>0</v>
      </c>
      <c r="P226" s="349">
        <f t="shared" si="67"/>
        <v>575024.16</v>
      </c>
      <c r="Q226" s="345">
        <f t="shared" si="68"/>
        <v>641.35287425550428</v>
      </c>
      <c r="R226" s="350">
        <v>24445</v>
      </c>
      <c r="S226" s="86" t="s">
        <v>358</v>
      </c>
      <c r="T226" s="351" t="s">
        <v>181</v>
      </c>
      <c r="U226" s="59">
        <f>L226-'раздел 2'!C223</f>
        <v>0</v>
      </c>
      <c r="V226" s="213">
        <f t="shared" si="60"/>
        <v>0</v>
      </c>
      <c r="W226" s="213">
        <f t="shared" si="61"/>
        <v>23803.647125744497</v>
      </c>
    </row>
    <row r="227" spans="1:23" ht="15.6" customHeight="1" x14ac:dyDescent="0.2">
      <c r="A227" s="557" t="s">
        <v>17</v>
      </c>
      <c r="B227" s="557"/>
      <c r="C227" s="87"/>
      <c r="D227" s="350"/>
      <c r="E227" s="351"/>
      <c r="F227" s="337"/>
      <c r="G227" s="337"/>
      <c r="H227" s="373">
        <f t="shared" ref="H227:P227" si="70">SUM(H220:H226)</f>
        <v>16286.35</v>
      </c>
      <c r="I227" s="373">
        <f t="shared" si="70"/>
        <v>9798.3299999999981</v>
      </c>
      <c r="J227" s="373">
        <f t="shared" si="70"/>
        <v>8980.16</v>
      </c>
      <c r="K227" s="341">
        <f t="shared" si="70"/>
        <v>210</v>
      </c>
      <c r="L227" s="373">
        <f t="shared" si="70"/>
        <v>26575839.789999999</v>
      </c>
      <c r="M227" s="373">
        <f t="shared" si="70"/>
        <v>0</v>
      </c>
      <c r="N227" s="373">
        <f t="shared" si="70"/>
        <v>0</v>
      </c>
      <c r="O227" s="373">
        <f t="shared" si="70"/>
        <v>0</v>
      </c>
      <c r="P227" s="373">
        <f t="shared" si="70"/>
        <v>26575839.789999999</v>
      </c>
      <c r="Q227" s="345">
        <f t="shared" si="68"/>
        <v>1631.786114752538</v>
      </c>
      <c r="R227" s="361" t="s">
        <v>177</v>
      </c>
      <c r="S227" s="361" t="s">
        <v>177</v>
      </c>
      <c r="T227" s="361" t="s">
        <v>177</v>
      </c>
      <c r="U227" s="59">
        <f>L227-'раздел 2'!C224</f>
        <v>0</v>
      </c>
      <c r="V227" s="213">
        <f t="shared" si="60"/>
        <v>0</v>
      </c>
      <c r="W227" s="213" t="e">
        <f t="shared" si="61"/>
        <v>#VALUE!</v>
      </c>
    </row>
    <row r="228" spans="1:23" ht="15.6" customHeight="1" x14ac:dyDescent="0.2">
      <c r="A228" s="557" t="s">
        <v>439</v>
      </c>
      <c r="B228" s="557"/>
      <c r="C228" s="87"/>
      <c r="D228" s="350"/>
      <c r="E228" s="351"/>
      <c r="F228" s="337"/>
      <c r="G228" s="337"/>
      <c r="H228" s="373"/>
      <c r="I228" s="373"/>
      <c r="J228" s="373"/>
      <c r="K228" s="87"/>
      <c r="L228" s="349"/>
      <c r="M228" s="349"/>
      <c r="N228" s="349"/>
      <c r="O228" s="349"/>
      <c r="P228" s="349"/>
      <c r="Q228" s="345"/>
      <c r="R228" s="373"/>
      <c r="S228" s="86"/>
      <c r="T228" s="351"/>
      <c r="U228" s="59">
        <f>L228-'раздел 2'!C225</f>
        <v>0</v>
      </c>
      <c r="V228" s="213">
        <f t="shared" si="60"/>
        <v>0</v>
      </c>
      <c r="W228" s="213">
        <f t="shared" si="61"/>
        <v>0</v>
      </c>
    </row>
    <row r="229" spans="1:23" ht="15.6" customHeight="1" x14ac:dyDescent="0.2">
      <c r="A229" s="337">
        <f>A226+1</f>
        <v>149</v>
      </c>
      <c r="B229" s="359" t="s">
        <v>441</v>
      </c>
      <c r="C229" s="239">
        <v>1977</v>
      </c>
      <c r="D229" s="345"/>
      <c r="E229" s="278" t="s">
        <v>1494</v>
      </c>
      <c r="F229" s="196">
        <v>5</v>
      </c>
      <c r="G229" s="196">
        <v>3</v>
      </c>
      <c r="H229" s="238">
        <v>3114.4</v>
      </c>
      <c r="I229" s="278">
        <v>2878</v>
      </c>
      <c r="J229" s="278">
        <v>2674.7</v>
      </c>
      <c r="K229" s="270">
        <v>60</v>
      </c>
      <c r="L229" s="373">
        <f>'раздел 2'!C226</f>
        <v>1935933.2599999998</v>
      </c>
      <c r="M229" s="349">
        <v>0</v>
      </c>
      <c r="N229" s="349">
        <v>0</v>
      </c>
      <c r="O229" s="349">
        <v>0</v>
      </c>
      <c r="P229" s="349">
        <f>L229</f>
        <v>1935933.2599999998</v>
      </c>
      <c r="Q229" s="345">
        <f>L229/H229</f>
        <v>621.60713460056502</v>
      </c>
      <c r="R229" s="350">
        <v>24445</v>
      </c>
      <c r="S229" s="86" t="s">
        <v>358</v>
      </c>
      <c r="T229" s="351" t="s">
        <v>181</v>
      </c>
      <c r="U229" s="59">
        <f>L229-'раздел 2'!C226</f>
        <v>0</v>
      </c>
      <c r="V229" s="213">
        <f t="shared" si="60"/>
        <v>0</v>
      </c>
      <c r="W229" s="213">
        <f t="shared" si="61"/>
        <v>23823.392865399434</v>
      </c>
    </row>
    <row r="230" spans="1:23" ht="15.6" customHeight="1" x14ac:dyDescent="0.2">
      <c r="A230" s="337">
        <f>A229+1</f>
        <v>150</v>
      </c>
      <c r="B230" s="359" t="s">
        <v>442</v>
      </c>
      <c r="C230" s="239">
        <v>1977</v>
      </c>
      <c r="D230" s="351"/>
      <c r="E230" s="278" t="s">
        <v>1494</v>
      </c>
      <c r="F230" s="196">
        <v>5</v>
      </c>
      <c r="G230" s="196">
        <v>4</v>
      </c>
      <c r="H230" s="238">
        <v>4364.8999999999996</v>
      </c>
      <c r="I230" s="278">
        <v>3747.3</v>
      </c>
      <c r="J230" s="278">
        <v>3479.2</v>
      </c>
      <c r="K230" s="270">
        <v>85</v>
      </c>
      <c r="L230" s="373">
        <f>'раздел 2'!C227</f>
        <v>2263870.13</v>
      </c>
      <c r="M230" s="349">
        <v>0</v>
      </c>
      <c r="N230" s="349">
        <v>0</v>
      </c>
      <c r="O230" s="349">
        <v>0</v>
      </c>
      <c r="P230" s="349">
        <f>L230</f>
        <v>2263870.13</v>
      </c>
      <c r="Q230" s="345">
        <f>L230/H230</f>
        <v>518.65337808426307</v>
      </c>
      <c r="R230" s="350">
        <v>24445</v>
      </c>
      <c r="S230" s="86" t="s">
        <v>358</v>
      </c>
      <c r="T230" s="351" t="s">
        <v>181</v>
      </c>
      <c r="U230" s="59">
        <f>L230-'раздел 2'!C227</f>
        <v>0</v>
      </c>
      <c r="V230" s="213">
        <f t="shared" si="60"/>
        <v>0</v>
      </c>
      <c r="W230" s="213">
        <f t="shared" si="61"/>
        <v>23926.346621915738</v>
      </c>
    </row>
    <row r="231" spans="1:23" ht="15.6" customHeight="1" x14ac:dyDescent="0.2">
      <c r="A231" s="337">
        <f>A230+1</f>
        <v>151</v>
      </c>
      <c r="B231" s="359" t="s">
        <v>440</v>
      </c>
      <c r="C231" s="239">
        <v>1977</v>
      </c>
      <c r="D231" s="351"/>
      <c r="E231" s="278" t="s">
        <v>1494</v>
      </c>
      <c r="F231" s="196">
        <v>5</v>
      </c>
      <c r="G231" s="196">
        <v>4</v>
      </c>
      <c r="H231" s="238">
        <v>4029.9</v>
      </c>
      <c r="I231" s="278">
        <v>3724.8</v>
      </c>
      <c r="J231" s="278">
        <v>3388.3</v>
      </c>
      <c r="K231" s="270">
        <v>82</v>
      </c>
      <c r="L231" s="373">
        <f>'раздел 2'!C228</f>
        <v>2263955.84</v>
      </c>
      <c r="M231" s="349">
        <v>0</v>
      </c>
      <c r="N231" s="349">
        <v>0</v>
      </c>
      <c r="O231" s="349">
        <v>0</v>
      </c>
      <c r="P231" s="349">
        <f>L231</f>
        <v>2263955.84</v>
      </c>
      <c r="Q231" s="345">
        <f>L231/H231</f>
        <v>561.78958286806119</v>
      </c>
      <c r="R231" s="350">
        <v>24445</v>
      </c>
      <c r="S231" s="86" t="s">
        <v>358</v>
      </c>
      <c r="T231" s="351" t="s">
        <v>181</v>
      </c>
      <c r="U231" s="59">
        <f>L231-'раздел 2'!C228</f>
        <v>0</v>
      </c>
      <c r="V231" s="213">
        <f t="shared" si="60"/>
        <v>0</v>
      </c>
      <c r="W231" s="213">
        <f t="shared" si="61"/>
        <v>23883.210417131937</v>
      </c>
    </row>
    <row r="232" spans="1:23" ht="15.6" customHeight="1" x14ac:dyDescent="0.2">
      <c r="A232" s="557" t="s">
        <v>17</v>
      </c>
      <c r="B232" s="557"/>
      <c r="C232" s="88"/>
      <c r="D232" s="351"/>
      <c r="E232" s="351"/>
      <c r="F232" s="361"/>
      <c r="G232" s="361"/>
      <c r="H232" s="351">
        <f t="shared" ref="H232:P232" si="71">SUM(H229:H231)</f>
        <v>11509.199999999999</v>
      </c>
      <c r="I232" s="351">
        <f t="shared" si="71"/>
        <v>10350.1</v>
      </c>
      <c r="J232" s="351">
        <f t="shared" si="71"/>
        <v>9542.2000000000007</v>
      </c>
      <c r="K232" s="88">
        <f t="shared" si="71"/>
        <v>227</v>
      </c>
      <c r="L232" s="349">
        <f t="shared" si="71"/>
        <v>6463759.2299999995</v>
      </c>
      <c r="M232" s="351">
        <f t="shared" si="71"/>
        <v>0</v>
      </c>
      <c r="N232" s="351">
        <f t="shared" si="71"/>
        <v>0</v>
      </c>
      <c r="O232" s="351">
        <f t="shared" si="71"/>
        <v>0</v>
      </c>
      <c r="P232" s="351">
        <f t="shared" si="71"/>
        <v>6463759.2299999995</v>
      </c>
      <c r="Q232" s="345">
        <f>L232/H232</f>
        <v>561.616726618705</v>
      </c>
      <c r="R232" s="361" t="s">
        <v>177</v>
      </c>
      <c r="S232" s="361" t="s">
        <v>177</v>
      </c>
      <c r="T232" s="361" t="s">
        <v>177</v>
      </c>
      <c r="U232" s="59">
        <f>L232-'раздел 2'!C229</f>
        <v>0</v>
      </c>
      <c r="V232" s="213">
        <f t="shared" si="60"/>
        <v>0</v>
      </c>
      <c r="W232" s="213" t="e">
        <f t="shared" si="61"/>
        <v>#VALUE!</v>
      </c>
    </row>
    <row r="233" spans="1:23" ht="15.6" customHeight="1" x14ac:dyDescent="0.2">
      <c r="A233" s="557" t="s">
        <v>107</v>
      </c>
      <c r="B233" s="557"/>
      <c r="C233" s="88"/>
      <c r="D233" s="345"/>
      <c r="E233" s="345"/>
      <c r="F233" s="361"/>
      <c r="G233" s="361"/>
      <c r="H233" s="349"/>
      <c r="I233" s="349"/>
      <c r="J233" s="349"/>
      <c r="K233" s="88"/>
      <c r="L233" s="349"/>
      <c r="M233" s="349"/>
      <c r="N233" s="349"/>
      <c r="O233" s="349"/>
      <c r="P233" s="349"/>
      <c r="Q233" s="345"/>
      <c r="R233" s="98"/>
      <c r="S233" s="86"/>
      <c r="T233" s="86"/>
      <c r="U233" s="59">
        <f>L233-'раздел 2'!C230</f>
        <v>0</v>
      </c>
      <c r="V233" s="213">
        <f t="shared" si="60"/>
        <v>0</v>
      </c>
      <c r="W233" s="213">
        <f t="shared" si="61"/>
        <v>0</v>
      </c>
    </row>
    <row r="234" spans="1:23" ht="15.6" customHeight="1" x14ac:dyDescent="0.2">
      <c r="A234" s="337">
        <f>A231+1</f>
        <v>152</v>
      </c>
      <c r="B234" s="359" t="s">
        <v>212</v>
      </c>
      <c r="C234" s="88">
        <v>1973</v>
      </c>
      <c r="D234" s="351"/>
      <c r="E234" s="351" t="s">
        <v>174</v>
      </c>
      <c r="F234" s="361">
        <v>5</v>
      </c>
      <c r="G234" s="361">
        <v>6</v>
      </c>
      <c r="H234" s="351">
        <v>5040.6000000000004</v>
      </c>
      <c r="I234" s="351">
        <v>4606.8</v>
      </c>
      <c r="J234" s="351">
        <v>3703.1</v>
      </c>
      <c r="K234" s="88">
        <v>209</v>
      </c>
      <c r="L234" s="373">
        <f>'раздел 2'!C231</f>
        <v>16174537.360000001</v>
      </c>
      <c r="M234" s="349">
        <v>0</v>
      </c>
      <c r="N234" s="373">
        <f>SUM(N232:N233)</f>
        <v>0</v>
      </c>
      <c r="O234" s="373">
        <f t="shared" ref="O234:O253" si="72">SUM(O233:O233)</f>
        <v>0</v>
      </c>
      <c r="P234" s="349">
        <f t="shared" ref="P234:P253" si="73">L234</f>
        <v>16174537.360000001</v>
      </c>
      <c r="Q234" s="345">
        <f t="shared" ref="Q234:Q254" si="74">L234/H234</f>
        <v>3208.8515970320996</v>
      </c>
      <c r="R234" s="350">
        <v>24445</v>
      </c>
      <c r="S234" s="86" t="s">
        <v>358</v>
      </c>
      <c r="T234" s="351" t="s">
        <v>181</v>
      </c>
      <c r="U234" s="59">
        <f>L234-'раздел 2'!C231</f>
        <v>0</v>
      </c>
      <c r="V234" s="213">
        <f t="shared" si="60"/>
        <v>0</v>
      </c>
      <c r="W234" s="213">
        <f t="shared" si="61"/>
        <v>21236.148402967901</v>
      </c>
    </row>
    <row r="235" spans="1:23" ht="15.6" customHeight="1" x14ac:dyDescent="0.2">
      <c r="A235" s="361">
        <f t="shared" ref="A235:A253" si="75">A234+1</f>
        <v>153</v>
      </c>
      <c r="B235" s="340" t="s">
        <v>213</v>
      </c>
      <c r="C235" s="88">
        <v>1958</v>
      </c>
      <c r="D235" s="351"/>
      <c r="E235" s="351" t="s">
        <v>174</v>
      </c>
      <c r="F235" s="361">
        <v>3</v>
      </c>
      <c r="G235" s="361">
        <v>5</v>
      </c>
      <c r="H235" s="349">
        <v>2372.61</v>
      </c>
      <c r="I235" s="349">
        <v>2124.61</v>
      </c>
      <c r="J235" s="349">
        <v>1320.67</v>
      </c>
      <c r="K235" s="88">
        <v>110</v>
      </c>
      <c r="L235" s="373">
        <f>'раздел 2'!C232</f>
        <v>10352175.4</v>
      </c>
      <c r="M235" s="349">
        <v>0</v>
      </c>
      <c r="N235" s="373">
        <f>SUM(N232:N234)</f>
        <v>0</v>
      </c>
      <c r="O235" s="373">
        <f t="shared" si="72"/>
        <v>0</v>
      </c>
      <c r="P235" s="349">
        <f t="shared" si="73"/>
        <v>10352175.4</v>
      </c>
      <c r="Q235" s="345">
        <f t="shared" si="74"/>
        <v>4363.2014532519042</v>
      </c>
      <c r="R235" s="350">
        <v>24445</v>
      </c>
      <c r="S235" s="86" t="s">
        <v>358</v>
      </c>
      <c r="T235" s="351" t="s">
        <v>181</v>
      </c>
      <c r="U235" s="59">
        <f>L235-'раздел 2'!C232</f>
        <v>0</v>
      </c>
      <c r="V235" s="213">
        <f t="shared" si="60"/>
        <v>0</v>
      </c>
      <c r="W235" s="213">
        <f t="shared" si="61"/>
        <v>20081.798546748098</v>
      </c>
    </row>
    <row r="236" spans="1:23" ht="15.6" customHeight="1" x14ac:dyDescent="0.2">
      <c r="A236" s="361">
        <f t="shared" si="75"/>
        <v>154</v>
      </c>
      <c r="B236" s="340" t="s">
        <v>214</v>
      </c>
      <c r="C236" s="88">
        <v>1968</v>
      </c>
      <c r="D236" s="351"/>
      <c r="E236" s="351" t="s">
        <v>174</v>
      </c>
      <c r="F236" s="361">
        <v>5</v>
      </c>
      <c r="G236" s="361">
        <v>6</v>
      </c>
      <c r="H236" s="373">
        <v>5001.05</v>
      </c>
      <c r="I236" s="373">
        <v>4642.7</v>
      </c>
      <c r="J236" s="373">
        <v>3775.25</v>
      </c>
      <c r="K236" s="341">
        <v>197</v>
      </c>
      <c r="L236" s="373">
        <f>'раздел 2'!C233</f>
        <v>13488488.870000001</v>
      </c>
      <c r="M236" s="349">
        <v>0</v>
      </c>
      <c r="N236" s="373">
        <f>SUM(N232:N235)</f>
        <v>0</v>
      </c>
      <c r="O236" s="373">
        <f t="shared" si="72"/>
        <v>0</v>
      </c>
      <c r="P236" s="349">
        <f t="shared" si="73"/>
        <v>13488488.870000001</v>
      </c>
      <c r="Q236" s="345">
        <f t="shared" si="74"/>
        <v>2697.1313764109536</v>
      </c>
      <c r="R236" s="350">
        <v>24445</v>
      </c>
      <c r="S236" s="86" t="s">
        <v>358</v>
      </c>
      <c r="T236" s="351" t="s">
        <v>181</v>
      </c>
      <c r="U236" s="59">
        <f>L236-'раздел 2'!C233</f>
        <v>0</v>
      </c>
      <c r="V236" s="213">
        <f t="shared" si="60"/>
        <v>0</v>
      </c>
      <c r="W236" s="213">
        <f t="shared" si="61"/>
        <v>21747.868623589045</v>
      </c>
    </row>
    <row r="237" spans="1:23" ht="15.6" customHeight="1" x14ac:dyDescent="0.2">
      <c r="A237" s="361">
        <f t="shared" si="75"/>
        <v>155</v>
      </c>
      <c r="B237" s="340" t="s">
        <v>215</v>
      </c>
      <c r="C237" s="88">
        <v>1939</v>
      </c>
      <c r="D237" s="351"/>
      <c r="E237" s="351" t="s">
        <v>174</v>
      </c>
      <c r="F237" s="361">
        <v>3</v>
      </c>
      <c r="G237" s="361">
        <v>3</v>
      </c>
      <c r="H237" s="349">
        <v>1943</v>
      </c>
      <c r="I237" s="349">
        <v>1319.6</v>
      </c>
      <c r="J237" s="349">
        <v>1149.78</v>
      </c>
      <c r="K237" s="88">
        <v>50</v>
      </c>
      <c r="L237" s="373">
        <f>'раздел 2'!C234</f>
        <v>14521481.199999999</v>
      </c>
      <c r="M237" s="349">
        <v>0</v>
      </c>
      <c r="N237" s="373">
        <f>SUM(N233:N236)</f>
        <v>0</v>
      </c>
      <c r="O237" s="373">
        <f t="shared" si="72"/>
        <v>0</v>
      </c>
      <c r="P237" s="349">
        <f t="shared" si="73"/>
        <v>14521481.199999999</v>
      </c>
      <c r="Q237" s="345">
        <f t="shared" si="74"/>
        <v>7473.7422542460108</v>
      </c>
      <c r="R237" s="350">
        <v>24445</v>
      </c>
      <c r="S237" s="86" t="s">
        <v>358</v>
      </c>
      <c r="T237" s="351" t="s">
        <v>181</v>
      </c>
      <c r="U237" s="59">
        <f>L237-'раздел 2'!C234</f>
        <v>0</v>
      </c>
      <c r="V237" s="213">
        <f t="shared" si="60"/>
        <v>0</v>
      </c>
      <c r="W237" s="213">
        <f t="shared" si="61"/>
        <v>16971.257745753988</v>
      </c>
    </row>
    <row r="238" spans="1:23" ht="15.6" customHeight="1" x14ac:dyDescent="0.2">
      <c r="A238" s="361">
        <f t="shared" si="75"/>
        <v>156</v>
      </c>
      <c r="B238" s="82" t="s">
        <v>1495</v>
      </c>
      <c r="C238" s="169">
        <v>1964</v>
      </c>
      <c r="D238" s="71">
        <v>2011</v>
      </c>
      <c r="E238" s="71" t="s">
        <v>416</v>
      </c>
      <c r="F238" s="190">
        <v>2</v>
      </c>
      <c r="G238" s="190">
        <v>3</v>
      </c>
      <c r="H238" s="76">
        <v>520.9</v>
      </c>
      <c r="I238" s="76">
        <v>475.9</v>
      </c>
      <c r="J238" s="76">
        <v>344.7</v>
      </c>
      <c r="K238" s="170">
        <v>14</v>
      </c>
      <c r="L238" s="373">
        <f>'раздел 2'!C235</f>
        <v>415539.45</v>
      </c>
      <c r="M238" s="349">
        <v>0</v>
      </c>
      <c r="N238" s="373">
        <f>SUM(N234:N237)</f>
        <v>0</v>
      </c>
      <c r="O238" s="373">
        <f t="shared" si="72"/>
        <v>0</v>
      </c>
      <c r="P238" s="349">
        <f t="shared" si="73"/>
        <v>415539.45</v>
      </c>
      <c r="Q238" s="345">
        <f t="shared" si="74"/>
        <v>797.73363409483591</v>
      </c>
      <c r="R238" s="350">
        <v>24445</v>
      </c>
      <c r="S238" s="86" t="s">
        <v>358</v>
      </c>
      <c r="T238" s="351" t="s">
        <v>181</v>
      </c>
      <c r="U238" s="59">
        <f>L238-'раздел 2'!C235</f>
        <v>0</v>
      </c>
      <c r="V238" s="213">
        <f t="shared" si="60"/>
        <v>0</v>
      </c>
      <c r="W238" s="213">
        <f t="shared" si="61"/>
        <v>23647.266365905165</v>
      </c>
    </row>
    <row r="239" spans="1:23" ht="15.6" customHeight="1" x14ac:dyDescent="0.2">
      <c r="A239" s="361">
        <f t="shared" si="75"/>
        <v>157</v>
      </c>
      <c r="B239" s="81" t="s">
        <v>1496</v>
      </c>
      <c r="C239" s="170">
        <v>1964</v>
      </c>
      <c r="D239" s="78">
        <v>2011</v>
      </c>
      <c r="E239" s="78" t="s">
        <v>416</v>
      </c>
      <c r="F239" s="190">
        <v>2</v>
      </c>
      <c r="G239" s="190">
        <v>2</v>
      </c>
      <c r="H239" s="76">
        <v>550.14</v>
      </c>
      <c r="I239" s="76">
        <v>525.44000000000005</v>
      </c>
      <c r="J239" s="76">
        <v>423.64</v>
      </c>
      <c r="K239" s="170">
        <v>16</v>
      </c>
      <c r="L239" s="373">
        <f>'раздел 2'!C236</f>
        <v>427099.63</v>
      </c>
      <c r="M239" s="349">
        <v>0</v>
      </c>
      <c r="N239" s="373">
        <f>SUM(N235:N238)</f>
        <v>0</v>
      </c>
      <c r="O239" s="373">
        <f t="shared" si="72"/>
        <v>0</v>
      </c>
      <c r="P239" s="349">
        <f t="shared" si="73"/>
        <v>427099.63</v>
      </c>
      <c r="Q239" s="345">
        <f t="shared" si="74"/>
        <v>776.34716617588253</v>
      </c>
      <c r="R239" s="350">
        <v>24445</v>
      </c>
      <c r="S239" s="86" t="s">
        <v>358</v>
      </c>
      <c r="T239" s="351" t="s">
        <v>181</v>
      </c>
      <c r="U239" s="59">
        <f>L239-'раздел 2'!C236</f>
        <v>0</v>
      </c>
      <c r="V239" s="213">
        <f t="shared" si="60"/>
        <v>0</v>
      </c>
      <c r="W239" s="213">
        <f t="shared" si="61"/>
        <v>23668.652833824119</v>
      </c>
    </row>
    <row r="240" spans="1:23" ht="15.6" customHeight="1" x14ac:dyDescent="0.2">
      <c r="A240" s="361">
        <f t="shared" si="75"/>
        <v>158</v>
      </c>
      <c r="B240" s="81" t="s">
        <v>1306</v>
      </c>
      <c r="C240" s="170">
        <v>1975</v>
      </c>
      <c r="D240" s="78">
        <v>2014</v>
      </c>
      <c r="E240" s="78" t="s">
        <v>178</v>
      </c>
      <c r="F240" s="190">
        <v>5</v>
      </c>
      <c r="G240" s="190">
        <v>6</v>
      </c>
      <c r="H240" s="76">
        <v>5615.6</v>
      </c>
      <c r="I240" s="76">
        <v>5001.2</v>
      </c>
      <c r="J240" s="76">
        <v>3734.06</v>
      </c>
      <c r="K240" s="170">
        <v>126</v>
      </c>
      <c r="L240" s="373">
        <f>'раздел 2'!C237</f>
        <v>2253696.29</v>
      </c>
      <c r="M240" s="349">
        <v>0</v>
      </c>
      <c r="N240" s="373">
        <f>SUM(N238:N239)</f>
        <v>0</v>
      </c>
      <c r="O240" s="373">
        <f t="shared" si="72"/>
        <v>0</v>
      </c>
      <c r="P240" s="349">
        <f t="shared" si="73"/>
        <v>2253696.29</v>
      </c>
      <c r="Q240" s="345">
        <f t="shared" si="74"/>
        <v>401.32778153714651</v>
      </c>
      <c r="R240" s="350">
        <v>24445</v>
      </c>
      <c r="S240" s="86" t="s">
        <v>358</v>
      </c>
      <c r="T240" s="351" t="s">
        <v>181</v>
      </c>
      <c r="U240" s="59">
        <f>L240-'раздел 2'!C237</f>
        <v>0</v>
      </c>
      <c r="V240" s="213">
        <f t="shared" si="60"/>
        <v>0</v>
      </c>
      <c r="W240" s="213">
        <f t="shared" si="61"/>
        <v>24043.672218462852</v>
      </c>
    </row>
    <row r="241" spans="1:23" ht="15.6" customHeight="1" x14ac:dyDescent="0.2">
      <c r="A241" s="361">
        <f t="shared" si="75"/>
        <v>159</v>
      </c>
      <c r="B241" s="81" t="s">
        <v>1307</v>
      </c>
      <c r="C241" s="170">
        <v>1978</v>
      </c>
      <c r="D241" s="78">
        <v>2014</v>
      </c>
      <c r="E241" s="78" t="s">
        <v>178</v>
      </c>
      <c r="F241" s="190">
        <v>5</v>
      </c>
      <c r="G241" s="190">
        <v>4</v>
      </c>
      <c r="H241" s="78">
        <v>3013.2</v>
      </c>
      <c r="I241" s="76">
        <v>2730.2</v>
      </c>
      <c r="J241" s="76">
        <v>2348.8000000000002</v>
      </c>
      <c r="K241" s="170">
        <v>117</v>
      </c>
      <c r="L241" s="373">
        <f>'раздел 2'!C238</f>
        <v>1016016.53</v>
      </c>
      <c r="M241" s="349">
        <v>0</v>
      </c>
      <c r="N241" s="373">
        <f>SUM(N239:N240)</f>
        <v>0</v>
      </c>
      <c r="O241" s="373">
        <f t="shared" si="72"/>
        <v>0</v>
      </c>
      <c r="P241" s="349">
        <f t="shared" si="73"/>
        <v>1016016.53</v>
      </c>
      <c r="Q241" s="345">
        <f t="shared" si="74"/>
        <v>337.18854705960445</v>
      </c>
      <c r="R241" s="350">
        <v>24445</v>
      </c>
      <c r="S241" s="86" t="s">
        <v>358</v>
      </c>
      <c r="T241" s="351" t="s">
        <v>181</v>
      </c>
      <c r="U241" s="59">
        <f>L241-'раздел 2'!C238</f>
        <v>0</v>
      </c>
      <c r="V241" s="213">
        <f t="shared" si="60"/>
        <v>0</v>
      </c>
      <c r="W241" s="213">
        <f t="shared" si="61"/>
        <v>24107.811452940394</v>
      </c>
    </row>
    <row r="242" spans="1:23" ht="15.6" customHeight="1" x14ac:dyDescent="0.2">
      <c r="A242" s="361">
        <f t="shared" si="75"/>
        <v>160</v>
      </c>
      <c r="B242" s="81" t="s">
        <v>1497</v>
      </c>
      <c r="C242" s="170">
        <v>1979</v>
      </c>
      <c r="D242" s="78"/>
      <c r="E242" s="78" t="s">
        <v>178</v>
      </c>
      <c r="F242" s="190">
        <v>5</v>
      </c>
      <c r="G242" s="190">
        <v>4</v>
      </c>
      <c r="H242" s="76">
        <v>2997.9</v>
      </c>
      <c r="I242" s="76">
        <v>2701.9</v>
      </c>
      <c r="J242" s="76">
        <v>2210.9</v>
      </c>
      <c r="K242" s="170">
        <v>89</v>
      </c>
      <c r="L242" s="373">
        <f>'раздел 2'!C239</f>
        <v>1304665.8199999998</v>
      </c>
      <c r="M242" s="349">
        <v>0</v>
      </c>
      <c r="N242" s="373">
        <f>SUM(N240:N241)</f>
        <v>0</v>
      </c>
      <c r="O242" s="373">
        <f t="shared" si="72"/>
        <v>0</v>
      </c>
      <c r="P242" s="349">
        <f t="shared" si="73"/>
        <v>1304665.8199999998</v>
      </c>
      <c r="Q242" s="345">
        <f t="shared" si="74"/>
        <v>435.19324193602182</v>
      </c>
      <c r="R242" s="350">
        <v>24445</v>
      </c>
      <c r="S242" s="86" t="s">
        <v>358</v>
      </c>
      <c r="T242" s="351" t="s">
        <v>181</v>
      </c>
      <c r="U242" s="59">
        <f>L242-'раздел 2'!C239</f>
        <v>0</v>
      </c>
      <c r="V242" s="213">
        <f t="shared" si="60"/>
        <v>0</v>
      </c>
      <c r="W242" s="213">
        <f t="shared" si="61"/>
        <v>24009.80675806398</v>
      </c>
    </row>
    <row r="243" spans="1:23" ht="15.6" customHeight="1" x14ac:dyDescent="0.2">
      <c r="A243" s="361">
        <f t="shared" si="75"/>
        <v>161</v>
      </c>
      <c r="B243" s="81" t="s">
        <v>1309</v>
      </c>
      <c r="C243" s="170">
        <v>1979</v>
      </c>
      <c r="D243" s="78">
        <v>2012</v>
      </c>
      <c r="E243" s="78" t="s">
        <v>178</v>
      </c>
      <c r="F243" s="190">
        <v>5</v>
      </c>
      <c r="G243" s="190">
        <v>8</v>
      </c>
      <c r="H243" s="76">
        <v>6392.8</v>
      </c>
      <c r="I243" s="76">
        <v>5824.8</v>
      </c>
      <c r="J243" s="76">
        <v>4830.3</v>
      </c>
      <c r="K243" s="170">
        <v>238</v>
      </c>
      <c r="L243" s="373">
        <f>'раздел 2'!C240</f>
        <v>2205702.7999999998</v>
      </c>
      <c r="M243" s="349">
        <v>0</v>
      </c>
      <c r="N243" s="373">
        <f>SUM(N240:N242)</f>
        <v>0</v>
      </c>
      <c r="O243" s="373">
        <f t="shared" si="72"/>
        <v>0</v>
      </c>
      <c r="P243" s="349">
        <f t="shared" si="73"/>
        <v>2205702.7999999998</v>
      </c>
      <c r="Q243" s="345">
        <f t="shared" si="74"/>
        <v>345.0292203729195</v>
      </c>
      <c r="R243" s="350">
        <v>24445</v>
      </c>
      <c r="S243" s="86" t="s">
        <v>358</v>
      </c>
      <c r="T243" s="351" t="s">
        <v>181</v>
      </c>
      <c r="U243" s="59">
        <f>L243-'раздел 2'!C240</f>
        <v>0</v>
      </c>
      <c r="V243" s="213">
        <f t="shared" si="60"/>
        <v>0</v>
      </c>
      <c r="W243" s="213">
        <f t="shared" si="61"/>
        <v>24099.970779627081</v>
      </c>
    </row>
    <row r="244" spans="1:23" ht="15.6" customHeight="1" x14ac:dyDescent="0.2">
      <c r="A244" s="361">
        <f t="shared" si="75"/>
        <v>162</v>
      </c>
      <c r="B244" s="81" t="s">
        <v>1310</v>
      </c>
      <c r="C244" s="170">
        <v>1978</v>
      </c>
      <c r="D244" s="78">
        <v>2013</v>
      </c>
      <c r="E244" s="78" t="s">
        <v>178</v>
      </c>
      <c r="F244" s="190">
        <v>5</v>
      </c>
      <c r="G244" s="190">
        <v>8</v>
      </c>
      <c r="H244" s="76">
        <v>7230.6</v>
      </c>
      <c r="I244" s="76">
        <v>6498.6</v>
      </c>
      <c r="J244" s="76">
        <v>5430.8</v>
      </c>
      <c r="K244" s="170">
        <v>202</v>
      </c>
      <c r="L244" s="373">
        <f>'раздел 2'!C241</f>
        <v>2319533.5299999998</v>
      </c>
      <c r="M244" s="349">
        <v>0</v>
      </c>
      <c r="N244" s="373">
        <f>SUM(N240:N243)</f>
        <v>0</v>
      </c>
      <c r="O244" s="373">
        <f t="shared" si="72"/>
        <v>0</v>
      </c>
      <c r="P244" s="349">
        <f t="shared" si="73"/>
        <v>2319533.5299999998</v>
      </c>
      <c r="Q244" s="345">
        <f t="shared" si="74"/>
        <v>320.79405996736091</v>
      </c>
      <c r="R244" s="350">
        <v>24445</v>
      </c>
      <c r="S244" s="86" t="s">
        <v>358</v>
      </c>
      <c r="T244" s="351" t="s">
        <v>181</v>
      </c>
      <c r="U244" s="59">
        <f>L244-'раздел 2'!C241</f>
        <v>0</v>
      </c>
      <c r="V244" s="213">
        <f t="shared" si="60"/>
        <v>0</v>
      </c>
      <c r="W244" s="213">
        <f t="shared" si="61"/>
        <v>24124.20594003264</v>
      </c>
    </row>
    <row r="245" spans="1:23" ht="15.6" customHeight="1" x14ac:dyDescent="0.2">
      <c r="A245" s="361">
        <f t="shared" si="75"/>
        <v>163</v>
      </c>
      <c r="B245" s="81" t="s">
        <v>1311</v>
      </c>
      <c r="C245" s="170">
        <v>1964</v>
      </c>
      <c r="D245" s="78">
        <v>2016</v>
      </c>
      <c r="E245" s="78" t="s">
        <v>174</v>
      </c>
      <c r="F245" s="190">
        <v>4</v>
      </c>
      <c r="G245" s="190">
        <v>2</v>
      </c>
      <c r="H245" s="76">
        <v>1335.72</v>
      </c>
      <c r="I245" s="76">
        <v>1240.72</v>
      </c>
      <c r="J245" s="76">
        <v>1159.8800000000001</v>
      </c>
      <c r="K245" s="170">
        <v>48</v>
      </c>
      <c r="L245" s="373">
        <f>'раздел 2'!C242</f>
        <v>69340.740000000005</v>
      </c>
      <c r="M245" s="349">
        <v>0</v>
      </c>
      <c r="N245" s="373">
        <f>SUM(N244:N244)</f>
        <v>0</v>
      </c>
      <c r="O245" s="373">
        <f t="shared" si="72"/>
        <v>0</v>
      </c>
      <c r="P245" s="349">
        <f t="shared" si="73"/>
        <v>69340.740000000005</v>
      </c>
      <c r="Q245" s="345">
        <f t="shared" si="74"/>
        <v>51.91263138981224</v>
      </c>
      <c r="R245" s="350">
        <v>24445</v>
      </c>
      <c r="S245" s="86" t="s">
        <v>358</v>
      </c>
      <c r="T245" s="351" t="s">
        <v>181</v>
      </c>
      <c r="U245" s="59">
        <f>L245-'раздел 2'!C242</f>
        <v>0</v>
      </c>
      <c r="V245" s="213">
        <f t="shared" si="60"/>
        <v>0</v>
      </c>
      <c r="W245" s="213">
        <f t="shared" si="61"/>
        <v>24393.087368610188</v>
      </c>
    </row>
    <row r="246" spans="1:23" ht="15.6" customHeight="1" x14ac:dyDescent="0.2">
      <c r="A246" s="361">
        <f t="shared" si="75"/>
        <v>164</v>
      </c>
      <c r="B246" s="81" t="s">
        <v>1312</v>
      </c>
      <c r="C246" s="170">
        <v>1963</v>
      </c>
      <c r="D246" s="78"/>
      <c r="E246" s="78" t="s">
        <v>174</v>
      </c>
      <c r="F246" s="190">
        <v>5</v>
      </c>
      <c r="G246" s="190">
        <v>4</v>
      </c>
      <c r="H246" s="76">
        <v>3328.16</v>
      </c>
      <c r="I246" s="76">
        <v>2939.66</v>
      </c>
      <c r="J246" s="76">
        <v>2615.65</v>
      </c>
      <c r="K246" s="170">
        <v>114</v>
      </c>
      <c r="L246" s="373">
        <f>'раздел 2'!C243</f>
        <v>1484880.7200000002</v>
      </c>
      <c r="M246" s="349">
        <v>0</v>
      </c>
      <c r="N246" s="373">
        <f>SUM(N245:N245)</f>
        <v>0</v>
      </c>
      <c r="O246" s="373">
        <f t="shared" si="72"/>
        <v>0</v>
      </c>
      <c r="P246" s="349">
        <f t="shared" si="73"/>
        <v>1484880.7200000002</v>
      </c>
      <c r="Q246" s="345">
        <f t="shared" si="74"/>
        <v>446.15665112254226</v>
      </c>
      <c r="R246" s="350">
        <v>24445</v>
      </c>
      <c r="S246" s="86" t="s">
        <v>358</v>
      </c>
      <c r="T246" s="351" t="s">
        <v>181</v>
      </c>
      <c r="U246" s="59">
        <f>L246-'раздел 2'!C243</f>
        <v>0</v>
      </c>
      <c r="V246" s="213">
        <f t="shared" si="60"/>
        <v>0</v>
      </c>
      <c r="W246" s="213">
        <f t="shared" si="61"/>
        <v>23998.843348877457</v>
      </c>
    </row>
    <row r="247" spans="1:23" ht="15.6" customHeight="1" x14ac:dyDescent="0.2">
      <c r="A247" s="361">
        <f t="shared" si="75"/>
        <v>165</v>
      </c>
      <c r="B247" s="81" t="s">
        <v>1313</v>
      </c>
      <c r="C247" s="170">
        <v>1968</v>
      </c>
      <c r="D247" s="78">
        <v>2008</v>
      </c>
      <c r="E247" s="78" t="s">
        <v>174</v>
      </c>
      <c r="F247" s="190">
        <v>5</v>
      </c>
      <c r="G247" s="190">
        <v>5</v>
      </c>
      <c r="H247" s="76">
        <v>3774.09</v>
      </c>
      <c r="I247" s="76">
        <v>3466.09</v>
      </c>
      <c r="J247" s="76">
        <v>3311.89</v>
      </c>
      <c r="K247" s="170">
        <v>143</v>
      </c>
      <c r="L247" s="373">
        <f>'раздел 2'!C244</f>
        <v>1874437.7</v>
      </c>
      <c r="M247" s="349">
        <v>0</v>
      </c>
      <c r="N247" s="373">
        <f>SUM(N245:N246)</f>
        <v>0</v>
      </c>
      <c r="O247" s="373">
        <f t="shared" si="72"/>
        <v>0</v>
      </c>
      <c r="P247" s="349">
        <f t="shared" si="73"/>
        <v>1874437.7</v>
      </c>
      <c r="Q247" s="345">
        <f t="shared" si="74"/>
        <v>496.65951262423522</v>
      </c>
      <c r="R247" s="350">
        <v>24445</v>
      </c>
      <c r="S247" s="86" t="s">
        <v>358</v>
      </c>
      <c r="T247" s="351" t="s">
        <v>181</v>
      </c>
      <c r="U247" s="59">
        <f>L247-'раздел 2'!C244</f>
        <v>0</v>
      </c>
      <c r="V247" s="213">
        <f t="shared" si="60"/>
        <v>0</v>
      </c>
      <c r="W247" s="213">
        <f t="shared" si="61"/>
        <v>23948.340487375764</v>
      </c>
    </row>
    <row r="248" spans="1:23" ht="15.6" customHeight="1" x14ac:dyDescent="0.2">
      <c r="A248" s="361">
        <f t="shared" si="75"/>
        <v>166</v>
      </c>
      <c r="B248" s="81" t="s">
        <v>1314</v>
      </c>
      <c r="C248" s="170">
        <v>1972</v>
      </c>
      <c r="D248" s="78">
        <v>2013</v>
      </c>
      <c r="E248" s="78" t="s">
        <v>416</v>
      </c>
      <c r="F248" s="190">
        <v>5</v>
      </c>
      <c r="G248" s="190">
        <v>6</v>
      </c>
      <c r="H248" s="76">
        <v>4986.8</v>
      </c>
      <c r="I248" s="76">
        <v>4550</v>
      </c>
      <c r="J248" s="76">
        <v>3683.3</v>
      </c>
      <c r="K248" s="170">
        <v>137</v>
      </c>
      <c r="L248" s="373">
        <f>'раздел 2'!C245</f>
        <v>2260212.87</v>
      </c>
      <c r="M248" s="349">
        <v>0</v>
      </c>
      <c r="N248" s="373">
        <f>SUM(N245:N247)</f>
        <v>0</v>
      </c>
      <c r="O248" s="373">
        <f t="shared" si="72"/>
        <v>0</v>
      </c>
      <c r="P248" s="349">
        <f t="shared" si="73"/>
        <v>2260212.87</v>
      </c>
      <c r="Q248" s="345">
        <f t="shared" si="74"/>
        <v>453.23912529076762</v>
      </c>
      <c r="R248" s="350">
        <v>24445</v>
      </c>
      <c r="S248" s="86" t="s">
        <v>358</v>
      </c>
      <c r="T248" s="351" t="s">
        <v>181</v>
      </c>
      <c r="U248" s="59">
        <f>L248-'раздел 2'!C245</f>
        <v>0</v>
      </c>
      <c r="V248" s="213">
        <f t="shared" si="60"/>
        <v>0</v>
      </c>
      <c r="W248" s="213">
        <f t="shared" si="61"/>
        <v>23991.760874709231</v>
      </c>
    </row>
    <row r="249" spans="1:23" ht="15.6" customHeight="1" x14ac:dyDescent="0.2">
      <c r="A249" s="361">
        <f t="shared" si="75"/>
        <v>167</v>
      </c>
      <c r="B249" s="81" t="s">
        <v>1498</v>
      </c>
      <c r="C249" s="170">
        <v>2000</v>
      </c>
      <c r="D249" s="78"/>
      <c r="E249" s="78" t="s">
        <v>178</v>
      </c>
      <c r="F249" s="190">
        <v>5</v>
      </c>
      <c r="G249" s="190">
        <v>2</v>
      </c>
      <c r="H249" s="76">
        <v>3712.72</v>
      </c>
      <c r="I249" s="76">
        <v>3149.72</v>
      </c>
      <c r="J249" s="76">
        <v>3149.56</v>
      </c>
      <c r="K249" s="170">
        <v>151</v>
      </c>
      <c r="L249" s="373">
        <f>'раздел 2'!C246</f>
        <v>1431869.48</v>
      </c>
      <c r="M249" s="349">
        <v>0</v>
      </c>
      <c r="N249" s="373">
        <f>SUM(N245:N248)</f>
        <v>0</v>
      </c>
      <c r="O249" s="373">
        <f t="shared" si="72"/>
        <v>0</v>
      </c>
      <c r="P249" s="349">
        <f t="shared" si="73"/>
        <v>1431869.48</v>
      </c>
      <c r="Q249" s="345">
        <f t="shared" si="74"/>
        <v>385.66589454631645</v>
      </c>
      <c r="R249" s="350">
        <v>24445</v>
      </c>
      <c r="S249" s="86" t="s">
        <v>358</v>
      </c>
      <c r="T249" s="351" t="s">
        <v>181</v>
      </c>
      <c r="U249" s="59">
        <f>L249-'раздел 2'!C246</f>
        <v>0</v>
      </c>
      <c r="V249" s="213">
        <f t="shared" si="60"/>
        <v>0</v>
      </c>
      <c r="W249" s="213">
        <f t="shared" si="61"/>
        <v>24059.334105453683</v>
      </c>
    </row>
    <row r="250" spans="1:23" ht="15.6" customHeight="1" x14ac:dyDescent="0.2">
      <c r="A250" s="361">
        <f t="shared" si="75"/>
        <v>168</v>
      </c>
      <c r="B250" s="81" t="s">
        <v>1315</v>
      </c>
      <c r="C250" s="170">
        <v>1983</v>
      </c>
      <c r="D250" s="78">
        <v>2012</v>
      </c>
      <c r="E250" s="78" t="s">
        <v>178</v>
      </c>
      <c r="F250" s="190">
        <v>5</v>
      </c>
      <c r="G250" s="190">
        <v>8</v>
      </c>
      <c r="H250" s="76">
        <v>7338.18</v>
      </c>
      <c r="I250" s="76">
        <v>6474.58</v>
      </c>
      <c r="J250" s="76">
        <v>5442.78</v>
      </c>
      <c r="K250" s="170">
        <v>231</v>
      </c>
      <c r="L250" s="373">
        <f>'раздел 2'!C247</f>
        <v>160419.04999999999</v>
      </c>
      <c r="M250" s="349">
        <v>0</v>
      </c>
      <c r="N250" s="373">
        <f>SUM(N247:N249)</f>
        <v>0</v>
      </c>
      <c r="O250" s="373">
        <f t="shared" si="72"/>
        <v>0</v>
      </c>
      <c r="P250" s="349">
        <f t="shared" si="73"/>
        <v>160419.04999999999</v>
      </c>
      <c r="Q250" s="345">
        <f t="shared" si="74"/>
        <v>21.860876947690024</v>
      </c>
      <c r="R250" s="350">
        <v>24445</v>
      </c>
      <c r="S250" s="86" t="s">
        <v>358</v>
      </c>
      <c r="T250" s="351" t="s">
        <v>181</v>
      </c>
      <c r="U250" s="59">
        <f>L250-'раздел 2'!C247</f>
        <v>0</v>
      </c>
      <c r="V250" s="213">
        <f t="shared" si="60"/>
        <v>0</v>
      </c>
      <c r="W250" s="213">
        <f t="shared" si="61"/>
        <v>24423.139123052311</v>
      </c>
    </row>
    <row r="251" spans="1:23" ht="15.6" customHeight="1" x14ac:dyDescent="0.2">
      <c r="A251" s="361">
        <f t="shared" si="75"/>
        <v>169</v>
      </c>
      <c r="B251" s="81" t="s">
        <v>1316</v>
      </c>
      <c r="C251" s="170">
        <v>1962</v>
      </c>
      <c r="D251" s="78">
        <v>2008</v>
      </c>
      <c r="E251" s="78" t="s">
        <v>174</v>
      </c>
      <c r="F251" s="190">
        <v>5</v>
      </c>
      <c r="G251" s="190">
        <v>4</v>
      </c>
      <c r="H251" s="76">
        <v>2880.78</v>
      </c>
      <c r="I251" s="76">
        <v>2635.78</v>
      </c>
      <c r="J251" s="76">
        <v>2177.7199999999998</v>
      </c>
      <c r="K251" s="170">
        <v>87</v>
      </c>
      <c r="L251" s="373">
        <f>'раздел 2'!C248</f>
        <v>1464226.68</v>
      </c>
      <c r="M251" s="349">
        <v>0</v>
      </c>
      <c r="N251" s="373">
        <f>SUM(N248:N250)</f>
        <v>0</v>
      </c>
      <c r="O251" s="373">
        <f t="shared" si="72"/>
        <v>0</v>
      </c>
      <c r="P251" s="349">
        <f t="shared" si="73"/>
        <v>1464226.68</v>
      </c>
      <c r="Q251" s="345">
        <f t="shared" si="74"/>
        <v>508.27438402099426</v>
      </c>
      <c r="R251" s="350">
        <v>24445</v>
      </c>
      <c r="S251" s="86" t="s">
        <v>358</v>
      </c>
      <c r="T251" s="351" t="s">
        <v>181</v>
      </c>
      <c r="U251" s="59">
        <f>L251-'раздел 2'!C248</f>
        <v>0</v>
      </c>
      <c r="V251" s="213">
        <f t="shared" si="60"/>
        <v>0</v>
      </c>
      <c r="W251" s="213">
        <f t="shared" si="61"/>
        <v>23936.725615979005</v>
      </c>
    </row>
    <row r="252" spans="1:23" ht="15.6" customHeight="1" x14ac:dyDescent="0.2">
      <c r="A252" s="361">
        <f t="shared" si="75"/>
        <v>170</v>
      </c>
      <c r="B252" s="81" t="s">
        <v>1317</v>
      </c>
      <c r="C252" s="170">
        <v>1970</v>
      </c>
      <c r="D252" s="78">
        <v>2010</v>
      </c>
      <c r="E252" s="78" t="s">
        <v>174</v>
      </c>
      <c r="F252" s="190">
        <v>5</v>
      </c>
      <c r="G252" s="190">
        <v>4</v>
      </c>
      <c r="H252" s="76">
        <v>3695.3</v>
      </c>
      <c r="I252" s="76">
        <v>3396.01</v>
      </c>
      <c r="J252" s="76">
        <v>2940.1</v>
      </c>
      <c r="K252" s="170">
        <v>131</v>
      </c>
      <c r="L252" s="373">
        <f>'раздел 2'!C249</f>
        <v>1655267.8599999999</v>
      </c>
      <c r="M252" s="349">
        <v>0</v>
      </c>
      <c r="N252" s="373">
        <f>SUM(N249:N251)</f>
        <v>0</v>
      </c>
      <c r="O252" s="373">
        <f t="shared" si="72"/>
        <v>0</v>
      </c>
      <c r="P252" s="349">
        <f t="shared" si="73"/>
        <v>1655267.8599999999</v>
      </c>
      <c r="Q252" s="345">
        <f t="shared" si="74"/>
        <v>447.93869509917999</v>
      </c>
      <c r="R252" s="350">
        <v>24445</v>
      </c>
      <c r="S252" s="86" t="s">
        <v>358</v>
      </c>
      <c r="T252" s="351" t="s">
        <v>181</v>
      </c>
      <c r="U252" s="59">
        <f>L252-'раздел 2'!C249</f>
        <v>0</v>
      </c>
      <c r="V252" s="213">
        <f t="shared" si="60"/>
        <v>0</v>
      </c>
      <c r="W252" s="213">
        <f t="shared" si="61"/>
        <v>23997.061304900821</v>
      </c>
    </row>
    <row r="253" spans="1:23" ht="15.6" customHeight="1" x14ac:dyDescent="0.2">
      <c r="A253" s="361">
        <f t="shared" si="75"/>
        <v>171</v>
      </c>
      <c r="B253" s="81" t="s">
        <v>1318</v>
      </c>
      <c r="C253" s="170">
        <v>1971</v>
      </c>
      <c r="D253" s="78">
        <v>2009</v>
      </c>
      <c r="E253" s="78" t="s">
        <v>174</v>
      </c>
      <c r="F253" s="190">
        <v>5</v>
      </c>
      <c r="G253" s="190">
        <v>4</v>
      </c>
      <c r="H253" s="76">
        <v>3765.7</v>
      </c>
      <c r="I253" s="76">
        <v>3463.3</v>
      </c>
      <c r="J253" s="76">
        <v>2879.4</v>
      </c>
      <c r="K253" s="170">
        <v>106</v>
      </c>
      <c r="L253" s="373">
        <f>'раздел 2'!C250</f>
        <v>1658750.23</v>
      </c>
      <c r="M253" s="349">
        <v>0</v>
      </c>
      <c r="N253" s="373">
        <f>SUM(N250:N252)</f>
        <v>0</v>
      </c>
      <c r="O253" s="373">
        <f t="shared" si="72"/>
        <v>0</v>
      </c>
      <c r="P253" s="349">
        <f t="shared" si="73"/>
        <v>1658750.23</v>
      </c>
      <c r="Q253" s="345">
        <f t="shared" si="74"/>
        <v>440.48921316089974</v>
      </c>
      <c r="R253" s="350">
        <v>24445</v>
      </c>
      <c r="S253" s="86" t="s">
        <v>358</v>
      </c>
      <c r="T253" s="351" t="s">
        <v>181</v>
      </c>
      <c r="U253" s="59">
        <f>L253-'раздел 2'!C250</f>
        <v>0</v>
      </c>
      <c r="V253" s="213">
        <f t="shared" si="60"/>
        <v>0</v>
      </c>
      <c r="W253" s="213">
        <f t="shared" si="61"/>
        <v>24004.510786839099</v>
      </c>
    </row>
    <row r="254" spans="1:23" ht="15.6" customHeight="1" x14ac:dyDescent="0.2">
      <c r="A254" s="557" t="s">
        <v>17</v>
      </c>
      <c r="B254" s="557"/>
      <c r="C254" s="88"/>
      <c r="D254" s="349"/>
      <c r="E254" s="349"/>
      <c r="F254" s="361"/>
      <c r="G254" s="361"/>
      <c r="H254" s="349">
        <f t="shared" ref="H254:P254" si="76">SUM(H234:H253)</f>
        <v>75495.850000000006</v>
      </c>
      <c r="I254" s="349">
        <f t="shared" si="76"/>
        <v>67767.61</v>
      </c>
      <c r="J254" s="349">
        <f t="shared" si="76"/>
        <v>56632.28</v>
      </c>
      <c r="K254" s="88">
        <f t="shared" si="76"/>
        <v>2516</v>
      </c>
      <c r="L254" s="349">
        <f t="shared" si="76"/>
        <v>76538342.210000023</v>
      </c>
      <c r="M254" s="349">
        <f t="shared" si="76"/>
        <v>0</v>
      </c>
      <c r="N254" s="349">
        <f t="shared" si="76"/>
        <v>0</v>
      </c>
      <c r="O254" s="349">
        <f t="shared" si="76"/>
        <v>0</v>
      </c>
      <c r="P254" s="349">
        <f t="shared" si="76"/>
        <v>76538342.210000023</v>
      </c>
      <c r="Q254" s="345">
        <f t="shared" si="74"/>
        <v>1013.8086028569785</v>
      </c>
      <c r="R254" s="361" t="s">
        <v>177</v>
      </c>
      <c r="S254" s="361" t="s">
        <v>177</v>
      </c>
      <c r="T254" s="361" t="s">
        <v>177</v>
      </c>
      <c r="U254" s="59">
        <f>L254-'раздел 2'!C251</f>
        <v>0</v>
      </c>
      <c r="V254" s="213">
        <f t="shared" si="60"/>
        <v>0</v>
      </c>
      <c r="W254" s="213" t="e">
        <f t="shared" si="61"/>
        <v>#VALUE!</v>
      </c>
    </row>
    <row r="255" spans="1:23" ht="15.6" customHeight="1" x14ac:dyDescent="0.2">
      <c r="A255" s="557" t="s">
        <v>446</v>
      </c>
      <c r="B255" s="557"/>
      <c r="C255" s="88"/>
      <c r="D255" s="349"/>
      <c r="E255" s="349"/>
      <c r="F255" s="337"/>
      <c r="G255" s="337"/>
      <c r="H255" s="350"/>
      <c r="I255" s="350"/>
      <c r="J255" s="350"/>
      <c r="K255" s="341"/>
      <c r="L255" s="373"/>
      <c r="M255" s="350"/>
      <c r="N255" s="350"/>
      <c r="O255" s="350"/>
      <c r="P255" s="350"/>
      <c r="Q255" s="129"/>
      <c r="R255" s="350"/>
      <c r="S255" s="350"/>
      <c r="T255" s="350"/>
      <c r="U255" s="59">
        <f>L255-'раздел 2'!C252</f>
        <v>0</v>
      </c>
      <c r="V255" s="213">
        <f t="shared" si="60"/>
        <v>0</v>
      </c>
      <c r="W255" s="213">
        <f t="shared" si="61"/>
        <v>0</v>
      </c>
    </row>
    <row r="256" spans="1:23" ht="15.6" customHeight="1" x14ac:dyDescent="0.2">
      <c r="A256" s="361">
        <f>A253+1</f>
        <v>172</v>
      </c>
      <c r="B256" s="142" t="s">
        <v>444</v>
      </c>
      <c r="C256" s="88">
        <v>1984</v>
      </c>
      <c r="D256" s="351"/>
      <c r="E256" s="351" t="s">
        <v>1456</v>
      </c>
      <c r="F256" s="361">
        <v>5</v>
      </c>
      <c r="G256" s="361">
        <v>3</v>
      </c>
      <c r="H256" s="351">
        <v>3631.7</v>
      </c>
      <c r="I256" s="351">
        <v>3290.7</v>
      </c>
      <c r="J256" s="351">
        <v>2911.9</v>
      </c>
      <c r="K256" s="88">
        <v>222</v>
      </c>
      <c r="L256" s="373">
        <f>'раздел 2'!C253</f>
        <v>1173914.22</v>
      </c>
      <c r="M256" s="349">
        <v>0</v>
      </c>
      <c r="N256" s="373">
        <f>SUM(N253:N255)</f>
        <v>0</v>
      </c>
      <c r="O256" s="373">
        <f>SUM(O255:O255)</f>
        <v>0</v>
      </c>
      <c r="P256" s="349">
        <f>L256</f>
        <v>1173914.22</v>
      </c>
      <c r="Q256" s="345">
        <f>L256/H256</f>
        <v>323.24096704022912</v>
      </c>
      <c r="R256" s="350">
        <v>24445</v>
      </c>
      <c r="S256" s="86" t="s">
        <v>358</v>
      </c>
      <c r="T256" s="351" t="s">
        <v>181</v>
      </c>
      <c r="U256" s="59">
        <f>L256-'раздел 2'!C253</f>
        <v>0</v>
      </c>
      <c r="V256" s="213">
        <f t="shared" si="60"/>
        <v>0</v>
      </c>
      <c r="W256" s="213">
        <f t="shared" si="61"/>
        <v>24121.75903295977</v>
      </c>
    </row>
    <row r="257" spans="1:23" ht="15.6" customHeight="1" x14ac:dyDescent="0.2">
      <c r="A257" s="361">
        <f>A256+1</f>
        <v>173</v>
      </c>
      <c r="B257" s="142" t="s">
        <v>445</v>
      </c>
      <c r="C257" s="88">
        <v>1994</v>
      </c>
      <c r="D257" s="351"/>
      <c r="E257" s="351" t="s">
        <v>1456</v>
      </c>
      <c r="F257" s="361">
        <v>5</v>
      </c>
      <c r="G257" s="361">
        <v>6</v>
      </c>
      <c r="H257" s="351">
        <v>8352.6</v>
      </c>
      <c r="I257" s="351">
        <v>7302.6</v>
      </c>
      <c r="J257" s="351">
        <v>6909.7</v>
      </c>
      <c r="K257" s="88">
        <v>341</v>
      </c>
      <c r="L257" s="373">
        <f>'раздел 2'!C254</f>
        <v>2426929.56</v>
      </c>
      <c r="M257" s="349">
        <v>0</v>
      </c>
      <c r="N257" s="373">
        <f>SUM(N254:N256)</f>
        <v>0</v>
      </c>
      <c r="O257" s="373">
        <f>SUM(O256:O256)</f>
        <v>0</v>
      </c>
      <c r="P257" s="349">
        <f>L257</f>
        <v>2426929.56</v>
      </c>
      <c r="Q257" s="345">
        <f>L257/H257</f>
        <v>290.55977300481288</v>
      </c>
      <c r="R257" s="350">
        <v>24445</v>
      </c>
      <c r="S257" s="86" t="s">
        <v>358</v>
      </c>
      <c r="T257" s="351" t="s">
        <v>181</v>
      </c>
      <c r="U257" s="59">
        <f>L257-'раздел 2'!C254</f>
        <v>0</v>
      </c>
      <c r="V257" s="213">
        <f t="shared" si="60"/>
        <v>0</v>
      </c>
      <c r="W257" s="213">
        <f t="shared" si="61"/>
        <v>24154.440226995186</v>
      </c>
    </row>
    <row r="258" spans="1:23" ht="15.6" customHeight="1" x14ac:dyDescent="0.2">
      <c r="A258" s="557" t="s">
        <v>17</v>
      </c>
      <c r="B258" s="557"/>
      <c r="C258" s="88" t="s">
        <v>177</v>
      </c>
      <c r="D258" s="345" t="s">
        <v>177</v>
      </c>
      <c r="E258" s="345" t="s">
        <v>177</v>
      </c>
      <c r="F258" s="361" t="s">
        <v>177</v>
      </c>
      <c r="G258" s="361" t="s">
        <v>177</v>
      </c>
      <c r="H258" s="373">
        <f t="shared" ref="H258:Q258" si="77">SUM(H256:H257)</f>
        <v>11984.3</v>
      </c>
      <c r="I258" s="373">
        <f t="shared" si="77"/>
        <v>10593.3</v>
      </c>
      <c r="J258" s="373">
        <f t="shared" si="77"/>
        <v>9821.6</v>
      </c>
      <c r="K258" s="341">
        <f t="shared" si="77"/>
        <v>563</v>
      </c>
      <c r="L258" s="373">
        <f t="shared" si="77"/>
        <v>3600843.7800000003</v>
      </c>
      <c r="M258" s="373">
        <f t="shared" si="77"/>
        <v>0</v>
      </c>
      <c r="N258" s="373">
        <f t="shared" si="77"/>
        <v>0</v>
      </c>
      <c r="O258" s="373">
        <f t="shared" si="77"/>
        <v>0</v>
      </c>
      <c r="P258" s="373">
        <f t="shared" si="77"/>
        <v>3600843.7800000003</v>
      </c>
      <c r="Q258" s="129">
        <f t="shared" si="77"/>
        <v>613.80074004504195</v>
      </c>
      <c r="R258" s="98" t="s">
        <v>177</v>
      </c>
      <c r="S258" s="86" t="s">
        <v>177</v>
      </c>
      <c r="T258" s="86" t="s">
        <v>177</v>
      </c>
      <c r="U258" s="59">
        <f>L258-'раздел 2'!C255</f>
        <v>0</v>
      </c>
      <c r="V258" s="213">
        <f t="shared" si="60"/>
        <v>0</v>
      </c>
      <c r="W258" s="213" t="e">
        <f t="shared" si="61"/>
        <v>#VALUE!</v>
      </c>
    </row>
    <row r="259" spans="1:23" ht="15.6" customHeight="1" x14ac:dyDescent="0.2">
      <c r="A259" s="558" t="s">
        <v>108</v>
      </c>
      <c r="B259" s="558"/>
      <c r="C259" s="88"/>
      <c r="D259" s="351"/>
      <c r="E259" s="351"/>
      <c r="F259" s="580"/>
      <c r="G259" s="580"/>
      <c r="H259" s="580"/>
      <c r="I259" s="580"/>
      <c r="J259" s="580"/>
      <c r="K259" s="580"/>
      <c r="L259" s="580"/>
      <c r="M259" s="580"/>
      <c r="N259" s="580"/>
      <c r="O259" s="580"/>
      <c r="P259" s="580"/>
      <c r="Q259" s="580"/>
      <c r="R259" s="580"/>
      <c r="S259" s="580"/>
      <c r="T259" s="580"/>
      <c r="U259" s="59">
        <f>L259-'раздел 2'!C256</f>
        <v>0</v>
      </c>
      <c r="V259" s="213">
        <f t="shared" si="60"/>
        <v>0</v>
      </c>
      <c r="W259" s="213">
        <f t="shared" si="61"/>
        <v>0</v>
      </c>
    </row>
    <row r="260" spans="1:23" ht="15.6" customHeight="1" x14ac:dyDescent="0.2">
      <c r="A260" s="361">
        <f>A257+1</f>
        <v>174</v>
      </c>
      <c r="B260" s="340" t="s">
        <v>216</v>
      </c>
      <c r="C260" s="171">
        <v>1938</v>
      </c>
      <c r="D260" s="107"/>
      <c r="E260" s="139" t="s">
        <v>174</v>
      </c>
      <c r="F260" s="191">
        <v>4</v>
      </c>
      <c r="G260" s="191">
        <v>3</v>
      </c>
      <c r="H260" s="84">
        <v>2357.1</v>
      </c>
      <c r="I260" s="107">
        <v>2077.5</v>
      </c>
      <c r="J260" s="107">
        <v>1812.5</v>
      </c>
      <c r="K260" s="171">
        <v>108</v>
      </c>
      <c r="L260" s="373">
        <f>'раздел 2'!C257</f>
        <v>17165109.489999998</v>
      </c>
      <c r="M260" s="349">
        <v>0</v>
      </c>
      <c r="N260" s="349">
        <v>0</v>
      </c>
      <c r="O260" s="349">
        <v>0</v>
      </c>
      <c r="P260" s="349">
        <f t="shared" ref="P260:P276" si="78">L260</f>
        <v>17165109.489999998</v>
      </c>
      <c r="Q260" s="345">
        <f t="shared" ref="Q260:Q277" si="79">L260/H260</f>
        <v>7282.3000678800217</v>
      </c>
      <c r="R260" s="350">
        <v>24445</v>
      </c>
      <c r="S260" s="86" t="s">
        <v>358</v>
      </c>
      <c r="T260" s="351" t="s">
        <v>181</v>
      </c>
      <c r="U260" s="59">
        <f>L260-'раздел 2'!C257</f>
        <v>0</v>
      </c>
      <c r="V260" s="213">
        <f t="shared" si="60"/>
        <v>0</v>
      </c>
      <c r="W260" s="213">
        <f t="shared" si="61"/>
        <v>17162.699932119976</v>
      </c>
    </row>
    <row r="261" spans="1:23" ht="15.6" customHeight="1" x14ac:dyDescent="0.2">
      <c r="A261" s="361">
        <f t="shared" ref="A261:A276" si="80">A260+1</f>
        <v>175</v>
      </c>
      <c r="B261" s="340" t="s">
        <v>217</v>
      </c>
      <c r="C261" s="164">
        <v>1936</v>
      </c>
      <c r="D261" s="108"/>
      <c r="E261" s="108" t="s">
        <v>174</v>
      </c>
      <c r="F261" s="106">
        <v>4</v>
      </c>
      <c r="G261" s="106">
        <v>3</v>
      </c>
      <c r="H261" s="92">
        <v>2452.6</v>
      </c>
      <c r="I261" s="92">
        <v>2094.6</v>
      </c>
      <c r="J261" s="92">
        <v>1697.6</v>
      </c>
      <c r="K261" s="87">
        <v>102</v>
      </c>
      <c r="L261" s="373">
        <f>'раздел 2'!C258</f>
        <v>17603454.449999999</v>
      </c>
      <c r="M261" s="349">
        <v>0</v>
      </c>
      <c r="N261" s="349">
        <v>0</v>
      </c>
      <c r="O261" s="349">
        <v>0</v>
      </c>
      <c r="P261" s="349">
        <f t="shared" si="78"/>
        <v>17603454.449999999</v>
      </c>
      <c r="Q261" s="345">
        <f t="shared" si="79"/>
        <v>7177.4665457065967</v>
      </c>
      <c r="R261" s="350">
        <v>24445</v>
      </c>
      <c r="S261" s="86" t="s">
        <v>358</v>
      </c>
      <c r="T261" s="351" t="s">
        <v>181</v>
      </c>
      <c r="U261" s="59">
        <f>L261-'раздел 2'!C258</f>
        <v>0</v>
      </c>
      <c r="V261" s="213">
        <f t="shared" si="60"/>
        <v>0</v>
      </c>
      <c r="W261" s="213">
        <f t="shared" si="61"/>
        <v>17267.533454293403</v>
      </c>
    </row>
    <row r="262" spans="1:23" ht="15.6" customHeight="1" x14ac:dyDescent="0.2">
      <c r="A262" s="361">
        <f t="shared" si="80"/>
        <v>176</v>
      </c>
      <c r="B262" s="360" t="s">
        <v>218</v>
      </c>
      <c r="C262" s="164">
        <v>1936</v>
      </c>
      <c r="D262" s="108"/>
      <c r="E262" s="108" t="s">
        <v>174</v>
      </c>
      <c r="F262" s="106">
        <v>4</v>
      </c>
      <c r="G262" s="106">
        <v>3</v>
      </c>
      <c r="H262" s="92">
        <v>2510.6</v>
      </c>
      <c r="I262" s="92">
        <v>1951.9</v>
      </c>
      <c r="J262" s="92">
        <v>1362.3</v>
      </c>
      <c r="K262" s="87">
        <v>109</v>
      </c>
      <c r="L262" s="373">
        <f>'раздел 2'!C259</f>
        <v>6529421.4399999995</v>
      </c>
      <c r="M262" s="349">
        <v>0</v>
      </c>
      <c r="N262" s="349">
        <v>0</v>
      </c>
      <c r="O262" s="349">
        <v>0</v>
      </c>
      <c r="P262" s="349">
        <f t="shared" si="78"/>
        <v>6529421.4399999995</v>
      </c>
      <c r="Q262" s="345">
        <f t="shared" si="79"/>
        <v>2600.7414323269336</v>
      </c>
      <c r="R262" s="350">
        <v>24445</v>
      </c>
      <c r="S262" s="86" t="s">
        <v>358</v>
      </c>
      <c r="T262" s="351" t="s">
        <v>181</v>
      </c>
      <c r="U262" s="59">
        <f>L262-'раздел 2'!C259</f>
        <v>0</v>
      </c>
      <c r="V262" s="213">
        <f t="shared" si="60"/>
        <v>0</v>
      </c>
      <c r="W262" s="213">
        <f t="shared" si="61"/>
        <v>21844.258567673067</v>
      </c>
    </row>
    <row r="263" spans="1:23" ht="15.6" customHeight="1" x14ac:dyDescent="0.2">
      <c r="A263" s="361">
        <f t="shared" si="80"/>
        <v>177</v>
      </c>
      <c r="B263" s="359" t="s">
        <v>219</v>
      </c>
      <c r="C263" s="164">
        <v>1978</v>
      </c>
      <c r="D263" s="139"/>
      <c r="E263" s="139" t="s">
        <v>178</v>
      </c>
      <c r="F263" s="106">
        <v>5</v>
      </c>
      <c r="G263" s="106">
        <v>5</v>
      </c>
      <c r="H263" s="139">
        <v>4120.2</v>
      </c>
      <c r="I263" s="139">
        <v>3440.8</v>
      </c>
      <c r="J263" s="139">
        <v>3154.6</v>
      </c>
      <c r="K263" s="164">
        <v>190</v>
      </c>
      <c r="L263" s="373">
        <f>'раздел 2'!C260</f>
        <v>6692639.04</v>
      </c>
      <c r="M263" s="349">
        <v>0</v>
      </c>
      <c r="N263" s="349">
        <v>0</v>
      </c>
      <c r="O263" s="349">
        <v>0</v>
      </c>
      <c r="P263" s="349">
        <f t="shared" si="78"/>
        <v>6692639.04</v>
      </c>
      <c r="Q263" s="345">
        <f t="shared" si="79"/>
        <v>1624.3480996068154</v>
      </c>
      <c r="R263" s="350">
        <v>24445</v>
      </c>
      <c r="S263" s="86" t="s">
        <v>358</v>
      </c>
      <c r="T263" s="351" t="s">
        <v>181</v>
      </c>
      <c r="U263" s="59">
        <f>L263-'раздел 2'!C260</f>
        <v>0</v>
      </c>
      <c r="V263" s="213">
        <f t="shared" si="60"/>
        <v>0</v>
      </c>
      <c r="W263" s="213">
        <f t="shared" si="61"/>
        <v>22820.651900393186</v>
      </c>
    </row>
    <row r="264" spans="1:23" ht="15.6" customHeight="1" x14ac:dyDescent="0.2">
      <c r="A264" s="361">
        <f t="shared" si="80"/>
        <v>178</v>
      </c>
      <c r="B264" s="359" t="s">
        <v>447</v>
      </c>
      <c r="C264" s="169">
        <v>1956</v>
      </c>
      <c r="D264" s="71"/>
      <c r="E264" s="71" t="s">
        <v>416</v>
      </c>
      <c r="F264" s="192">
        <v>2</v>
      </c>
      <c r="G264" s="192">
        <v>1</v>
      </c>
      <c r="H264" s="85">
        <v>495.95</v>
      </c>
      <c r="I264" s="85">
        <v>478.1</v>
      </c>
      <c r="J264" s="85">
        <v>478.1</v>
      </c>
      <c r="K264" s="169">
        <v>21</v>
      </c>
      <c r="L264" s="373">
        <f>'раздел 2'!C261</f>
        <v>279341.05</v>
      </c>
      <c r="M264" s="349">
        <v>0</v>
      </c>
      <c r="N264" s="349">
        <v>0</v>
      </c>
      <c r="O264" s="349">
        <v>0</v>
      </c>
      <c r="P264" s="349">
        <f t="shared" si="78"/>
        <v>279341.05</v>
      </c>
      <c r="Q264" s="345">
        <f t="shared" si="79"/>
        <v>563.24437947373724</v>
      </c>
      <c r="R264" s="350">
        <v>24445</v>
      </c>
      <c r="S264" s="86" t="s">
        <v>358</v>
      </c>
      <c r="T264" s="351" t="s">
        <v>181</v>
      </c>
      <c r="U264" s="59">
        <f>L264-'раздел 2'!C261</f>
        <v>0</v>
      </c>
      <c r="V264" s="213">
        <f t="shared" si="60"/>
        <v>0</v>
      </c>
      <c r="W264" s="213">
        <f t="shared" si="61"/>
        <v>23881.755620526263</v>
      </c>
    </row>
    <row r="265" spans="1:23" ht="15.6" customHeight="1" x14ac:dyDescent="0.2">
      <c r="A265" s="361">
        <f t="shared" si="80"/>
        <v>179</v>
      </c>
      <c r="B265" s="359" t="s">
        <v>448</v>
      </c>
      <c r="C265" s="169">
        <v>1964</v>
      </c>
      <c r="D265" s="71"/>
      <c r="E265" s="71" t="s">
        <v>416</v>
      </c>
      <c r="F265" s="192">
        <v>2</v>
      </c>
      <c r="G265" s="192">
        <v>3</v>
      </c>
      <c r="H265" s="85">
        <v>510.1</v>
      </c>
      <c r="I265" s="85">
        <v>477.3</v>
      </c>
      <c r="J265" s="85">
        <v>466.94</v>
      </c>
      <c r="K265" s="169">
        <v>37</v>
      </c>
      <c r="L265" s="373">
        <f>'раздел 2'!C262</f>
        <v>276096.95</v>
      </c>
      <c r="M265" s="349">
        <v>0</v>
      </c>
      <c r="N265" s="349">
        <v>0</v>
      </c>
      <c r="O265" s="349">
        <v>0</v>
      </c>
      <c r="P265" s="349">
        <f t="shared" si="78"/>
        <v>276096.95</v>
      </c>
      <c r="Q265" s="345">
        <f t="shared" si="79"/>
        <v>541.26043912958244</v>
      </c>
      <c r="R265" s="350">
        <v>24445</v>
      </c>
      <c r="S265" s="86" t="s">
        <v>358</v>
      </c>
      <c r="T265" s="351" t="s">
        <v>181</v>
      </c>
      <c r="U265" s="59">
        <f>L265-'раздел 2'!C262</f>
        <v>0</v>
      </c>
      <c r="V265" s="213">
        <f t="shared" si="60"/>
        <v>0</v>
      </c>
      <c r="W265" s="213">
        <f t="shared" si="61"/>
        <v>23903.739560870417</v>
      </c>
    </row>
    <row r="266" spans="1:23" ht="15.6" customHeight="1" x14ac:dyDescent="0.2">
      <c r="A266" s="361">
        <f t="shared" si="80"/>
        <v>180</v>
      </c>
      <c r="B266" s="359" t="s">
        <v>449</v>
      </c>
      <c r="C266" s="169">
        <v>1967</v>
      </c>
      <c r="D266" s="71"/>
      <c r="E266" s="71" t="s">
        <v>416</v>
      </c>
      <c r="F266" s="192">
        <v>5</v>
      </c>
      <c r="G266" s="192">
        <v>4</v>
      </c>
      <c r="H266" s="85">
        <v>4045.08</v>
      </c>
      <c r="I266" s="85">
        <v>2053.88</v>
      </c>
      <c r="J266" s="85">
        <v>2060.7199999999998</v>
      </c>
      <c r="K266" s="169">
        <v>114</v>
      </c>
      <c r="L266" s="373">
        <f>'раздел 2'!C263</f>
        <v>179824.15</v>
      </c>
      <c r="M266" s="349">
        <v>0</v>
      </c>
      <c r="N266" s="349">
        <v>0</v>
      </c>
      <c r="O266" s="349">
        <v>0</v>
      </c>
      <c r="P266" s="349">
        <f t="shared" si="78"/>
        <v>179824.15</v>
      </c>
      <c r="Q266" s="345">
        <f t="shared" si="79"/>
        <v>44.45502931956846</v>
      </c>
      <c r="R266" s="350">
        <v>24445</v>
      </c>
      <c r="S266" s="86" t="s">
        <v>358</v>
      </c>
      <c r="T266" s="351" t="s">
        <v>181</v>
      </c>
      <c r="U266" s="59">
        <f>L266-'раздел 2'!C263</f>
        <v>0</v>
      </c>
      <c r="V266" s="213">
        <f t="shared" ref="V266:V289" si="81">L266-P266</f>
        <v>0</v>
      </c>
      <c r="W266" s="213">
        <f t="shared" ref="W266:W330" si="82">R266-Q266</f>
        <v>24400.544970680432</v>
      </c>
    </row>
    <row r="267" spans="1:23" ht="15.6" customHeight="1" x14ac:dyDescent="0.2">
      <c r="A267" s="361">
        <f t="shared" si="80"/>
        <v>181</v>
      </c>
      <c r="B267" s="359" t="s">
        <v>450</v>
      </c>
      <c r="C267" s="169">
        <v>1968</v>
      </c>
      <c r="D267" s="71"/>
      <c r="E267" s="71" t="s">
        <v>1440</v>
      </c>
      <c r="F267" s="192">
        <v>5</v>
      </c>
      <c r="G267" s="192">
        <v>6</v>
      </c>
      <c r="H267" s="85">
        <v>6091.3</v>
      </c>
      <c r="I267" s="85">
        <v>5555.2</v>
      </c>
      <c r="J267" s="85">
        <v>5469.04</v>
      </c>
      <c r="K267" s="169">
        <v>277</v>
      </c>
      <c r="L267" s="373">
        <f>'раздел 2'!C264</f>
        <v>1445684.1</v>
      </c>
      <c r="M267" s="349">
        <v>0</v>
      </c>
      <c r="N267" s="349">
        <v>0</v>
      </c>
      <c r="O267" s="349">
        <v>0</v>
      </c>
      <c r="P267" s="349">
        <f t="shared" si="78"/>
        <v>1445684.1</v>
      </c>
      <c r="Q267" s="345">
        <f t="shared" si="79"/>
        <v>237.33588889071299</v>
      </c>
      <c r="R267" s="350">
        <v>24445</v>
      </c>
      <c r="S267" s="86" t="s">
        <v>358</v>
      </c>
      <c r="T267" s="351" t="s">
        <v>181</v>
      </c>
      <c r="U267" s="59">
        <f>L267-'раздел 2'!C264</f>
        <v>0</v>
      </c>
      <c r="V267" s="213">
        <f t="shared" si="81"/>
        <v>0</v>
      </c>
      <c r="W267" s="213">
        <f t="shared" si="82"/>
        <v>24207.664111109287</v>
      </c>
    </row>
    <row r="268" spans="1:23" ht="15.6" customHeight="1" x14ac:dyDescent="0.2">
      <c r="A268" s="361">
        <f t="shared" si="80"/>
        <v>182</v>
      </c>
      <c r="B268" s="359" t="s">
        <v>451</v>
      </c>
      <c r="C268" s="169">
        <v>1987</v>
      </c>
      <c r="D268" s="71"/>
      <c r="E268" s="71" t="s">
        <v>1499</v>
      </c>
      <c r="F268" s="192">
        <v>3</v>
      </c>
      <c r="G268" s="192">
        <v>2</v>
      </c>
      <c r="H268" s="85">
        <v>3514.7</v>
      </c>
      <c r="I268" s="85">
        <v>2134.4</v>
      </c>
      <c r="J268" s="85">
        <v>1234.3</v>
      </c>
      <c r="K268" s="169">
        <v>102</v>
      </c>
      <c r="L268" s="373">
        <f>'раздел 2'!C265</f>
        <v>295551.86</v>
      </c>
      <c r="M268" s="349">
        <v>0</v>
      </c>
      <c r="N268" s="349">
        <v>0</v>
      </c>
      <c r="O268" s="349">
        <v>0</v>
      </c>
      <c r="P268" s="349">
        <f t="shared" si="78"/>
        <v>295551.86</v>
      </c>
      <c r="Q268" s="345">
        <f t="shared" si="79"/>
        <v>84.090209690727519</v>
      </c>
      <c r="R268" s="350">
        <v>24445</v>
      </c>
      <c r="S268" s="86" t="s">
        <v>358</v>
      </c>
      <c r="T268" s="351" t="s">
        <v>181</v>
      </c>
      <c r="U268" s="59">
        <f>L268-'раздел 2'!C265</f>
        <v>0</v>
      </c>
      <c r="V268" s="213">
        <f t="shared" si="81"/>
        <v>0</v>
      </c>
      <c r="W268" s="213">
        <f t="shared" si="82"/>
        <v>24360.909790309273</v>
      </c>
    </row>
    <row r="269" spans="1:23" ht="15.6" customHeight="1" x14ac:dyDescent="0.2">
      <c r="A269" s="361">
        <f t="shared" si="80"/>
        <v>183</v>
      </c>
      <c r="B269" s="359" t="s">
        <v>452</v>
      </c>
      <c r="C269" s="169">
        <v>1954</v>
      </c>
      <c r="D269" s="71"/>
      <c r="E269" s="71" t="s">
        <v>416</v>
      </c>
      <c r="F269" s="192">
        <v>4</v>
      </c>
      <c r="G269" s="192">
        <v>3</v>
      </c>
      <c r="H269" s="71">
        <v>2146.6</v>
      </c>
      <c r="I269" s="71">
        <v>1929.3</v>
      </c>
      <c r="J269" s="71">
        <v>1878.8</v>
      </c>
      <c r="K269" s="169">
        <v>65</v>
      </c>
      <c r="L269" s="373">
        <f>'раздел 2'!C266</f>
        <v>997737.65</v>
      </c>
      <c r="M269" s="349">
        <v>0</v>
      </c>
      <c r="N269" s="349">
        <v>0</v>
      </c>
      <c r="O269" s="349">
        <v>0</v>
      </c>
      <c r="P269" s="349">
        <f t="shared" si="78"/>
        <v>997737.65</v>
      </c>
      <c r="Q269" s="345">
        <f t="shared" si="79"/>
        <v>464.79905431845714</v>
      </c>
      <c r="R269" s="350">
        <v>24445</v>
      </c>
      <c r="S269" s="86" t="s">
        <v>358</v>
      </c>
      <c r="T269" s="351" t="s">
        <v>181</v>
      </c>
      <c r="U269" s="59">
        <f>L269-'раздел 2'!C266</f>
        <v>0</v>
      </c>
      <c r="V269" s="213">
        <f t="shared" si="81"/>
        <v>0</v>
      </c>
      <c r="W269" s="213">
        <f t="shared" si="82"/>
        <v>23980.200945681543</v>
      </c>
    </row>
    <row r="270" spans="1:23" ht="15.6" customHeight="1" x14ac:dyDescent="0.2">
      <c r="A270" s="361">
        <f t="shared" si="80"/>
        <v>184</v>
      </c>
      <c r="B270" s="359" t="s">
        <v>453</v>
      </c>
      <c r="C270" s="169">
        <v>1954</v>
      </c>
      <c r="D270" s="71"/>
      <c r="E270" s="71" t="s">
        <v>416</v>
      </c>
      <c r="F270" s="192">
        <v>4</v>
      </c>
      <c r="G270" s="192">
        <v>3</v>
      </c>
      <c r="H270" s="71">
        <v>2762</v>
      </c>
      <c r="I270" s="71">
        <v>2038.5</v>
      </c>
      <c r="J270" s="71">
        <v>2233.3000000000002</v>
      </c>
      <c r="K270" s="169">
        <v>100</v>
      </c>
      <c r="L270" s="373">
        <f>'раздел 2'!C267</f>
        <v>337022.97</v>
      </c>
      <c r="M270" s="349">
        <v>0</v>
      </c>
      <c r="N270" s="349">
        <v>0</v>
      </c>
      <c r="O270" s="349">
        <v>0</v>
      </c>
      <c r="P270" s="349">
        <f t="shared" si="78"/>
        <v>337022.97</v>
      </c>
      <c r="Q270" s="345">
        <f t="shared" si="79"/>
        <v>122.02135047067341</v>
      </c>
      <c r="R270" s="350">
        <v>24445</v>
      </c>
      <c r="S270" s="86" t="s">
        <v>358</v>
      </c>
      <c r="T270" s="351" t="s">
        <v>181</v>
      </c>
      <c r="U270" s="59">
        <f>L270-'раздел 2'!C267</f>
        <v>0</v>
      </c>
      <c r="V270" s="213">
        <f t="shared" si="81"/>
        <v>0</v>
      </c>
      <c r="W270" s="213">
        <f t="shared" si="82"/>
        <v>24322.978649529327</v>
      </c>
    </row>
    <row r="271" spans="1:23" ht="15.6" customHeight="1" x14ac:dyDescent="0.2">
      <c r="A271" s="361">
        <f t="shared" si="80"/>
        <v>185</v>
      </c>
      <c r="B271" s="359" t="s">
        <v>454</v>
      </c>
      <c r="C271" s="169">
        <v>1981</v>
      </c>
      <c r="D271" s="71"/>
      <c r="E271" s="71" t="s">
        <v>416</v>
      </c>
      <c r="F271" s="192">
        <v>5</v>
      </c>
      <c r="G271" s="192">
        <v>1</v>
      </c>
      <c r="H271" s="85">
        <v>2997.1</v>
      </c>
      <c r="I271" s="85">
        <v>2010.8</v>
      </c>
      <c r="J271" s="85">
        <v>1310</v>
      </c>
      <c r="K271" s="169">
        <v>157</v>
      </c>
      <c r="L271" s="373">
        <f>'раздел 2'!C268</f>
        <v>978570.45</v>
      </c>
      <c r="M271" s="349">
        <v>0</v>
      </c>
      <c r="N271" s="349">
        <v>0</v>
      </c>
      <c r="O271" s="349">
        <v>0</v>
      </c>
      <c r="P271" s="349">
        <f t="shared" si="78"/>
        <v>978570.45</v>
      </c>
      <c r="Q271" s="345">
        <f t="shared" si="79"/>
        <v>326.50577224650493</v>
      </c>
      <c r="R271" s="350">
        <v>24445</v>
      </c>
      <c r="S271" s="86" t="s">
        <v>358</v>
      </c>
      <c r="T271" s="351" t="s">
        <v>181</v>
      </c>
      <c r="U271" s="59">
        <f>L271-'раздел 2'!C268</f>
        <v>0</v>
      </c>
      <c r="V271" s="213">
        <f t="shared" si="81"/>
        <v>0</v>
      </c>
      <c r="W271" s="213">
        <f t="shared" si="82"/>
        <v>24118.494227753494</v>
      </c>
    </row>
    <row r="272" spans="1:23" ht="15.6" customHeight="1" x14ac:dyDescent="0.2">
      <c r="A272" s="361">
        <f t="shared" si="80"/>
        <v>186</v>
      </c>
      <c r="B272" s="359" t="s">
        <v>455</v>
      </c>
      <c r="C272" s="169">
        <v>1986</v>
      </c>
      <c r="D272" s="71"/>
      <c r="E272" s="71" t="s">
        <v>416</v>
      </c>
      <c r="F272" s="192">
        <v>5</v>
      </c>
      <c r="G272" s="192">
        <v>1</v>
      </c>
      <c r="H272" s="279">
        <v>2985.7</v>
      </c>
      <c r="I272" s="279">
        <v>2327</v>
      </c>
      <c r="J272" s="279">
        <v>1203.5999999999999</v>
      </c>
      <c r="K272" s="169">
        <v>177</v>
      </c>
      <c r="L272" s="373">
        <f>'раздел 2'!C269</f>
        <v>233641.55999999994</v>
      </c>
      <c r="M272" s="349">
        <v>0</v>
      </c>
      <c r="N272" s="349">
        <v>0</v>
      </c>
      <c r="O272" s="349">
        <v>0</v>
      </c>
      <c r="P272" s="349">
        <f t="shared" si="78"/>
        <v>233641.55999999994</v>
      </c>
      <c r="Q272" s="345">
        <f t="shared" si="79"/>
        <v>78.253528485782212</v>
      </c>
      <c r="R272" s="350">
        <v>24445</v>
      </c>
      <c r="S272" s="86" t="s">
        <v>358</v>
      </c>
      <c r="T272" s="351" t="s">
        <v>181</v>
      </c>
      <c r="U272" s="59">
        <f>L272-'раздел 2'!C269</f>
        <v>0</v>
      </c>
      <c r="V272" s="213">
        <f t="shared" si="81"/>
        <v>0</v>
      </c>
      <c r="W272" s="213">
        <f t="shared" si="82"/>
        <v>24366.74647151422</v>
      </c>
    </row>
    <row r="273" spans="1:23" ht="15.6" customHeight="1" x14ac:dyDescent="0.2">
      <c r="A273" s="361">
        <f t="shared" si="80"/>
        <v>187</v>
      </c>
      <c r="B273" s="359" t="s">
        <v>456</v>
      </c>
      <c r="C273" s="169">
        <v>1961</v>
      </c>
      <c r="D273" s="71"/>
      <c r="E273" s="71" t="s">
        <v>416</v>
      </c>
      <c r="F273" s="192">
        <v>3</v>
      </c>
      <c r="G273" s="192">
        <v>3</v>
      </c>
      <c r="H273" s="85">
        <v>1663.3</v>
      </c>
      <c r="I273" s="85">
        <v>1507.9</v>
      </c>
      <c r="J273" s="85">
        <v>1509.9</v>
      </c>
      <c r="K273" s="169">
        <v>72</v>
      </c>
      <c r="L273" s="373">
        <f>'раздел 2'!C270</f>
        <v>420843.28</v>
      </c>
      <c r="M273" s="349">
        <v>0</v>
      </c>
      <c r="N273" s="349">
        <v>0</v>
      </c>
      <c r="O273" s="349">
        <v>0</v>
      </c>
      <c r="P273" s="349">
        <f t="shared" si="78"/>
        <v>420843.28</v>
      </c>
      <c r="Q273" s="345">
        <f t="shared" si="79"/>
        <v>253.0170624661817</v>
      </c>
      <c r="R273" s="350">
        <v>24445</v>
      </c>
      <c r="S273" s="86" t="s">
        <v>358</v>
      </c>
      <c r="T273" s="351" t="s">
        <v>181</v>
      </c>
      <c r="U273" s="59">
        <f>L273-'раздел 2'!C270</f>
        <v>0</v>
      </c>
      <c r="V273" s="213">
        <f t="shared" si="81"/>
        <v>0</v>
      </c>
      <c r="W273" s="213">
        <f t="shared" si="82"/>
        <v>24191.982937533819</v>
      </c>
    </row>
    <row r="274" spans="1:23" ht="15.6" customHeight="1" x14ac:dyDescent="0.2">
      <c r="A274" s="361">
        <f t="shared" si="80"/>
        <v>188</v>
      </c>
      <c r="B274" s="359" t="s">
        <v>457</v>
      </c>
      <c r="C274" s="169">
        <v>1961</v>
      </c>
      <c r="D274" s="71"/>
      <c r="E274" s="71" t="s">
        <v>416</v>
      </c>
      <c r="F274" s="192">
        <v>3</v>
      </c>
      <c r="G274" s="192">
        <v>3</v>
      </c>
      <c r="H274" s="279">
        <v>1656</v>
      </c>
      <c r="I274" s="279">
        <v>1356.4</v>
      </c>
      <c r="J274" s="279">
        <v>1355.3</v>
      </c>
      <c r="K274" s="169">
        <v>66</v>
      </c>
      <c r="L274" s="373">
        <f>'раздел 2'!C271</f>
        <v>424477.81</v>
      </c>
      <c r="M274" s="349">
        <v>0</v>
      </c>
      <c r="N274" s="349">
        <v>0</v>
      </c>
      <c r="O274" s="349">
        <v>0</v>
      </c>
      <c r="P274" s="349">
        <f t="shared" si="78"/>
        <v>424477.81</v>
      </c>
      <c r="Q274" s="345">
        <f t="shared" si="79"/>
        <v>256.32717995169082</v>
      </c>
      <c r="R274" s="350">
        <v>24445</v>
      </c>
      <c r="S274" s="86" t="s">
        <v>358</v>
      </c>
      <c r="T274" s="351" t="s">
        <v>181</v>
      </c>
      <c r="U274" s="59">
        <f>L274-'раздел 2'!C271</f>
        <v>0</v>
      </c>
      <c r="V274" s="213">
        <f t="shared" si="81"/>
        <v>0</v>
      </c>
      <c r="W274" s="213">
        <f t="shared" si="82"/>
        <v>24188.672820048308</v>
      </c>
    </row>
    <row r="275" spans="1:23" ht="15.6" customHeight="1" x14ac:dyDescent="0.2">
      <c r="A275" s="361">
        <f t="shared" si="80"/>
        <v>189</v>
      </c>
      <c r="B275" s="359" t="s">
        <v>458</v>
      </c>
      <c r="C275" s="169">
        <v>1968</v>
      </c>
      <c r="D275" s="71"/>
      <c r="E275" s="71" t="s">
        <v>1440</v>
      </c>
      <c r="F275" s="192">
        <v>5</v>
      </c>
      <c r="G275" s="192">
        <v>3</v>
      </c>
      <c r="H275" s="85">
        <v>2809.8</v>
      </c>
      <c r="I275" s="85">
        <v>2567.6999999999998</v>
      </c>
      <c r="J275" s="85">
        <v>2304.5</v>
      </c>
      <c r="K275" s="169">
        <v>114</v>
      </c>
      <c r="L275" s="373">
        <f>'раздел 2'!C272</f>
        <v>230897.36</v>
      </c>
      <c r="M275" s="349">
        <v>0</v>
      </c>
      <c r="N275" s="349">
        <v>0</v>
      </c>
      <c r="O275" s="349">
        <v>0</v>
      </c>
      <c r="P275" s="349">
        <f t="shared" si="78"/>
        <v>230897.36</v>
      </c>
      <c r="Q275" s="345">
        <f t="shared" si="79"/>
        <v>82.175727809808521</v>
      </c>
      <c r="R275" s="350">
        <v>24445</v>
      </c>
      <c r="S275" s="86" t="s">
        <v>358</v>
      </c>
      <c r="T275" s="351" t="s">
        <v>181</v>
      </c>
      <c r="U275" s="59">
        <f>L275-'раздел 2'!C272</f>
        <v>0</v>
      </c>
      <c r="V275" s="213">
        <f t="shared" si="81"/>
        <v>0</v>
      </c>
      <c r="W275" s="213">
        <f t="shared" si="82"/>
        <v>24362.824272190192</v>
      </c>
    </row>
    <row r="276" spans="1:23" ht="15.6" customHeight="1" x14ac:dyDescent="0.2">
      <c r="A276" s="361">
        <f t="shared" si="80"/>
        <v>190</v>
      </c>
      <c r="B276" s="140" t="s">
        <v>459</v>
      </c>
      <c r="C276" s="169">
        <v>1960</v>
      </c>
      <c r="D276" s="71"/>
      <c r="E276" s="71" t="s">
        <v>416</v>
      </c>
      <c r="F276" s="192">
        <v>2</v>
      </c>
      <c r="G276" s="192">
        <v>2</v>
      </c>
      <c r="H276" s="85">
        <v>711.14</v>
      </c>
      <c r="I276" s="85">
        <v>667.94</v>
      </c>
      <c r="J276" s="85">
        <v>559.29999999999995</v>
      </c>
      <c r="K276" s="169">
        <v>36</v>
      </c>
      <c r="L276" s="373">
        <f>'раздел 2'!C273</f>
        <v>316523.26</v>
      </c>
      <c r="M276" s="349">
        <v>0</v>
      </c>
      <c r="N276" s="349">
        <v>0</v>
      </c>
      <c r="O276" s="349">
        <v>0</v>
      </c>
      <c r="P276" s="349">
        <f t="shared" si="78"/>
        <v>316523.26</v>
      </c>
      <c r="Q276" s="345">
        <f t="shared" si="79"/>
        <v>445.09275248193046</v>
      </c>
      <c r="R276" s="350">
        <v>24445</v>
      </c>
      <c r="S276" s="86" t="s">
        <v>358</v>
      </c>
      <c r="T276" s="351" t="s">
        <v>181</v>
      </c>
      <c r="U276" s="59">
        <f>L276-'раздел 2'!C273</f>
        <v>0</v>
      </c>
      <c r="V276" s="213">
        <f t="shared" si="81"/>
        <v>0</v>
      </c>
      <c r="W276" s="213">
        <f t="shared" si="82"/>
        <v>23999.907247518069</v>
      </c>
    </row>
    <row r="277" spans="1:23" ht="15.6" customHeight="1" x14ac:dyDescent="0.2">
      <c r="A277" s="557" t="s">
        <v>17</v>
      </c>
      <c r="B277" s="557"/>
      <c r="C277" s="88"/>
      <c r="D277" s="351"/>
      <c r="E277" s="351"/>
      <c r="F277" s="361"/>
      <c r="G277" s="361"/>
      <c r="H277" s="345">
        <f t="shared" ref="H277:P277" si="83">SUM(H260:H276)</f>
        <v>43829.270000000004</v>
      </c>
      <c r="I277" s="345">
        <f t="shared" si="83"/>
        <v>34669.22</v>
      </c>
      <c r="J277" s="345">
        <f t="shared" si="83"/>
        <v>30090.799999999996</v>
      </c>
      <c r="K277" s="88">
        <f t="shared" si="83"/>
        <v>1847</v>
      </c>
      <c r="L277" s="349">
        <f t="shared" si="83"/>
        <v>54406836.869999997</v>
      </c>
      <c r="M277" s="345">
        <f t="shared" si="83"/>
        <v>0</v>
      </c>
      <c r="N277" s="345">
        <f t="shared" si="83"/>
        <v>0</v>
      </c>
      <c r="O277" s="345">
        <f t="shared" si="83"/>
        <v>0</v>
      </c>
      <c r="P277" s="345">
        <f t="shared" si="83"/>
        <v>54406836.869999997</v>
      </c>
      <c r="Q277" s="345">
        <f t="shared" si="79"/>
        <v>1241.3356843497506</v>
      </c>
      <c r="R277" s="98" t="s">
        <v>177</v>
      </c>
      <c r="S277" s="86" t="s">
        <v>177</v>
      </c>
      <c r="T277" s="86" t="s">
        <v>177</v>
      </c>
      <c r="U277" s="59">
        <f>L277-'раздел 2'!C274</f>
        <v>0</v>
      </c>
      <c r="V277" s="213">
        <f t="shared" si="81"/>
        <v>0</v>
      </c>
      <c r="W277" s="213" t="e">
        <f t="shared" si="82"/>
        <v>#VALUE!</v>
      </c>
    </row>
    <row r="278" spans="1:23" ht="15.6" customHeight="1" x14ac:dyDescent="0.2">
      <c r="A278" s="557" t="s">
        <v>109</v>
      </c>
      <c r="B278" s="557"/>
      <c r="C278" s="88"/>
      <c r="D278" s="351"/>
      <c r="E278" s="351"/>
      <c r="F278" s="361"/>
      <c r="G278" s="361"/>
      <c r="H278" s="351"/>
      <c r="I278" s="69"/>
      <c r="J278" s="351"/>
      <c r="K278" s="88"/>
      <c r="L278" s="349"/>
      <c r="M278" s="349"/>
      <c r="N278" s="349"/>
      <c r="O278" s="349"/>
      <c r="P278" s="349"/>
      <c r="Q278" s="345"/>
      <c r="R278" s="373"/>
      <c r="S278" s="86"/>
      <c r="T278" s="351"/>
      <c r="U278" s="59"/>
      <c r="V278" s="213">
        <f t="shared" si="81"/>
        <v>0</v>
      </c>
      <c r="W278" s="213">
        <f t="shared" si="82"/>
        <v>0</v>
      </c>
    </row>
    <row r="279" spans="1:23" ht="15.6" customHeight="1" x14ac:dyDescent="0.2">
      <c r="A279" s="361">
        <f>A276+1</f>
        <v>191</v>
      </c>
      <c r="B279" s="359" t="s">
        <v>220</v>
      </c>
      <c r="C279" s="88">
        <v>1966</v>
      </c>
      <c r="D279" s="351"/>
      <c r="E279" s="351" t="s">
        <v>174</v>
      </c>
      <c r="F279" s="361">
        <v>5</v>
      </c>
      <c r="G279" s="361">
        <v>4</v>
      </c>
      <c r="H279" s="72">
        <v>3759.7</v>
      </c>
      <c r="I279" s="72">
        <v>3426.42</v>
      </c>
      <c r="J279" s="349">
        <v>3426.4</v>
      </c>
      <c r="K279" s="88">
        <v>165</v>
      </c>
      <c r="L279" s="349">
        <f>'раздел 2'!C276</f>
        <v>3395579.37</v>
      </c>
      <c r="M279" s="349">
        <v>0</v>
      </c>
      <c r="N279" s="349">
        <v>0</v>
      </c>
      <c r="O279" s="349">
        <v>0</v>
      </c>
      <c r="P279" s="349">
        <f t="shared" ref="P279:P289" si="84">L279</f>
        <v>3395579.37</v>
      </c>
      <c r="Q279" s="345">
        <f t="shared" ref="Q279:Q291" si="85">L279/H279</f>
        <v>903.15167965529167</v>
      </c>
      <c r="R279" s="350">
        <v>24445</v>
      </c>
      <c r="S279" s="86" t="s">
        <v>358</v>
      </c>
      <c r="T279" s="351" t="s">
        <v>181</v>
      </c>
      <c r="U279" s="59">
        <f>L279-'раздел 2'!C276</f>
        <v>0</v>
      </c>
      <c r="V279" s="213">
        <f t="shared" si="81"/>
        <v>0</v>
      </c>
      <c r="W279" s="213">
        <f t="shared" si="82"/>
        <v>23541.848320344707</v>
      </c>
    </row>
    <row r="280" spans="1:23" ht="15.6" customHeight="1" x14ac:dyDescent="0.2">
      <c r="A280" s="337">
        <f t="shared" ref="A280:A289" si="86">A279+1</f>
        <v>192</v>
      </c>
      <c r="B280" s="359" t="s">
        <v>460</v>
      </c>
      <c r="C280" s="270">
        <v>1957</v>
      </c>
      <c r="D280" s="225"/>
      <c r="E280" s="278" t="s">
        <v>1500</v>
      </c>
      <c r="F280" s="280">
        <v>2</v>
      </c>
      <c r="G280" s="280">
        <v>1</v>
      </c>
      <c r="H280" s="278">
        <v>355.4</v>
      </c>
      <c r="I280" s="278">
        <v>355.4</v>
      </c>
      <c r="J280" s="278">
        <v>201.2</v>
      </c>
      <c r="K280" s="270">
        <v>21</v>
      </c>
      <c r="L280" s="349">
        <f>'раздел 2'!C277</f>
        <v>415620.64</v>
      </c>
      <c r="M280" s="349">
        <v>0</v>
      </c>
      <c r="N280" s="349">
        <v>0</v>
      </c>
      <c r="O280" s="349">
        <v>0</v>
      </c>
      <c r="P280" s="349">
        <f t="shared" si="84"/>
        <v>415620.64</v>
      </c>
      <c r="Q280" s="345">
        <f t="shared" si="85"/>
        <v>1169.4446820483963</v>
      </c>
      <c r="R280" s="350">
        <v>24445</v>
      </c>
      <c r="S280" s="86" t="s">
        <v>358</v>
      </c>
      <c r="T280" s="351" t="s">
        <v>181</v>
      </c>
      <c r="U280" s="59">
        <f>L280-'раздел 2'!C277</f>
        <v>0</v>
      </c>
      <c r="V280" s="213">
        <f t="shared" si="81"/>
        <v>0</v>
      </c>
      <c r="W280" s="213">
        <f t="shared" si="82"/>
        <v>23275.555317951603</v>
      </c>
    </row>
    <row r="281" spans="1:23" ht="15.6" customHeight="1" x14ac:dyDescent="0.2">
      <c r="A281" s="337">
        <f t="shared" si="86"/>
        <v>193</v>
      </c>
      <c r="B281" s="360" t="s">
        <v>461</v>
      </c>
      <c r="C281" s="270">
        <v>1971</v>
      </c>
      <c r="D281" s="225"/>
      <c r="E281" s="278" t="s">
        <v>1472</v>
      </c>
      <c r="F281" s="280">
        <v>2</v>
      </c>
      <c r="G281" s="280">
        <v>3</v>
      </c>
      <c r="H281" s="278">
        <v>956.4</v>
      </c>
      <c r="I281" s="278">
        <v>956.4</v>
      </c>
      <c r="J281" s="278">
        <v>550</v>
      </c>
      <c r="K281" s="270">
        <v>46</v>
      </c>
      <c r="L281" s="349">
        <f>'раздел 2'!C278</f>
        <v>339381.42</v>
      </c>
      <c r="M281" s="349">
        <v>0</v>
      </c>
      <c r="N281" s="349">
        <v>0</v>
      </c>
      <c r="O281" s="349">
        <v>0</v>
      </c>
      <c r="P281" s="349">
        <f t="shared" si="84"/>
        <v>339381.42</v>
      </c>
      <c r="Q281" s="345">
        <f t="shared" si="85"/>
        <v>354.85301129234631</v>
      </c>
      <c r="R281" s="350">
        <v>24445</v>
      </c>
      <c r="S281" s="86" t="s">
        <v>358</v>
      </c>
      <c r="T281" s="351" t="s">
        <v>181</v>
      </c>
      <c r="U281" s="59">
        <f>L281-'раздел 2'!C278</f>
        <v>0</v>
      </c>
      <c r="V281" s="213">
        <f t="shared" si="81"/>
        <v>0</v>
      </c>
      <c r="W281" s="213">
        <f t="shared" si="82"/>
        <v>24090.146988707653</v>
      </c>
    </row>
    <row r="282" spans="1:23" ht="15.6" customHeight="1" x14ac:dyDescent="0.2">
      <c r="A282" s="337">
        <f t="shared" si="86"/>
        <v>194</v>
      </c>
      <c r="B282" s="367" t="s">
        <v>462</v>
      </c>
      <c r="C282" s="270">
        <v>1970</v>
      </c>
      <c r="D282" s="225"/>
      <c r="E282" s="278" t="s">
        <v>1472</v>
      </c>
      <c r="F282" s="280">
        <v>2</v>
      </c>
      <c r="G282" s="280">
        <v>3</v>
      </c>
      <c r="H282" s="278">
        <v>970.2</v>
      </c>
      <c r="I282" s="278">
        <v>970.2</v>
      </c>
      <c r="J282" s="278">
        <v>559.20000000000005</v>
      </c>
      <c r="K282" s="270">
        <v>46</v>
      </c>
      <c r="L282" s="349">
        <f>'раздел 2'!C279</f>
        <v>279885.52</v>
      </c>
      <c r="M282" s="349">
        <v>0</v>
      </c>
      <c r="N282" s="349">
        <v>0</v>
      </c>
      <c r="O282" s="349">
        <v>0</v>
      </c>
      <c r="P282" s="349">
        <f t="shared" si="84"/>
        <v>279885.52</v>
      </c>
      <c r="Q282" s="345">
        <f t="shared" si="85"/>
        <v>288.48229231086373</v>
      </c>
      <c r="R282" s="350">
        <v>24445</v>
      </c>
      <c r="S282" s="86" t="s">
        <v>358</v>
      </c>
      <c r="T282" s="351" t="s">
        <v>181</v>
      </c>
      <c r="U282" s="59">
        <f>L282-'раздел 2'!C279</f>
        <v>0</v>
      </c>
      <c r="V282" s="213">
        <f t="shared" si="81"/>
        <v>0</v>
      </c>
      <c r="W282" s="213">
        <f t="shared" si="82"/>
        <v>24156.517707689138</v>
      </c>
    </row>
    <row r="283" spans="1:23" ht="15.6" customHeight="1" x14ac:dyDescent="0.2">
      <c r="A283" s="337">
        <f t="shared" si="86"/>
        <v>195</v>
      </c>
      <c r="B283" s="359" t="s">
        <v>463</v>
      </c>
      <c r="C283" s="270">
        <v>1953</v>
      </c>
      <c r="D283" s="225"/>
      <c r="E283" s="278" t="s">
        <v>1501</v>
      </c>
      <c r="F283" s="280">
        <v>2</v>
      </c>
      <c r="G283" s="280">
        <v>1</v>
      </c>
      <c r="H283" s="278">
        <v>214.8</v>
      </c>
      <c r="I283" s="278">
        <v>214.8</v>
      </c>
      <c r="J283" s="278">
        <v>146.69999999999999</v>
      </c>
      <c r="K283" s="270">
        <v>12</v>
      </c>
      <c r="L283" s="349">
        <f>'раздел 2'!C280</f>
        <v>294895.89</v>
      </c>
      <c r="M283" s="349">
        <v>0</v>
      </c>
      <c r="N283" s="349">
        <v>0</v>
      </c>
      <c r="O283" s="349">
        <v>0</v>
      </c>
      <c r="P283" s="349">
        <f t="shared" si="84"/>
        <v>294895.89</v>
      </c>
      <c r="Q283" s="345">
        <f t="shared" si="85"/>
        <v>1372.8858938547487</v>
      </c>
      <c r="R283" s="350">
        <v>24445</v>
      </c>
      <c r="S283" s="86" t="s">
        <v>358</v>
      </c>
      <c r="T283" s="351" t="s">
        <v>181</v>
      </c>
      <c r="U283" s="59">
        <f>L283-'раздел 2'!C280</f>
        <v>0</v>
      </c>
      <c r="V283" s="213">
        <f t="shared" si="81"/>
        <v>0</v>
      </c>
      <c r="W283" s="213">
        <f t="shared" si="82"/>
        <v>23072.114106145251</v>
      </c>
    </row>
    <row r="284" spans="1:23" ht="15.6" customHeight="1" x14ac:dyDescent="0.2">
      <c r="A284" s="337">
        <f t="shared" si="86"/>
        <v>196</v>
      </c>
      <c r="B284" s="359" t="s">
        <v>464</v>
      </c>
      <c r="C284" s="270">
        <v>1955</v>
      </c>
      <c r="D284" s="225"/>
      <c r="E284" s="278" t="s">
        <v>1472</v>
      </c>
      <c r="F284" s="280">
        <v>2</v>
      </c>
      <c r="G284" s="280">
        <v>1</v>
      </c>
      <c r="H284" s="278">
        <v>539.6</v>
      </c>
      <c r="I284" s="278">
        <v>539.6</v>
      </c>
      <c r="J284" s="278">
        <v>319.5</v>
      </c>
      <c r="K284" s="270">
        <v>18</v>
      </c>
      <c r="L284" s="349">
        <f>'раздел 2'!C281</f>
        <v>438341</v>
      </c>
      <c r="M284" s="349">
        <v>0</v>
      </c>
      <c r="N284" s="349">
        <v>0</v>
      </c>
      <c r="O284" s="349">
        <v>0</v>
      </c>
      <c r="P284" s="349">
        <f t="shared" si="84"/>
        <v>438341</v>
      </c>
      <c r="Q284" s="345">
        <f t="shared" si="85"/>
        <v>812.34432913269086</v>
      </c>
      <c r="R284" s="350">
        <v>24445</v>
      </c>
      <c r="S284" s="86" t="s">
        <v>358</v>
      </c>
      <c r="T284" s="351" t="s">
        <v>181</v>
      </c>
      <c r="U284" s="59">
        <f>L284-'раздел 2'!C281</f>
        <v>0</v>
      </c>
      <c r="V284" s="213">
        <f t="shared" si="81"/>
        <v>0</v>
      </c>
      <c r="W284" s="213">
        <f t="shared" si="82"/>
        <v>23632.655670867309</v>
      </c>
    </row>
    <row r="285" spans="1:23" ht="15.6" customHeight="1" x14ac:dyDescent="0.2">
      <c r="A285" s="337">
        <f t="shared" si="86"/>
        <v>197</v>
      </c>
      <c r="B285" s="367" t="s">
        <v>465</v>
      </c>
      <c r="C285" s="270">
        <v>1959</v>
      </c>
      <c r="D285" s="225"/>
      <c r="E285" s="278" t="s">
        <v>1501</v>
      </c>
      <c r="F285" s="280">
        <v>2</v>
      </c>
      <c r="G285" s="280">
        <v>1</v>
      </c>
      <c r="H285" s="278">
        <v>126.7</v>
      </c>
      <c r="I285" s="278">
        <v>126.7</v>
      </c>
      <c r="J285" s="278">
        <v>61.8</v>
      </c>
      <c r="K285" s="270">
        <v>5</v>
      </c>
      <c r="L285" s="349">
        <f>'раздел 2'!C282</f>
        <v>360462.95</v>
      </c>
      <c r="M285" s="349">
        <v>0</v>
      </c>
      <c r="N285" s="349">
        <v>0</v>
      </c>
      <c r="O285" s="349">
        <v>0</v>
      </c>
      <c r="P285" s="349">
        <f t="shared" si="84"/>
        <v>360462.95</v>
      </c>
      <c r="Q285" s="345">
        <f t="shared" si="85"/>
        <v>2845.0114443567481</v>
      </c>
      <c r="R285" s="350">
        <v>24445</v>
      </c>
      <c r="S285" s="86" t="s">
        <v>358</v>
      </c>
      <c r="T285" s="351" t="s">
        <v>181</v>
      </c>
      <c r="U285" s="59">
        <f>L285-'раздел 2'!C282</f>
        <v>0</v>
      </c>
      <c r="V285" s="213">
        <f t="shared" si="81"/>
        <v>0</v>
      </c>
      <c r="W285" s="213">
        <f t="shared" si="82"/>
        <v>21599.988555643253</v>
      </c>
    </row>
    <row r="286" spans="1:23" ht="15.6" customHeight="1" x14ac:dyDescent="0.2">
      <c r="A286" s="337">
        <f t="shared" si="86"/>
        <v>198</v>
      </c>
      <c r="B286" s="359" t="s">
        <v>466</v>
      </c>
      <c r="C286" s="270">
        <v>1972</v>
      </c>
      <c r="D286" s="225"/>
      <c r="E286" s="278" t="s">
        <v>1472</v>
      </c>
      <c r="F286" s="280">
        <v>2</v>
      </c>
      <c r="G286" s="280">
        <v>2</v>
      </c>
      <c r="H286" s="278">
        <v>759.2</v>
      </c>
      <c r="I286" s="278">
        <v>759.2</v>
      </c>
      <c r="J286" s="278">
        <v>485</v>
      </c>
      <c r="K286" s="270">
        <v>32</v>
      </c>
      <c r="L286" s="349">
        <f>'раздел 2'!C283</f>
        <v>279091.5</v>
      </c>
      <c r="M286" s="349">
        <v>0</v>
      </c>
      <c r="N286" s="349">
        <v>0</v>
      </c>
      <c r="O286" s="349">
        <v>0</v>
      </c>
      <c r="P286" s="349">
        <f t="shared" si="84"/>
        <v>279091.5</v>
      </c>
      <c r="Q286" s="345">
        <f t="shared" si="85"/>
        <v>367.61261854583768</v>
      </c>
      <c r="R286" s="350">
        <v>24445</v>
      </c>
      <c r="S286" s="86" t="s">
        <v>358</v>
      </c>
      <c r="T286" s="351" t="s">
        <v>181</v>
      </c>
      <c r="U286" s="59">
        <f>L286-'раздел 2'!C283</f>
        <v>0</v>
      </c>
      <c r="V286" s="213">
        <f t="shared" si="81"/>
        <v>0</v>
      </c>
      <c r="W286" s="213">
        <f t="shared" si="82"/>
        <v>24077.387381454162</v>
      </c>
    </row>
    <row r="287" spans="1:23" ht="15.6" customHeight="1" x14ac:dyDescent="0.2">
      <c r="A287" s="337">
        <f t="shared" si="86"/>
        <v>199</v>
      </c>
      <c r="B287" s="359" t="s">
        <v>467</v>
      </c>
      <c r="C287" s="270">
        <v>1960</v>
      </c>
      <c r="D287" s="225"/>
      <c r="E287" s="278" t="s">
        <v>1472</v>
      </c>
      <c r="F287" s="280">
        <v>2</v>
      </c>
      <c r="G287" s="280">
        <v>2</v>
      </c>
      <c r="H287" s="278">
        <v>653</v>
      </c>
      <c r="I287" s="278">
        <v>653</v>
      </c>
      <c r="J287" s="278">
        <v>422</v>
      </c>
      <c r="K287" s="270">
        <v>40</v>
      </c>
      <c r="L287" s="349">
        <f>'раздел 2'!C284</f>
        <v>414381.57</v>
      </c>
      <c r="M287" s="349">
        <v>0</v>
      </c>
      <c r="N287" s="349">
        <v>0</v>
      </c>
      <c r="O287" s="349">
        <v>0</v>
      </c>
      <c r="P287" s="349">
        <f t="shared" si="84"/>
        <v>414381.57</v>
      </c>
      <c r="Q287" s="345">
        <f t="shared" si="85"/>
        <v>634.58127105666154</v>
      </c>
      <c r="R287" s="350">
        <v>24445</v>
      </c>
      <c r="S287" s="86" t="s">
        <v>358</v>
      </c>
      <c r="T287" s="351" t="s">
        <v>181</v>
      </c>
      <c r="U287" s="59">
        <f>L287-'раздел 2'!C284</f>
        <v>0</v>
      </c>
      <c r="V287" s="213">
        <f t="shared" si="81"/>
        <v>0</v>
      </c>
      <c r="W287" s="213">
        <f t="shared" si="82"/>
        <v>23810.418728943339</v>
      </c>
    </row>
    <row r="288" spans="1:23" ht="15.6" customHeight="1" x14ac:dyDescent="0.2">
      <c r="A288" s="337">
        <f t="shared" si="86"/>
        <v>200</v>
      </c>
      <c r="B288" s="359" t="s">
        <v>468</v>
      </c>
      <c r="C288" s="270">
        <v>1964</v>
      </c>
      <c r="D288" s="225"/>
      <c r="E288" s="278" t="s">
        <v>1472</v>
      </c>
      <c r="F288" s="280">
        <v>2</v>
      </c>
      <c r="G288" s="280">
        <v>2</v>
      </c>
      <c r="H288" s="278">
        <v>657</v>
      </c>
      <c r="I288" s="278">
        <v>657</v>
      </c>
      <c r="J288" s="278">
        <v>427</v>
      </c>
      <c r="K288" s="270">
        <v>28</v>
      </c>
      <c r="L288" s="349">
        <f>'раздел 2'!C285</f>
        <v>298140.09000000003</v>
      </c>
      <c r="M288" s="349">
        <v>0</v>
      </c>
      <c r="N288" s="349">
        <v>0</v>
      </c>
      <c r="O288" s="349">
        <v>0</v>
      </c>
      <c r="P288" s="349">
        <f t="shared" si="84"/>
        <v>298140.09000000003</v>
      </c>
      <c r="Q288" s="345">
        <f t="shared" si="85"/>
        <v>453.79009132420094</v>
      </c>
      <c r="R288" s="350">
        <v>24445</v>
      </c>
      <c r="S288" s="86" t="s">
        <v>358</v>
      </c>
      <c r="T288" s="351" t="s">
        <v>181</v>
      </c>
      <c r="U288" s="59">
        <f>L288-'раздел 2'!C285</f>
        <v>0</v>
      </c>
      <c r="V288" s="213">
        <f t="shared" si="81"/>
        <v>0</v>
      </c>
      <c r="W288" s="213">
        <f t="shared" si="82"/>
        <v>23991.209908675799</v>
      </c>
    </row>
    <row r="289" spans="1:30" ht="15.6" customHeight="1" x14ac:dyDescent="0.2">
      <c r="A289" s="337">
        <f t="shared" si="86"/>
        <v>201</v>
      </c>
      <c r="B289" s="359" t="s">
        <v>469</v>
      </c>
      <c r="C289" s="270">
        <v>1964</v>
      </c>
      <c r="D289" s="225"/>
      <c r="E289" s="278" t="s">
        <v>1472</v>
      </c>
      <c r="F289" s="280">
        <v>2</v>
      </c>
      <c r="G289" s="280">
        <v>2</v>
      </c>
      <c r="H289" s="278">
        <v>707</v>
      </c>
      <c r="I289" s="278">
        <v>707</v>
      </c>
      <c r="J289" s="278">
        <v>427</v>
      </c>
      <c r="K289" s="270">
        <v>38</v>
      </c>
      <c r="L289" s="349">
        <f>'раздел 2'!C286</f>
        <v>298140.09000000003</v>
      </c>
      <c r="M289" s="349">
        <v>0</v>
      </c>
      <c r="N289" s="349">
        <v>0</v>
      </c>
      <c r="O289" s="349">
        <v>0</v>
      </c>
      <c r="P289" s="349">
        <f t="shared" si="84"/>
        <v>298140.09000000003</v>
      </c>
      <c r="Q289" s="345">
        <f t="shared" si="85"/>
        <v>421.69743988684587</v>
      </c>
      <c r="R289" s="350">
        <v>24445</v>
      </c>
      <c r="S289" s="86" t="s">
        <v>358</v>
      </c>
      <c r="T289" s="351" t="s">
        <v>181</v>
      </c>
      <c r="U289" s="59">
        <f>L289-'раздел 2'!C286</f>
        <v>0</v>
      </c>
      <c r="V289" s="213">
        <f t="shared" si="81"/>
        <v>0</v>
      </c>
      <c r="W289" s="213">
        <f t="shared" si="82"/>
        <v>24023.302560113156</v>
      </c>
    </row>
    <row r="290" spans="1:30" ht="15.6" customHeight="1" x14ac:dyDescent="0.2">
      <c r="A290" s="557" t="s">
        <v>17</v>
      </c>
      <c r="B290" s="557"/>
      <c r="C290" s="341"/>
      <c r="D290" s="350"/>
      <c r="E290" s="351"/>
      <c r="F290" s="337"/>
      <c r="G290" s="337"/>
      <c r="H290" s="373">
        <f t="shared" ref="H290:P290" si="87">SUM(H279:H289)</f>
        <v>9699</v>
      </c>
      <c r="I290" s="373">
        <f t="shared" si="87"/>
        <v>9365.7200000000012</v>
      </c>
      <c r="J290" s="373">
        <f t="shared" si="87"/>
        <v>7025.8</v>
      </c>
      <c r="K290" s="341">
        <f t="shared" si="87"/>
        <v>451</v>
      </c>
      <c r="L290" s="129">
        <f t="shared" si="87"/>
        <v>6813920.04</v>
      </c>
      <c r="M290" s="373">
        <f t="shared" si="87"/>
        <v>0</v>
      </c>
      <c r="N290" s="373">
        <f t="shared" si="87"/>
        <v>0</v>
      </c>
      <c r="O290" s="373">
        <f t="shared" si="87"/>
        <v>0</v>
      </c>
      <c r="P290" s="373">
        <f t="shared" si="87"/>
        <v>6813920.04</v>
      </c>
      <c r="Q290" s="345">
        <f t="shared" si="85"/>
        <v>702.53841014537579</v>
      </c>
      <c r="R290" s="98" t="s">
        <v>177</v>
      </c>
      <c r="S290" s="86" t="s">
        <v>177</v>
      </c>
      <c r="T290" s="86" t="s">
        <v>177</v>
      </c>
      <c r="U290" s="59">
        <f>L290-'раздел 2'!C287</f>
        <v>0</v>
      </c>
      <c r="V290" s="213">
        <f t="shared" ref="V290:V348" si="88">L290-P290</f>
        <v>0</v>
      </c>
      <c r="W290" s="213" t="e">
        <f t="shared" si="82"/>
        <v>#VALUE!</v>
      </c>
    </row>
    <row r="291" spans="1:30" s="220" customFormat="1" ht="15.6" customHeight="1" x14ac:dyDescent="0.2">
      <c r="A291" s="581" t="s">
        <v>110</v>
      </c>
      <c r="B291" s="581"/>
      <c r="C291" s="163"/>
      <c r="D291" s="371"/>
      <c r="E291" s="111"/>
      <c r="F291" s="189"/>
      <c r="G291" s="189"/>
      <c r="H291" s="356">
        <f t="shared" ref="H291:P291" si="89">H290+H277+H258+H254+H232+H227</f>
        <v>168803.97000000003</v>
      </c>
      <c r="I291" s="356">
        <f t="shared" si="89"/>
        <v>142544.28</v>
      </c>
      <c r="J291" s="356">
        <f t="shared" si="89"/>
        <v>122092.84</v>
      </c>
      <c r="K291" s="356">
        <f t="shared" si="89"/>
        <v>5814</v>
      </c>
      <c r="L291" s="356">
        <f t="shared" si="89"/>
        <v>174399541.92000002</v>
      </c>
      <c r="M291" s="356">
        <f t="shared" si="89"/>
        <v>0</v>
      </c>
      <c r="N291" s="356">
        <f t="shared" si="89"/>
        <v>0</v>
      </c>
      <c r="O291" s="356">
        <f t="shared" si="89"/>
        <v>0</v>
      </c>
      <c r="P291" s="356">
        <f t="shared" si="89"/>
        <v>174399541.92000002</v>
      </c>
      <c r="Q291" s="345">
        <f t="shared" si="85"/>
        <v>1033.1483431343468</v>
      </c>
      <c r="R291" s="98" t="s">
        <v>177</v>
      </c>
      <c r="S291" s="86" t="s">
        <v>177</v>
      </c>
      <c r="T291" s="86" t="s">
        <v>177</v>
      </c>
      <c r="U291" s="61">
        <f>L291-'раздел 2'!C288</f>
        <v>0</v>
      </c>
      <c r="V291" s="213">
        <f t="shared" si="88"/>
        <v>0</v>
      </c>
      <c r="W291" s="213" t="e">
        <f t="shared" si="82"/>
        <v>#VALUE!</v>
      </c>
    </row>
    <row r="292" spans="1:30" ht="15.6" customHeight="1" x14ac:dyDescent="0.2">
      <c r="A292" s="601" t="s">
        <v>37</v>
      </c>
      <c r="B292" s="602"/>
      <c r="C292" s="602"/>
      <c r="D292" s="602"/>
      <c r="E292" s="602"/>
      <c r="F292" s="602"/>
      <c r="G292" s="602"/>
      <c r="H292" s="602"/>
      <c r="I292" s="602"/>
      <c r="J292" s="602"/>
      <c r="K292" s="602"/>
      <c r="L292" s="602"/>
      <c r="M292" s="602"/>
      <c r="N292" s="602"/>
      <c r="O292" s="602"/>
      <c r="P292" s="602"/>
      <c r="Q292" s="602"/>
      <c r="R292" s="602"/>
      <c r="S292" s="602"/>
      <c r="T292" s="603"/>
      <c r="U292" s="61">
        <f>L292-'раздел 2'!C289</f>
        <v>0</v>
      </c>
      <c r="V292" s="213">
        <f t="shared" si="88"/>
        <v>0</v>
      </c>
      <c r="W292" s="213">
        <f t="shared" si="82"/>
        <v>0</v>
      </c>
    </row>
    <row r="293" spans="1:30" ht="15.6" customHeight="1" x14ac:dyDescent="0.2">
      <c r="A293" s="550" t="s">
        <v>470</v>
      </c>
      <c r="B293" s="551"/>
      <c r="C293" s="604"/>
      <c r="D293" s="605"/>
      <c r="E293" s="605"/>
      <c r="F293" s="605"/>
      <c r="G293" s="605"/>
      <c r="H293" s="605"/>
      <c r="I293" s="605"/>
      <c r="J293" s="605"/>
      <c r="K293" s="605"/>
      <c r="L293" s="605"/>
      <c r="M293" s="605"/>
      <c r="N293" s="605"/>
      <c r="O293" s="605"/>
      <c r="P293" s="605"/>
      <c r="Q293" s="605"/>
      <c r="R293" s="605"/>
      <c r="S293" s="605"/>
      <c r="T293" s="606"/>
      <c r="U293" s="59">
        <f>L293-'раздел 2'!C290</f>
        <v>0</v>
      </c>
      <c r="V293" s="213">
        <f t="shared" si="88"/>
        <v>0</v>
      </c>
      <c r="W293" s="213">
        <f t="shared" si="82"/>
        <v>0</v>
      </c>
    </row>
    <row r="294" spans="1:30" ht="15.6" customHeight="1" x14ac:dyDescent="0.2">
      <c r="A294" s="361">
        <f>A289+1</f>
        <v>202</v>
      </c>
      <c r="B294" s="346" t="str">
        <f>'раздел 2'!B291</f>
        <v>Г. Выборг, ул. Вокзальная, д. 4</v>
      </c>
      <c r="C294" s="341" t="s">
        <v>1502</v>
      </c>
      <c r="D294" s="350"/>
      <c r="E294" s="350" t="s">
        <v>174</v>
      </c>
      <c r="F294" s="337">
        <v>5</v>
      </c>
      <c r="G294" s="337">
        <v>4</v>
      </c>
      <c r="H294" s="373">
        <v>2595.7600000000002</v>
      </c>
      <c r="I294" s="373">
        <v>2256.52</v>
      </c>
      <c r="J294" s="373">
        <v>2075.04</v>
      </c>
      <c r="K294" s="341">
        <v>69</v>
      </c>
      <c r="L294" s="373">
        <f>'раздел 2'!C291</f>
        <v>76591715.670000002</v>
      </c>
      <c r="M294" s="349">
        <v>0</v>
      </c>
      <c r="N294" s="349">
        <v>0</v>
      </c>
      <c r="O294" s="349">
        <v>0</v>
      </c>
      <c r="P294" s="349">
        <f t="shared" ref="P294:P312" si="90">L294</f>
        <v>76591715.670000002</v>
      </c>
      <c r="Q294" s="345">
        <f t="shared" ref="Q294:Q313" si="91">L294/H294</f>
        <v>29506.47042484667</v>
      </c>
      <c r="R294" s="350">
        <v>24445</v>
      </c>
      <c r="S294" s="86" t="s">
        <v>358</v>
      </c>
      <c r="T294" s="351" t="s">
        <v>181</v>
      </c>
      <c r="U294" s="59">
        <f>L294-'раздел 2'!C291</f>
        <v>0</v>
      </c>
      <c r="V294" s="213">
        <f t="shared" si="88"/>
        <v>0</v>
      </c>
      <c r="W294" s="213">
        <f t="shared" si="82"/>
        <v>-5061.4704248466696</v>
      </c>
    </row>
    <row r="295" spans="1:30" ht="15.6" customHeight="1" x14ac:dyDescent="0.2">
      <c r="A295" s="361">
        <f t="shared" ref="A295:A312" si="92">A294+1</f>
        <v>203</v>
      </c>
      <c r="B295" s="346" t="str">
        <f>'раздел 2'!B292</f>
        <v>Г. Выборг, ул. Димитрова, д. 3</v>
      </c>
      <c r="C295" s="341" t="s">
        <v>1502</v>
      </c>
      <c r="D295" s="352"/>
      <c r="E295" s="352" t="s">
        <v>174</v>
      </c>
      <c r="F295" s="337">
        <v>7</v>
      </c>
      <c r="G295" s="337">
        <v>3</v>
      </c>
      <c r="H295" s="482">
        <v>7056.04</v>
      </c>
      <c r="I295" s="482">
        <v>3347.96</v>
      </c>
      <c r="J295" s="373">
        <v>3031.55</v>
      </c>
      <c r="K295" s="341">
        <v>69</v>
      </c>
      <c r="L295" s="373">
        <f>'раздел 2'!C292</f>
        <v>1737575</v>
      </c>
      <c r="M295" s="349">
        <v>0</v>
      </c>
      <c r="N295" s="349">
        <v>0</v>
      </c>
      <c r="O295" s="349">
        <v>0</v>
      </c>
      <c r="P295" s="349">
        <f t="shared" si="90"/>
        <v>1737575</v>
      </c>
      <c r="Q295" s="345">
        <f t="shared" si="91"/>
        <v>246.25356432219772</v>
      </c>
      <c r="R295" s="350">
        <v>24445</v>
      </c>
      <c r="S295" s="86" t="s">
        <v>358</v>
      </c>
      <c r="T295" s="351" t="s">
        <v>181</v>
      </c>
      <c r="U295" s="59">
        <f>L295-'раздел 2'!C292</f>
        <v>0</v>
      </c>
      <c r="V295" s="213">
        <f t="shared" si="88"/>
        <v>0</v>
      </c>
      <c r="W295" s="213">
        <f t="shared" si="82"/>
        <v>24198.746435677804</v>
      </c>
    </row>
    <row r="296" spans="1:30" ht="15.6" customHeight="1" x14ac:dyDescent="0.2">
      <c r="A296" s="361">
        <f t="shared" si="92"/>
        <v>204</v>
      </c>
      <c r="B296" s="346" t="str">
        <f>'раздел 2'!B293</f>
        <v>Г. Выборг, ул. Железнодорожная д. 2</v>
      </c>
      <c r="C296" s="341" t="s">
        <v>1502</v>
      </c>
      <c r="D296" s="352"/>
      <c r="E296" s="352" t="s">
        <v>174</v>
      </c>
      <c r="F296" s="337">
        <v>5</v>
      </c>
      <c r="G296" s="337">
        <v>5</v>
      </c>
      <c r="H296" s="62">
        <v>6787.63</v>
      </c>
      <c r="I296" s="62">
        <v>1721.53</v>
      </c>
      <c r="J296" s="62">
        <v>1721.53</v>
      </c>
      <c r="K296" s="341">
        <v>69</v>
      </c>
      <c r="L296" s="373">
        <f>'раздел 2'!C293</f>
        <v>6859664</v>
      </c>
      <c r="M296" s="349">
        <v>0</v>
      </c>
      <c r="N296" s="349">
        <v>0</v>
      </c>
      <c r="O296" s="349">
        <v>0</v>
      </c>
      <c r="P296" s="349">
        <f t="shared" si="90"/>
        <v>6859664</v>
      </c>
      <c r="Q296" s="345">
        <f t="shared" si="91"/>
        <v>1010.6125407542838</v>
      </c>
      <c r="R296" s="350">
        <v>24445</v>
      </c>
      <c r="S296" s="86" t="s">
        <v>358</v>
      </c>
      <c r="T296" s="351" t="s">
        <v>181</v>
      </c>
      <c r="U296" s="59">
        <f>L296-'раздел 2'!C293</f>
        <v>0</v>
      </c>
      <c r="V296" s="213">
        <f t="shared" si="88"/>
        <v>0</v>
      </c>
      <c r="W296" s="213">
        <f t="shared" si="82"/>
        <v>23434.387459245718</v>
      </c>
      <c r="X296" s="66"/>
      <c r="Y296" s="66"/>
      <c r="Z296" s="66"/>
      <c r="AA296" s="66"/>
      <c r="AB296" s="66"/>
      <c r="AC296" s="66"/>
      <c r="AD296" s="66"/>
    </row>
    <row r="297" spans="1:30" ht="15.6" customHeight="1" x14ac:dyDescent="0.2">
      <c r="A297" s="361">
        <f t="shared" si="92"/>
        <v>205</v>
      </c>
      <c r="B297" s="346" t="str">
        <f>'раздел 2'!B294</f>
        <v>Г. Выборг, ул. Железнодорожная д. 4</v>
      </c>
      <c r="C297" s="341" t="s">
        <v>1602</v>
      </c>
      <c r="D297" s="65"/>
      <c r="E297" s="350" t="s">
        <v>174</v>
      </c>
      <c r="F297" s="337">
        <v>3</v>
      </c>
      <c r="G297" s="337">
        <v>4</v>
      </c>
      <c r="H297" s="373">
        <v>1495.61</v>
      </c>
      <c r="I297" s="373">
        <v>1293.9000000000001</v>
      </c>
      <c r="J297" s="373">
        <v>1293.9000000000001</v>
      </c>
      <c r="K297" s="341">
        <v>48</v>
      </c>
      <c r="L297" s="373">
        <f>'раздел 2'!C294</f>
        <v>4271367</v>
      </c>
      <c r="M297" s="349">
        <v>0</v>
      </c>
      <c r="N297" s="349">
        <v>0</v>
      </c>
      <c r="O297" s="349">
        <v>0</v>
      </c>
      <c r="P297" s="349">
        <f t="shared" si="90"/>
        <v>4271367</v>
      </c>
      <c r="Q297" s="345">
        <f t="shared" si="91"/>
        <v>2855.9363737872841</v>
      </c>
      <c r="R297" s="350">
        <v>24445</v>
      </c>
      <c r="S297" s="86" t="s">
        <v>358</v>
      </c>
      <c r="T297" s="351" t="s">
        <v>181</v>
      </c>
      <c r="U297" s="59">
        <f>L297-'раздел 2'!C294</f>
        <v>0</v>
      </c>
      <c r="V297" s="213">
        <f t="shared" si="88"/>
        <v>0</v>
      </c>
      <c r="W297" s="213">
        <f t="shared" si="82"/>
        <v>21589.063626212715</v>
      </c>
      <c r="X297" s="66"/>
      <c r="Y297" s="66"/>
      <c r="Z297" s="66"/>
      <c r="AA297" s="66"/>
      <c r="AB297" s="66"/>
      <c r="AC297" s="66"/>
      <c r="AD297" s="66"/>
    </row>
    <row r="298" spans="1:30" ht="15.6" customHeight="1" x14ac:dyDescent="0.2">
      <c r="A298" s="361">
        <f t="shared" si="92"/>
        <v>206</v>
      </c>
      <c r="B298" s="346" t="str">
        <f>'раздел 2'!B295</f>
        <v>Г. Выборг, ул. Крепостная 1</v>
      </c>
      <c r="C298" s="341" t="s">
        <v>1503</v>
      </c>
      <c r="D298" s="350"/>
      <c r="E298" s="350" t="s">
        <v>174</v>
      </c>
      <c r="F298" s="337">
        <v>4</v>
      </c>
      <c r="G298" s="337">
        <v>6</v>
      </c>
      <c r="H298" s="373">
        <v>3324.49</v>
      </c>
      <c r="I298" s="373">
        <v>2557.59</v>
      </c>
      <c r="J298" s="373">
        <v>2434.46</v>
      </c>
      <c r="K298" s="341">
        <v>129</v>
      </c>
      <c r="L298" s="373">
        <f>'раздел 2'!C295</f>
        <v>4036687</v>
      </c>
      <c r="M298" s="349">
        <v>0</v>
      </c>
      <c r="N298" s="349">
        <v>0</v>
      </c>
      <c r="O298" s="349">
        <v>0</v>
      </c>
      <c r="P298" s="349">
        <f t="shared" si="90"/>
        <v>4036687</v>
      </c>
      <c r="Q298" s="345">
        <f t="shared" si="91"/>
        <v>1214.22744541268</v>
      </c>
      <c r="R298" s="350">
        <v>24445</v>
      </c>
      <c r="S298" s="86" t="s">
        <v>358</v>
      </c>
      <c r="T298" s="351" t="s">
        <v>181</v>
      </c>
      <c r="U298" s="59">
        <f>L298-'раздел 2'!C295</f>
        <v>0</v>
      </c>
      <c r="V298" s="213">
        <f t="shared" si="88"/>
        <v>0</v>
      </c>
      <c r="W298" s="213">
        <f t="shared" si="82"/>
        <v>23230.772554587318</v>
      </c>
    </row>
    <row r="299" spans="1:30" ht="15.6" customHeight="1" x14ac:dyDescent="0.2">
      <c r="A299" s="361">
        <f t="shared" si="92"/>
        <v>207</v>
      </c>
      <c r="B299" s="346" t="str">
        <f>'раздел 2'!B296</f>
        <v>Г. Выборг, ул. Крепостная 37</v>
      </c>
      <c r="C299" s="341" t="s">
        <v>1502</v>
      </c>
      <c r="D299" s="350"/>
      <c r="E299" s="350" t="s">
        <v>174</v>
      </c>
      <c r="F299" s="337">
        <v>5</v>
      </c>
      <c r="G299" s="337">
        <v>4</v>
      </c>
      <c r="H299" s="373">
        <v>2603.4899999999998</v>
      </c>
      <c r="I299" s="373">
        <v>2074.6</v>
      </c>
      <c r="J299" s="373">
        <v>1537.62</v>
      </c>
      <c r="K299" s="341">
        <v>109</v>
      </c>
      <c r="L299" s="373">
        <f>'раздел 2'!C296</f>
        <v>5540206</v>
      </c>
      <c r="M299" s="349">
        <v>0</v>
      </c>
      <c r="N299" s="349">
        <v>0</v>
      </c>
      <c r="O299" s="349">
        <v>0</v>
      </c>
      <c r="P299" s="349">
        <f t="shared" si="90"/>
        <v>5540206</v>
      </c>
      <c r="Q299" s="345">
        <f t="shared" si="91"/>
        <v>2127.9920414520511</v>
      </c>
      <c r="R299" s="350">
        <v>24445</v>
      </c>
      <c r="S299" s="86" t="s">
        <v>358</v>
      </c>
      <c r="T299" s="351" t="s">
        <v>181</v>
      </c>
      <c r="U299" s="59">
        <f>L299-'раздел 2'!C296</f>
        <v>0</v>
      </c>
      <c r="V299" s="213">
        <f t="shared" si="88"/>
        <v>0</v>
      </c>
      <c r="W299" s="213">
        <f t="shared" si="82"/>
        <v>22317.007958547947</v>
      </c>
    </row>
    <row r="300" spans="1:30" ht="15.6" customHeight="1" x14ac:dyDescent="0.2">
      <c r="A300" s="410">
        <f t="shared" si="92"/>
        <v>208</v>
      </c>
      <c r="B300" s="414" t="str">
        <f>'раздел 2'!B297</f>
        <v>Г. Выборг, пр. Ленина, д. 6</v>
      </c>
      <c r="C300" s="341" t="s">
        <v>1502</v>
      </c>
      <c r="D300" s="415"/>
      <c r="E300" s="412" t="s">
        <v>174</v>
      </c>
      <c r="F300" s="341">
        <v>5</v>
      </c>
      <c r="G300" s="341">
        <v>4</v>
      </c>
      <c r="H300" s="417">
        <v>2595.7600000000002</v>
      </c>
      <c r="I300" s="417">
        <v>2256.52</v>
      </c>
      <c r="J300" s="417">
        <v>1986.07</v>
      </c>
      <c r="K300" s="341">
        <v>72</v>
      </c>
      <c r="L300" s="417">
        <f>'раздел 2'!C297</f>
        <v>12804620.140000001</v>
      </c>
      <c r="M300" s="413">
        <v>0</v>
      </c>
      <c r="N300" s="413">
        <v>0</v>
      </c>
      <c r="O300" s="413">
        <v>0</v>
      </c>
      <c r="P300" s="413">
        <f t="shared" ref="P300" si="93">L300</f>
        <v>12804620.140000001</v>
      </c>
      <c r="Q300" s="416">
        <f t="shared" ref="Q300" si="94">L300/H300</f>
        <v>4932.898318796807</v>
      </c>
      <c r="R300" s="411">
        <v>24446</v>
      </c>
      <c r="S300" s="86" t="s">
        <v>358</v>
      </c>
      <c r="T300" s="412" t="s">
        <v>181</v>
      </c>
      <c r="U300" s="59">
        <f>L300-'раздел 2'!C297</f>
        <v>0</v>
      </c>
      <c r="V300" s="213">
        <f t="shared" si="88"/>
        <v>0</v>
      </c>
      <c r="W300" s="213"/>
    </row>
    <row r="301" spans="1:30" ht="15.6" customHeight="1" x14ac:dyDescent="0.2">
      <c r="A301" s="410">
        <f t="shared" si="92"/>
        <v>209</v>
      </c>
      <c r="B301" s="346" t="str">
        <f>'раздел 2'!B298</f>
        <v>Г. Выборг, пр. Ленина, д. 20</v>
      </c>
      <c r="C301" s="341" t="s">
        <v>1503</v>
      </c>
      <c r="D301" s="350"/>
      <c r="E301" s="350" t="s">
        <v>174</v>
      </c>
      <c r="F301" s="337">
        <v>7</v>
      </c>
      <c r="G301" s="337">
        <v>6</v>
      </c>
      <c r="H301" s="373">
        <v>7576</v>
      </c>
      <c r="I301" s="373">
        <v>6075.82</v>
      </c>
      <c r="J301" s="373">
        <v>4975.8599999999997</v>
      </c>
      <c r="K301" s="341">
        <v>217</v>
      </c>
      <c r="L301" s="417">
        <f>'раздел 2'!C298</f>
        <v>4608612</v>
      </c>
      <c r="M301" s="349">
        <f>SUM(M299)</f>
        <v>0</v>
      </c>
      <c r="N301" s="349">
        <f>SUM(N299)</f>
        <v>0</v>
      </c>
      <c r="O301" s="349">
        <f>SUM(O299)</f>
        <v>0</v>
      </c>
      <c r="P301" s="349">
        <f t="shared" si="90"/>
        <v>4608612</v>
      </c>
      <c r="Q301" s="345">
        <f t="shared" si="91"/>
        <v>608.31731784582894</v>
      </c>
      <c r="R301" s="350">
        <v>24445</v>
      </c>
      <c r="S301" s="86" t="s">
        <v>358</v>
      </c>
      <c r="T301" s="351" t="s">
        <v>181</v>
      </c>
      <c r="U301" s="59">
        <f>L301-'раздел 2'!C298</f>
        <v>0</v>
      </c>
      <c r="V301" s="213">
        <f t="shared" si="88"/>
        <v>0</v>
      </c>
      <c r="W301" s="213">
        <f t="shared" si="82"/>
        <v>23836.682682154173</v>
      </c>
    </row>
    <row r="302" spans="1:30" ht="15.6" customHeight="1" x14ac:dyDescent="0.2">
      <c r="A302" s="361">
        <f t="shared" si="92"/>
        <v>210</v>
      </c>
      <c r="B302" s="346" t="str">
        <f>'раздел 2'!B299</f>
        <v>Г. Выборг, пр. Ленина, д. 18</v>
      </c>
      <c r="C302" s="341" t="s">
        <v>1502</v>
      </c>
      <c r="D302" s="350"/>
      <c r="E302" s="350" t="s">
        <v>174</v>
      </c>
      <c r="F302" s="337">
        <v>3</v>
      </c>
      <c r="G302" s="337">
        <v>4</v>
      </c>
      <c r="H302" s="373">
        <v>1495.61</v>
      </c>
      <c r="I302" s="373">
        <v>1293.9000000000001</v>
      </c>
      <c r="J302" s="373">
        <v>1293.9000000000001</v>
      </c>
      <c r="K302" s="341">
        <v>48</v>
      </c>
      <c r="L302" s="417">
        <f>'раздел 2'!C299</f>
        <v>43478574.076800004</v>
      </c>
      <c r="M302" s="349">
        <f t="shared" ref="M302:O303" si="95">SUM(M301)</f>
        <v>0</v>
      </c>
      <c r="N302" s="349">
        <f t="shared" si="95"/>
        <v>0</v>
      </c>
      <c r="O302" s="349">
        <f t="shared" si="95"/>
        <v>0</v>
      </c>
      <c r="P302" s="349">
        <f t="shared" si="90"/>
        <v>43478574.076800004</v>
      </c>
      <c r="Q302" s="345">
        <f t="shared" si="91"/>
        <v>29070.796582531548</v>
      </c>
      <c r="R302" s="350">
        <v>24445</v>
      </c>
      <c r="S302" s="86" t="s">
        <v>358</v>
      </c>
      <c r="T302" s="351" t="s">
        <v>181</v>
      </c>
      <c r="U302" s="59">
        <f>L302-'раздел 2'!C299</f>
        <v>0</v>
      </c>
      <c r="V302" s="213">
        <f t="shared" si="88"/>
        <v>0</v>
      </c>
      <c r="W302" s="213">
        <f t="shared" si="82"/>
        <v>-4625.7965825315478</v>
      </c>
    </row>
    <row r="303" spans="1:30" ht="15.6" customHeight="1" x14ac:dyDescent="0.2">
      <c r="A303" s="361">
        <f t="shared" si="92"/>
        <v>211</v>
      </c>
      <c r="B303" s="346" t="str">
        <f>'раздел 2'!B300</f>
        <v>Г. Выборг, пр. Ленина, д. 12/10</v>
      </c>
      <c r="C303" s="341">
        <v>1907</v>
      </c>
      <c r="D303" s="350"/>
      <c r="E303" s="350" t="s">
        <v>174</v>
      </c>
      <c r="F303" s="337">
        <v>6</v>
      </c>
      <c r="G303" s="337">
        <v>7</v>
      </c>
      <c r="H303" s="373">
        <v>5516.04</v>
      </c>
      <c r="I303" s="373">
        <v>4601.4399999999996</v>
      </c>
      <c r="J303" s="373">
        <v>3970.02</v>
      </c>
      <c r="K303" s="341">
        <v>173</v>
      </c>
      <c r="L303" s="417">
        <f>'раздел 2'!C300</f>
        <v>6200369</v>
      </c>
      <c r="M303" s="349">
        <f t="shared" si="95"/>
        <v>0</v>
      </c>
      <c r="N303" s="349">
        <f t="shared" si="95"/>
        <v>0</v>
      </c>
      <c r="O303" s="349">
        <f t="shared" si="95"/>
        <v>0</v>
      </c>
      <c r="P303" s="349">
        <f t="shared" si="90"/>
        <v>6200369</v>
      </c>
      <c r="Q303" s="345">
        <f t="shared" si="91"/>
        <v>1124.0616456733453</v>
      </c>
      <c r="R303" s="350">
        <v>24445</v>
      </c>
      <c r="S303" s="86" t="s">
        <v>358</v>
      </c>
      <c r="T303" s="351" t="s">
        <v>181</v>
      </c>
      <c r="U303" s="59">
        <f>L303-'раздел 2'!C300</f>
        <v>0</v>
      </c>
      <c r="V303" s="213">
        <f t="shared" si="88"/>
        <v>0</v>
      </c>
      <c r="W303" s="213">
        <f t="shared" si="82"/>
        <v>23320.938354326656</v>
      </c>
    </row>
    <row r="304" spans="1:30" ht="15.6" customHeight="1" x14ac:dyDescent="0.2">
      <c r="A304" s="361">
        <f t="shared" si="92"/>
        <v>212</v>
      </c>
      <c r="B304" s="346" t="str">
        <f>'раздел 2'!B301</f>
        <v>Г. Выборг, пр. Суворова, д. 25</v>
      </c>
      <c r="C304" s="341" t="s">
        <v>1502</v>
      </c>
      <c r="D304" s="350"/>
      <c r="E304" s="350" t="s">
        <v>174</v>
      </c>
      <c r="F304" s="337">
        <v>5</v>
      </c>
      <c r="G304" s="337">
        <v>8</v>
      </c>
      <c r="H304" s="373">
        <v>6206.58</v>
      </c>
      <c r="I304" s="373">
        <v>5553.06</v>
      </c>
      <c r="J304" s="373">
        <v>5542.5</v>
      </c>
      <c r="K304" s="341">
        <v>187</v>
      </c>
      <c r="L304" s="373">
        <f>'раздел 2'!C301</f>
        <v>5597781</v>
      </c>
      <c r="M304" s="349">
        <v>0</v>
      </c>
      <c r="N304" s="349">
        <v>0</v>
      </c>
      <c r="O304" s="349">
        <v>0</v>
      </c>
      <c r="P304" s="349">
        <f t="shared" si="90"/>
        <v>5597781</v>
      </c>
      <c r="Q304" s="345">
        <f t="shared" si="91"/>
        <v>901.91071411308644</v>
      </c>
      <c r="R304" s="350">
        <v>24445</v>
      </c>
      <c r="S304" s="86" t="s">
        <v>358</v>
      </c>
      <c r="T304" s="351" t="s">
        <v>181</v>
      </c>
      <c r="U304" s="59">
        <f>L304-'раздел 2'!C301</f>
        <v>0</v>
      </c>
      <c r="V304" s="213">
        <f t="shared" si="88"/>
        <v>0</v>
      </c>
      <c r="W304" s="213">
        <f t="shared" si="82"/>
        <v>23543.089285886912</v>
      </c>
    </row>
    <row r="305" spans="1:23" ht="15.6" customHeight="1" x14ac:dyDescent="0.2">
      <c r="A305" s="361">
        <f t="shared" si="92"/>
        <v>213</v>
      </c>
      <c r="B305" s="346" t="str">
        <f>'раздел 2'!B302</f>
        <v>Г. Выборг, ул. Северная, д. 8</v>
      </c>
      <c r="C305" s="52" t="s">
        <v>1502</v>
      </c>
      <c r="D305" s="48"/>
      <c r="E305" s="49" t="s">
        <v>174</v>
      </c>
      <c r="F305" s="193">
        <v>7</v>
      </c>
      <c r="G305" s="193">
        <v>3</v>
      </c>
      <c r="H305" s="50">
        <v>5809.49</v>
      </c>
      <c r="I305" s="50">
        <v>5209.49</v>
      </c>
      <c r="J305" s="51">
        <v>4944.01</v>
      </c>
      <c r="K305" s="52">
        <v>164</v>
      </c>
      <c r="L305" s="373">
        <f>'раздел 2'!C302</f>
        <v>5528968</v>
      </c>
      <c r="M305" s="373">
        <f>SUM(M303:M304)</f>
        <v>0</v>
      </c>
      <c r="N305" s="373">
        <f>SUM(N303:N304)</f>
        <v>0</v>
      </c>
      <c r="O305" s="373">
        <f>SUM(O303:O304)</f>
        <v>0</v>
      </c>
      <c r="P305" s="349">
        <f t="shared" si="90"/>
        <v>5528968</v>
      </c>
      <c r="Q305" s="345">
        <f t="shared" si="91"/>
        <v>951.71314521584509</v>
      </c>
      <c r="R305" s="350">
        <v>24445</v>
      </c>
      <c r="S305" s="86" t="s">
        <v>358</v>
      </c>
      <c r="T305" s="351" t="s">
        <v>181</v>
      </c>
      <c r="U305" s="59">
        <f>L305-'раздел 2'!C302</f>
        <v>0</v>
      </c>
      <c r="V305" s="213">
        <f t="shared" si="88"/>
        <v>0</v>
      </c>
      <c r="W305" s="213">
        <f t="shared" si="82"/>
        <v>23493.286854784154</v>
      </c>
    </row>
    <row r="306" spans="1:23" ht="15.6" customHeight="1" x14ac:dyDescent="0.2">
      <c r="A306" s="361">
        <f t="shared" si="92"/>
        <v>214</v>
      </c>
      <c r="B306" s="10" t="s">
        <v>1672</v>
      </c>
      <c r="C306" s="341" t="s">
        <v>1503</v>
      </c>
      <c r="D306" s="350"/>
      <c r="E306" s="350" t="s">
        <v>174</v>
      </c>
      <c r="F306" s="337">
        <v>7</v>
      </c>
      <c r="G306" s="337">
        <v>6</v>
      </c>
      <c r="H306" s="373">
        <v>7576</v>
      </c>
      <c r="I306" s="373">
        <v>6075.82</v>
      </c>
      <c r="J306" s="373">
        <v>4975.8599999999997</v>
      </c>
      <c r="K306" s="341">
        <v>217</v>
      </c>
      <c r="L306" s="373">
        <f>'раздел 2'!C303</f>
        <v>9703729.5600000005</v>
      </c>
      <c r="M306" s="349">
        <f t="shared" ref="M306:O306" si="96">SUM(M305)</f>
        <v>0</v>
      </c>
      <c r="N306" s="349">
        <f t="shared" si="96"/>
        <v>0</v>
      </c>
      <c r="O306" s="349">
        <f t="shared" si="96"/>
        <v>0</v>
      </c>
      <c r="P306" s="349">
        <f t="shared" si="90"/>
        <v>9703729.5600000005</v>
      </c>
      <c r="Q306" s="345">
        <f t="shared" ref="Q306:Q312" si="97">L306/H306</f>
        <v>1280.8513146779303</v>
      </c>
      <c r="R306" s="350">
        <v>24445</v>
      </c>
      <c r="S306" s="86" t="s">
        <v>358</v>
      </c>
      <c r="T306" s="351" t="s">
        <v>181</v>
      </c>
      <c r="U306" s="59">
        <f>L306-'раздел 2'!C303</f>
        <v>0</v>
      </c>
      <c r="V306" s="213">
        <f t="shared" si="88"/>
        <v>0</v>
      </c>
      <c r="W306" s="213"/>
    </row>
    <row r="307" spans="1:23" ht="15.6" customHeight="1" x14ac:dyDescent="0.2">
      <c r="A307" s="546">
        <f t="shared" si="92"/>
        <v>215</v>
      </c>
      <c r="B307" s="309" t="s">
        <v>474</v>
      </c>
      <c r="C307" s="341" t="s">
        <v>1502</v>
      </c>
      <c r="D307" s="350"/>
      <c r="E307" s="350" t="s">
        <v>174</v>
      </c>
      <c r="F307" s="337">
        <v>3</v>
      </c>
      <c r="G307" s="337">
        <v>4</v>
      </c>
      <c r="H307" s="373">
        <v>1495.61</v>
      </c>
      <c r="I307" s="373">
        <v>1293.9000000000001</v>
      </c>
      <c r="J307" s="373">
        <v>1293.9000000000001</v>
      </c>
      <c r="K307" s="341">
        <v>48</v>
      </c>
      <c r="L307" s="373">
        <f>'раздел 2'!C304</f>
        <v>5145695</v>
      </c>
      <c r="M307" s="349">
        <f>SUM(M306)</f>
        <v>0</v>
      </c>
      <c r="N307" s="349">
        <f>SUM(N306)</f>
        <v>0</v>
      </c>
      <c r="O307" s="349">
        <f>SUM(O306)</f>
        <v>0</v>
      </c>
      <c r="P307" s="349">
        <f t="shared" si="90"/>
        <v>5145695</v>
      </c>
      <c r="Q307" s="345">
        <f t="shared" si="97"/>
        <v>3440.5326254839165</v>
      </c>
      <c r="R307" s="350">
        <v>24445</v>
      </c>
      <c r="S307" s="86" t="s">
        <v>358</v>
      </c>
      <c r="T307" s="351" t="s">
        <v>181</v>
      </c>
      <c r="U307" s="59">
        <f>L307-'раздел 2'!C304</f>
        <v>0</v>
      </c>
      <c r="V307" s="213">
        <f t="shared" si="88"/>
        <v>0</v>
      </c>
      <c r="W307" s="213"/>
    </row>
    <row r="308" spans="1:23" ht="15.6" customHeight="1" x14ac:dyDescent="0.2">
      <c r="A308" s="546">
        <f t="shared" si="92"/>
        <v>216</v>
      </c>
      <c r="B308" s="10" t="s">
        <v>1674</v>
      </c>
      <c r="C308" s="341">
        <v>1907</v>
      </c>
      <c r="D308" s="350"/>
      <c r="E308" s="350" t="s">
        <v>174</v>
      </c>
      <c r="F308" s="337">
        <v>6</v>
      </c>
      <c r="G308" s="337">
        <v>7</v>
      </c>
      <c r="H308" s="373">
        <v>5516.04</v>
      </c>
      <c r="I308" s="373">
        <v>4601.4399999999996</v>
      </c>
      <c r="J308" s="373">
        <v>3970.02</v>
      </c>
      <c r="K308" s="341">
        <v>173</v>
      </c>
      <c r="L308" s="373">
        <f>'раздел 2'!C305</f>
        <v>2666145</v>
      </c>
      <c r="M308" s="349">
        <v>0</v>
      </c>
      <c r="N308" s="349">
        <v>0</v>
      </c>
      <c r="O308" s="349">
        <v>0</v>
      </c>
      <c r="P308" s="349">
        <f t="shared" si="90"/>
        <v>2666145</v>
      </c>
      <c r="Q308" s="345">
        <f t="shared" si="97"/>
        <v>483.34402941240455</v>
      </c>
      <c r="R308" s="350">
        <v>24445</v>
      </c>
      <c r="S308" s="86" t="s">
        <v>358</v>
      </c>
      <c r="T308" s="351" t="s">
        <v>181</v>
      </c>
      <c r="U308" s="59">
        <f>L308-'раздел 2'!C305</f>
        <v>0</v>
      </c>
      <c r="V308" s="213">
        <f t="shared" si="88"/>
        <v>0</v>
      </c>
      <c r="W308" s="213"/>
    </row>
    <row r="309" spans="1:23" ht="15.6" customHeight="1" x14ac:dyDescent="0.2">
      <c r="A309" s="361">
        <f t="shared" si="92"/>
        <v>217</v>
      </c>
      <c r="B309" s="10" t="s">
        <v>1679</v>
      </c>
      <c r="C309" s="341" t="s">
        <v>1502</v>
      </c>
      <c r="D309" s="350"/>
      <c r="E309" s="350" t="s">
        <v>174</v>
      </c>
      <c r="F309" s="337">
        <v>5</v>
      </c>
      <c r="G309" s="337">
        <v>8</v>
      </c>
      <c r="H309" s="373">
        <v>6206.58</v>
      </c>
      <c r="I309" s="373">
        <v>5553.06</v>
      </c>
      <c r="J309" s="373">
        <v>5542.5</v>
      </c>
      <c r="K309" s="341">
        <v>187</v>
      </c>
      <c r="L309" s="373">
        <f>'раздел 2'!C306</f>
        <v>2582214</v>
      </c>
      <c r="M309" s="349">
        <v>0</v>
      </c>
      <c r="N309" s="349">
        <v>0</v>
      </c>
      <c r="O309" s="349">
        <v>0</v>
      </c>
      <c r="P309" s="349">
        <f t="shared" si="90"/>
        <v>2582214</v>
      </c>
      <c r="Q309" s="345">
        <f t="shared" si="97"/>
        <v>416.04458494049862</v>
      </c>
      <c r="R309" s="350">
        <v>24445</v>
      </c>
      <c r="S309" s="86" t="s">
        <v>358</v>
      </c>
      <c r="T309" s="351" t="s">
        <v>181</v>
      </c>
      <c r="U309" s="59">
        <f>L309-'раздел 2'!C306</f>
        <v>0</v>
      </c>
      <c r="V309" s="213">
        <f t="shared" si="88"/>
        <v>0</v>
      </c>
      <c r="W309" s="213"/>
    </row>
    <row r="310" spans="1:23" ht="15.6" customHeight="1" x14ac:dyDescent="0.2">
      <c r="A310" s="361">
        <f t="shared" si="92"/>
        <v>218</v>
      </c>
      <c r="B310" s="10" t="s">
        <v>475</v>
      </c>
      <c r="C310" s="52" t="s">
        <v>1502</v>
      </c>
      <c r="D310" s="48"/>
      <c r="E310" s="49" t="s">
        <v>174</v>
      </c>
      <c r="F310" s="193">
        <v>7</v>
      </c>
      <c r="G310" s="193">
        <v>3</v>
      </c>
      <c r="H310" s="50">
        <v>5809.49</v>
      </c>
      <c r="I310" s="50">
        <v>5209.49</v>
      </c>
      <c r="J310" s="51">
        <v>4944.01</v>
      </c>
      <c r="K310" s="52">
        <v>164</v>
      </c>
      <c r="L310" s="373">
        <f>'раздел 2'!C307</f>
        <v>39107486.140000001</v>
      </c>
      <c r="M310" s="373">
        <f>SUM(M308:M309)</f>
        <v>0</v>
      </c>
      <c r="N310" s="373">
        <f>SUM(N308:N309)</f>
        <v>0</v>
      </c>
      <c r="O310" s="373">
        <f>SUM(O308:O309)</f>
        <v>0</v>
      </c>
      <c r="P310" s="349">
        <f t="shared" si="90"/>
        <v>39107486.140000001</v>
      </c>
      <c r="Q310" s="345">
        <f t="shared" si="97"/>
        <v>6731.6556427500527</v>
      </c>
      <c r="R310" s="350">
        <v>24445</v>
      </c>
      <c r="S310" s="86" t="s">
        <v>358</v>
      </c>
      <c r="T310" s="351" t="s">
        <v>181</v>
      </c>
      <c r="U310" s="59">
        <f>L310-'раздел 2'!C307</f>
        <v>0</v>
      </c>
      <c r="V310" s="213">
        <f t="shared" si="88"/>
        <v>0</v>
      </c>
      <c r="W310" s="213"/>
    </row>
    <row r="311" spans="1:23" ht="15.6" customHeight="1" x14ac:dyDescent="0.2">
      <c r="A311" s="361">
        <f t="shared" si="92"/>
        <v>219</v>
      </c>
      <c r="B311" s="10" t="s">
        <v>476</v>
      </c>
      <c r="C311" s="341" t="s">
        <v>1502</v>
      </c>
      <c r="D311" s="350"/>
      <c r="E311" s="350" t="s">
        <v>174</v>
      </c>
      <c r="F311" s="337">
        <v>5</v>
      </c>
      <c r="G311" s="337">
        <v>8</v>
      </c>
      <c r="H311" s="373">
        <v>6206.58</v>
      </c>
      <c r="I311" s="373">
        <v>5553.06</v>
      </c>
      <c r="J311" s="373">
        <v>5542.5</v>
      </c>
      <c r="K311" s="341">
        <v>187</v>
      </c>
      <c r="L311" s="373">
        <f>'раздел 2'!C308</f>
        <v>7843038</v>
      </c>
      <c r="M311" s="349">
        <v>0</v>
      </c>
      <c r="N311" s="349">
        <v>0</v>
      </c>
      <c r="O311" s="349">
        <v>0</v>
      </c>
      <c r="P311" s="349">
        <f t="shared" si="90"/>
        <v>7843038</v>
      </c>
      <c r="Q311" s="345">
        <f t="shared" si="97"/>
        <v>1263.6650135823593</v>
      </c>
      <c r="R311" s="350">
        <v>24445</v>
      </c>
      <c r="S311" s="86" t="s">
        <v>358</v>
      </c>
      <c r="T311" s="351" t="s">
        <v>181</v>
      </c>
      <c r="U311" s="59">
        <f>L311-'раздел 2'!C308</f>
        <v>0</v>
      </c>
      <c r="V311" s="213">
        <f t="shared" si="88"/>
        <v>0</v>
      </c>
      <c r="W311" s="213"/>
    </row>
    <row r="312" spans="1:23" ht="15.6" customHeight="1" x14ac:dyDescent="0.2">
      <c r="A312" s="361">
        <f t="shared" si="92"/>
        <v>220</v>
      </c>
      <c r="B312" s="339" t="s">
        <v>609</v>
      </c>
      <c r="C312" s="52" t="s">
        <v>1502</v>
      </c>
      <c r="D312" s="48"/>
      <c r="E312" s="49" t="s">
        <v>174</v>
      </c>
      <c r="F312" s="193">
        <v>7</v>
      </c>
      <c r="G312" s="193">
        <v>3</v>
      </c>
      <c r="H312" s="50">
        <v>5809.49</v>
      </c>
      <c r="I312" s="50">
        <v>5209.49</v>
      </c>
      <c r="J312" s="51">
        <v>4944.01</v>
      </c>
      <c r="K312" s="52">
        <v>164</v>
      </c>
      <c r="L312" s="373">
        <f>'раздел 2'!C309</f>
        <v>29181600</v>
      </c>
      <c r="M312" s="373">
        <f>SUM(M310:M311)</f>
        <v>0</v>
      </c>
      <c r="N312" s="373">
        <f>SUM(N310:N311)</f>
        <v>0</v>
      </c>
      <c r="O312" s="373">
        <f>SUM(O310:O311)</f>
        <v>0</v>
      </c>
      <c r="P312" s="349">
        <f t="shared" si="90"/>
        <v>29181600</v>
      </c>
      <c r="Q312" s="345">
        <f t="shared" si="97"/>
        <v>5023.0915278277444</v>
      </c>
      <c r="R312" s="350">
        <v>24445</v>
      </c>
      <c r="S312" s="86" t="s">
        <v>358</v>
      </c>
      <c r="T312" s="351" t="s">
        <v>181</v>
      </c>
      <c r="U312" s="59">
        <f>L312-'раздел 2'!C309</f>
        <v>0</v>
      </c>
      <c r="V312" s="213">
        <f t="shared" si="88"/>
        <v>0</v>
      </c>
      <c r="W312" s="213"/>
    </row>
    <row r="313" spans="1:23" ht="15.6" customHeight="1" x14ac:dyDescent="0.2">
      <c r="A313" s="558" t="s">
        <v>17</v>
      </c>
      <c r="B313" s="558"/>
      <c r="C313" s="88"/>
      <c r="D313" s="349"/>
      <c r="E313" s="349"/>
      <c r="F313" s="337"/>
      <c r="G313" s="337"/>
      <c r="H313" s="419">
        <f>SUM(H294:H312)</f>
        <v>91682.290000000008</v>
      </c>
      <c r="I313" s="419">
        <f>SUM(I294:I312)</f>
        <v>71738.590000000011</v>
      </c>
      <c r="J313" s="419">
        <f>SUM(J294:J312)</f>
        <v>66019.259999999995</v>
      </c>
      <c r="K313" s="419">
        <f>SUM(K294:K312)</f>
        <v>2494</v>
      </c>
      <c r="L313" s="373">
        <f>SUM(L294:L312)</f>
        <v>273486046.58679998</v>
      </c>
      <c r="M313" s="373">
        <f>SUM(M294:M305)</f>
        <v>0</v>
      </c>
      <c r="N313" s="373">
        <f>SUM(N294:N305)</f>
        <v>0</v>
      </c>
      <c r="O313" s="373">
        <f>SUM(O294:O305)</f>
        <v>0</v>
      </c>
      <c r="P313" s="373">
        <f>SUM(P294:P312)</f>
        <v>273486046.58679998</v>
      </c>
      <c r="Q313" s="345">
        <f t="shared" si="91"/>
        <v>2982.9757370458346</v>
      </c>
      <c r="R313" s="98" t="s">
        <v>177</v>
      </c>
      <c r="S313" s="86" t="s">
        <v>177</v>
      </c>
      <c r="T313" s="86" t="s">
        <v>177</v>
      </c>
      <c r="U313" s="59">
        <f>L313-'раздел 2'!C310</f>
        <v>0</v>
      </c>
      <c r="V313" s="213">
        <f t="shared" si="88"/>
        <v>0</v>
      </c>
      <c r="W313" s="213" t="e">
        <f t="shared" si="82"/>
        <v>#VALUE!</v>
      </c>
    </row>
    <row r="314" spans="1:23" ht="15.6" customHeight="1" x14ac:dyDescent="0.2">
      <c r="A314" s="558" t="s">
        <v>38</v>
      </c>
      <c r="B314" s="558"/>
      <c r="C314" s="558"/>
      <c r="D314" s="558"/>
      <c r="E314" s="558"/>
      <c r="F314" s="558"/>
      <c r="G314" s="558"/>
      <c r="H314" s="558"/>
      <c r="I314" s="558"/>
      <c r="J314" s="558"/>
      <c r="K314" s="558"/>
      <c r="L314" s="558"/>
      <c r="M314" s="558"/>
      <c r="N314" s="558"/>
      <c r="O314" s="558"/>
      <c r="P314" s="558"/>
      <c r="Q314" s="558"/>
      <c r="R314" s="558"/>
      <c r="S314" s="558"/>
      <c r="T314" s="558"/>
      <c r="U314" s="59">
        <f>L314-'раздел 2'!C311</f>
        <v>0</v>
      </c>
      <c r="V314" s="213">
        <f t="shared" si="88"/>
        <v>0</v>
      </c>
      <c r="W314" s="213">
        <f t="shared" si="82"/>
        <v>0</v>
      </c>
    </row>
    <row r="315" spans="1:23" ht="15.6" customHeight="1" x14ac:dyDescent="0.2">
      <c r="A315" s="361">
        <f>A312+1</f>
        <v>221</v>
      </c>
      <c r="B315" s="340" t="s">
        <v>221</v>
      </c>
      <c r="C315" s="341">
        <v>1940</v>
      </c>
      <c r="D315" s="143"/>
      <c r="E315" s="143" t="s">
        <v>187</v>
      </c>
      <c r="F315" s="337">
        <v>2</v>
      </c>
      <c r="G315" s="337">
        <v>2</v>
      </c>
      <c r="H315" s="143">
        <v>248.4</v>
      </c>
      <c r="I315" s="143">
        <v>247.19</v>
      </c>
      <c r="J315" s="143">
        <v>134.63</v>
      </c>
      <c r="K315" s="341">
        <v>11</v>
      </c>
      <c r="L315" s="373">
        <f>'раздел 2'!C312</f>
        <v>376877.72</v>
      </c>
      <c r="M315" s="102">
        <v>0</v>
      </c>
      <c r="N315" s="102">
        <v>0</v>
      </c>
      <c r="O315" s="102">
        <v>0</v>
      </c>
      <c r="P315" s="143">
        <f t="shared" ref="P315:P336" si="98">L315</f>
        <v>376877.72</v>
      </c>
      <c r="Q315" s="345">
        <f t="shared" ref="Q315:Q336" si="99">L315/H315</f>
        <v>1517.2210950080514</v>
      </c>
      <c r="R315" s="350">
        <v>24445</v>
      </c>
      <c r="S315" s="143" t="s">
        <v>358</v>
      </c>
      <c r="T315" s="102" t="s">
        <v>181</v>
      </c>
      <c r="U315" s="59">
        <f>L315-'раздел 2'!C312</f>
        <v>0</v>
      </c>
      <c r="V315" s="213">
        <f t="shared" si="88"/>
        <v>0</v>
      </c>
      <c r="W315" s="213">
        <f t="shared" si="82"/>
        <v>22927.778904991948</v>
      </c>
    </row>
    <row r="316" spans="1:23" ht="15.6" customHeight="1" x14ac:dyDescent="0.2">
      <c r="A316" s="361">
        <f t="shared" ref="A316:A336" si="100">A315+1</f>
        <v>222</v>
      </c>
      <c r="B316" s="340" t="s">
        <v>222</v>
      </c>
      <c r="C316" s="341">
        <v>1970</v>
      </c>
      <c r="D316" s="143"/>
      <c r="E316" s="143" t="s">
        <v>174</v>
      </c>
      <c r="F316" s="337">
        <v>5</v>
      </c>
      <c r="G316" s="337">
        <v>4</v>
      </c>
      <c r="H316" s="143">
        <v>3469.68</v>
      </c>
      <c r="I316" s="143">
        <v>3349.37</v>
      </c>
      <c r="J316" s="143">
        <v>2914.5</v>
      </c>
      <c r="K316" s="341">
        <v>134</v>
      </c>
      <c r="L316" s="373">
        <f>'раздел 2'!C313</f>
        <v>9048001.4299999997</v>
      </c>
      <c r="M316" s="102">
        <v>0</v>
      </c>
      <c r="N316" s="102">
        <v>0</v>
      </c>
      <c r="O316" s="102">
        <v>0</v>
      </c>
      <c r="P316" s="143">
        <f t="shared" si="98"/>
        <v>9048001.4299999997</v>
      </c>
      <c r="Q316" s="345">
        <f t="shared" si="99"/>
        <v>2607.733690138572</v>
      </c>
      <c r="R316" s="350">
        <v>24445</v>
      </c>
      <c r="S316" s="143" t="s">
        <v>358</v>
      </c>
      <c r="T316" s="102" t="s">
        <v>181</v>
      </c>
      <c r="U316" s="59">
        <f>L316-'раздел 2'!C313</f>
        <v>0</v>
      </c>
      <c r="V316" s="213">
        <f t="shared" si="88"/>
        <v>0</v>
      </c>
      <c r="W316" s="213">
        <f t="shared" si="82"/>
        <v>21837.266309861428</v>
      </c>
    </row>
    <row r="317" spans="1:23" ht="15.6" customHeight="1" x14ac:dyDescent="0.2">
      <c r="A317" s="361">
        <f t="shared" si="100"/>
        <v>223</v>
      </c>
      <c r="B317" s="340" t="s">
        <v>223</v>
      </c>
      <c r="C317" s="341">
        <v>1965</v>
      </c>
      <c r="D317" s="143"/>
      <c r="E317" s="143" t="s">
        <v>174</v>
      </c>
      <c r="F317" s="337">
        <v>2</v>
      </c>
      <c r="G317" s="337">
        <v>1</v>
      </c>
      <c r="H317" s="143">
        <v>381.97</v>
      </c>
      <c r="I317" s="143">
        <v>380.23</v>
      </c>
      <c r="J317" s="143">
        <v>380.23</v>
      </c>
      <c r="K317" s="341">
        <v>8</v>
      </c>
      <c r="L317" s="373">
        <f>'раздел 2'!C314</f>
        <v>383779.66</v>
      </c>
      <c r="M317" s="102">
        <v>0</v>
      </c>
      <c r="N317" s="102">
        <v>0</v>
      </c>
      <c r="O317" s="102">
        <v>0</v>
      </c>
      <c r="P317" s="143">
        <f t="shared" si="98"/>
        <v>383779.66</v>
      </c>
      <c r="Q317" s="345">
        <f t="shared" si="99"/>
        <v>1004.7377019137627</v>
      </c>
      <c r="R317" s="350">
        <v>24445</v>
      </c>
      <c r="S317" s="143" t="s">
        <v>358</v>
      </c>
      <c r="T317" s="102" t="s">
        <v>181</v>
      </c>
      <c r="U317" s="59">
        <f>L317-'раздел 2'!C314</f>
        <v>0</v>
      </c>
      <c r="V317" s="213">
        <f t="shared" si="88"/>
        <v>0</v>
      </c>
      <c r="W317" s="213">
        <f t="shared" si="82"/>
        <v>23440.262298086236</v>
      </c>
    </row>
    <row r="318" spans="1:23" ht="15.6" customHeight="1" x14ac:dyDescent="0.2">
      <c r="A318" s="361">
        <f t="shared" si="100"/>
        <v>224</v>
      </c>
      <c r="B318" s="340" t="s">
        <v>224</v>
      </c>
      <c r="C318" s="341">
        <v>1968</v>
      </c>
      <c r="D318" s="143"/>
      <c r="E318" s="143" t="s">
        <v>174</v>
      </c>
      <c r="F318" s="337">
        <v>5</v>
      </c>
      <c r="G318" s="337">
        <v>4</v>
      </c>
      <c r="H318" s="143">
        <v>4147.5</v>
      </c>
      <c r="I318" s="143">
        <v>3291.29</v>
      </c>
      <c r="J318" s="143">
        <v>2731.49</v>
      </c>
      <c r="K318" s="341">
        <v>145</v>
      </c>
      <c r="L318" s="373">
        <f>'раздел 2'!C315</f>
        <v>14811992.699999999</v>
      </c>
      <c r="M318" s="102">
        <v>0</v>
      </c>
      <c r="N318" s="102">
        <v>0</v>
      </c>
      <c r="O318" s="102">
        <v>0</v>
      </c>
      <c r="P318" s="143">
        <f t="shared" si="98"/>
        <v>14811992.699999999</v>
      </c>
      <c r="Q318" s="345">
        <f t="shared" si="99"/>
        <v>3571.3062567811935</v>
      </c>
      <c r="R318" s="350">
        <v>24445</v>
      </c>
      <c r="S318" s="143" t="s">
        <v>358</v>
      </c>
      <c r="T318" s="102" t="s">
        <v>181</v>
      </c>
      <c r="U318" s="59">
        <f>L318-'раздел 2'!C315</f>
        <v>0</v>
      </c>
      <c r="V318" s="213">
        <f t="shared" si="88"/>
        <v>0</v>
      </c>
      <c r="W318" s="213">
        <f t="shared" si="82"/>
        <v>20873.693743218806</v>
      </c>
    </row>
    <row r="319" spans="1:23" ht="15.6" customHeight="1" x14ac:dyDescent="0.2">
      <c r="A319" s="361">
        <f t="shared" si="100"/>
        <v>225</v>
      </c>
      <c r="B319" s="340" t="s">
        <v>225</v>
      </c>
      <c r="C319" s="341">
        <v>1964</v>
      </c>
      <c r="D319" s="143"/>
      <c r="E319" s="143" t="s">
        <v>174</v>
      </c>
      <c r="F319" s="337">
        <v>4</v>
      </c>
      <c r="G319" s="337">
        <v>2</v>
      </c>
      <c r="H319" s="143">
        <v>1307.17</v>
      </c>
      <c r="I319" s="143">
        <v>1284.5</v>
      </c>
      <c r="J319" s="143">
        <v>1197.8800000000001</v>
      </c>
      <c r="K319" s="341">
        <v>47</v>
      </c>
      <c r="L319" s="486">
        <f>'раздел 2'!C316</f>
        <v>6988182.2999999998</v>
      </c>
      <c r="M319" s="143">
        <f>SUM(M314:M318)</f>
        <v>0</v>
      </c>
      <c r="N319" s="143">
        <f>SUM(N314:N318)</f>
        <v>0</v>
      </c>
      <c r="O319" s="143">
        <f>SUM(O314:O318)</f>
        <v>0</v>
      </c>
      <c r="P319" s="143">
        <f t="shared" si="98"/>
        <v>6988182.2999999998</v>
      </c>
      <c r="Q319" s="345">
        <f t="shared" si="99"/>
        <v>5346.0393827887719</v>
      </c>
      <c r="R319" s="350">
        <v>24445</v>
      </c>
      <c r="S319" s="143" t="s">
        <v>358</v>
      </c>
      <c r="T319" s="102" t="s">
        <v>181</v>
      </c>
      <c r="U319" s="59">
        <f>L319-'раздел 2'!C316</f>
        <v>0</v>
      </c>
      <c r="V319" s="213">
        <f t="shared" si="88"/>
        <v>0</v>
      </c>
      <c r="W319" s="213">
        <f t="shared" si="82"/>
        <v>19098.960617211229</v>
      </c>
    </row>
    <row r="320" spans="1:23" ht="15.6" customHeight="1" x14ac:dyDescent="0.2">
      <c r="A320" s="361">
        <f t="shared" si="100"/>
        <v>226</v>
      </c>
      <c r="B320" s="367" t="s">
        <v>229</v>
      </c>
      <c r="C320" s="341">
        <v>1984</v>
      </c>
      <c r="D320" s="143"/>
      <c r="E320" s="143" t="s">
        <v>178</v>
      </c>
      <c r="F320" s="337">
        <v>5</v>
      </c>
      <c r="G320" s="337">
        <v>4</v>
      </c>
      <c r="H320" s="143">
        <v>4636.7</v>
      </c>
      <c r="I320" s="143">
        <v>4577.3999999999996</v>
      </c>
      <c r="J320" s="143">
        <v>3758.05</v>
      </c>
      <c r="K320" s="341">
        <v>238</v>
      </c>
      <c r="L320" s="486">
        <f>'раздел 2'!C317</f>
        <v>30168851.27</v>
      </c>
      <c r="M320" s="143"/>
      <c r="N320" s="143"/>
      <c r="O320" s="143"/>
      <c r="P320" s="143">
        <f t="shared" si="98"/>
        <v>30168851.27</v>
      </c>
      <c r="Q320" s="345">
        <f t="shared" si="99"/>
        <v>6506.5350939245582</v>
      </c>
      <c r="R320" s="350">
        <v>24445</v>
      </c>
      <c r="S320" s="143" t="s">
        <v>358</v>
      </c>
      <c r="T320" s="102" t="s">
        <v>181</v>
      </c>
      <c r="U320" s="59">
        <f>L320-'раздел 2'!C317</f>
        <v>0</v>
      </c>
      <c r="V320" s="213">
        <f t="shared" si="88"/>
        <v>0</v>
      </c>
      <c r="W320" s="213">
        <f t="shared" si="82"/>
        <v>17938.464906075442</v>
      </c>
    </row>
    <row r="321" spans="1:23" ht="15.6" customHeight="1" x14ac:dyDescent="0.2">
      <c r="A321" s="361">
        <f t="shared" si="100"/>
        <v>227</v>
      </c>
      <c r="B321" s="340" t="s">
        <v>484</v>
      </c>
      <c r="C321" s="88">
        <v>1950</v>
      </c>
      <c r="D321" s="143"/>
      <c r="E321" s="102" t="s">
        <v>174</v>
      </c>
      <c r="F321" s="337">
        <v>2</v>
      </c>
      <c r="G321" s="337">
        <v>2</v>
      </c>
      <c r="H321" s="143">
        <v>475.2</v>
      </c>
      <c r="I321" s="143">
        <v>267.5</v>
      </c>
      <c r="J321" s="143">
        <v>150.5</v>
      </c>
      <c r="K321" s="341">
        <v>26</v>
      </c>
      <c r="L321" s="486">
        <f>'раздел 2'!C318</f>
        <v>218055.86</v>
      </c>
      <c r="M321" s="102">
        <v>0</v>
      </c>
      <c r="N321" s="102">
        <v>0</v>
      </c>
      <c r="O321" s="102">
        <v>0</v>
      </c>
      <c r="P321" s="143">
        <f t="shared" si="98"/>
        <v>218055.86</v>
      </c>
      <c r="Q321" s="345">
        <f t="shared" si="99"/>
        <v>458.87175925925925</v>
      </c>
      <c r="R321" s="350">
        <v>24445</v>
      </c>
      <c r="S321" s="143" t="s">
        <v>358</v>
      </c>
      <c r="T321" s="102" t="s">
        <v>181</v>
      </c>
      <c r="U321" s="59">
        <f>L321-'раздел 2'!C318</f>
        <v>0</v>
      </c>
      <c r="V321" s="213">
        <f t="shared" si="88"/>
        <v>0</v>
      </c>
      <c r="W321" s="213">
        <f t="shared" si="82"/>
        <v>23986.128240740742</v>
      </c>
    </row>
    <row r="322" spans="1:23" ht="15.6" customHeight="1" x14ac:dyDescent="0.2">
      <c r="A322" s="361">
        <f t="shared" si="100"/>
        <v>228</v>
      </c>
      <c r="B322" s="340" t="s">
        <v>485</v>
      </c>
      <c r="C322" s="88">
        <v>1962</v>
      </c>
      <c r="D322" s="143"/>
      <c r="E322" s="102" t="s">
        <v>174</v>
      </c>
      <c r="F322" s="337">
        <v>5</v>
      </c>
      <c r="G322" s="337">
        <v>2</v>
      </c>
      <c r="H322" s="143">
        <v>1279.8</v>
      </c>
      <c r="I322" s="143">
        <v>845.25</v>
      </c>
      <c r="J322" s="143">
        <v>711.73</v>
      </c>
      <c r="K322" s="341">
        <v>52</v>
      </c>
      <c r="L322" s="486">
        <f>'раздел 2'!C319</f>
        <v>432400.44</v>
      </c>
      <c r="M322" s="102">
        <v>0</v>
      </c>
      <c r="N322" s="102">
        <v>0</v>
      </c>
      <c r="O322" s="102">
        <v>0</v>
      </c>
      <c r="P322" s="143">
        <f t="shared" si="98"/>
        <v>432400.44</v>
      </c>
      <c r="Q322" s="345">
        <f t="shared" si="99"/>
        <v>337.86563525550866</v>
      </c>
      <c r="R322" s="350">
        <v>24445</v>
      </c>
      <c r="S322" s="143" t="s">
        <v>358</v>
      </c>
      <c r="T322" s="102" t="s">
        <v>181</v>
      </c>
      <c r="U322" s="59">
        <f>L322-'раздел 2'!C319</f>
        <v>0</v>
      </c>
      <c r="V322" s="213">
        <f t="shared" si="88"/>
        <v>0</v>
      </c>
      <c r="W322" s="213">
        <f t="shared" si="82"/>
        <v>24107.134364744492</v>
      </c>
    </row>
    <row r="323" spans="1:23" ht="15.6" customHeight="1" x14ac:dyDescent="0.2">
      <c r="A323" s="361">
        <f t="shared" si="100"/>
        <v>229</v>
      </c>
      <c r="B323" s="340" t="s">
        <v>483</v>
      </c>
      <c r="C323" s="341">
        <v>1949</v>
      </c>
      <c r="D323" s="143"/>
      <c r="E323" s="102" t="s">
        <v>187</v>
      </c>
      <c r="F323" s="337">
        <v>2</v>
      </c>
      <c r="G323" s="337">
        <v>2</v>
      </c>
      <c r="H323" s="143">
        <v>257.89999999999998</v>
      </c>
      <c r="I323" s="143">
        <v>161.30000000000001</v>
      </c>
      <c r="J323" s="143">
        <v>63.9</v>
      </c>
      <c r="K323" s="341">
        <v>9</v>
      </c>
      <c r="L323" s="486">
        <f>'раздел 2'!C320</f>
        <v>108838.79</v>
      </c>
      <c r="M323" s="102">
        <v>0</v>
      </c>
      <c r="N323" s="102">
        <v>0</v>
      </c>
      <c r="O323" s="102">
        <v>0</v>
      </c>
      <c r="P323" s="143">
        <f t="shared" si="98"/>
        <v>108838.79</v>
      </c>
      <c r="Q323" s="345">
        <f t="shared" si="99"/>
        <v>422.01934858472276</v>
      </c>
      <c r="R323" s="350">
        <v>24445</v>
      </c>
      <c r="S323" s="143" t="s">
        <v>358</v>
      </c>
      <c r="T323" s="102" t="s">
        <v>181</v>
      </c>
      <c r="U323" s="59">
        <f>L323-'раздел 2'!C320</f>
        <v>0</v>
      </c>
      <c r="V323" s="213">
        <f t="shared" si="88"/>
        <v>0</v>
      </c>
      <c r="W323" s="213">
        <f t="shared" si="82"/>
        <v>24022.980651415277</v>
      </c>
    </row>
    <row r="324" spans="1:23" ht="15.6" customHeight="1" x14ac:dyDescent="0.2">
      <c r="A324" s="361">
        <f t="shared" si="100"/>
        <v>230</v>
      </c>
      <c r="B324" s="340" t="s">
        <v>486</v>
      </c>
      <c r="C324" s="88">
        <v>1953</v>
      </c>
      <c r="D324" s="143"/>
      <c r="E324" s="102" t="s">
        <v>174</v>
      </c>
      <c r="F324" s="337">
        <v>2</v>
      </c>
      <c r="G324" s="337">
        <v>1</v>
      </c>
      <c r="H324" s="143">
        <v>213.75</v>
      </c>
      <c r="I324" s="143">
        <v>142.47999999999999</v>
      </c>
      <c r="J324" s="143">
        <v>53.3</v>
      </c>
      <c r="K324" s="341">
        <v>3</v>
      </c>
      <c r="L324" s="486">
        <f>'раздел 2'!C321</f>
        <v>67902.36</v>
      </c>
      <c r="M324" s="102">
        <v>0</v>
      </c>
      <c r="N324" s="102">
        <v>0</v>
      </c>
      <c r="O324" s="102">
        <v>0</v>
      </c>
      <c r="P324" s="143">
        <f t="shared" si="98"/>
        <v>67902.36</v>
      </c>
      <c r="Q324" s="345">
        <f t="shared" si="99"/>
        <v>317.67185964912284</v>
      </c>
      <c r="R324" s="350">
        <v>24445</v>
      </c>
      <c r="S324" s="143" t="s">
        <v>358</v>
      </c>
      <c r="T324" s="102" t="s">
        <v>181</v>
      </c>
      <c r="U324" s="59">
        <f>L324-'раздел 2'!C321</f>
        <v>0</v>
      </c>
      <c r="V324" s="213">
        <f t="shared" si="88"/>
        <v>0</v>
      </c>
      <c r="W324" s="213">
        <f t="shared" si="82"/>
        <v>24127.328140350877</v>
      </c>
    </row>
    <row r="325" spans="1:23" ht="15.6" customHeight="1" x14ac:dyDescent="0.2">
      <c r="A325" s="361">
        <f t="shared" si="100"/>
        <v>231</v>
      </c>
      <c r="B325" s="340" t="s">
        <v>477</v>
      </c>
      <c r="C325" s="88">
        <v>1940</v>
      </c>
      <c r="D325" s="143"/>
      <c r="E325" s="102" t="s">
        <v>187</v>
      </c>
      <c r="F325" s="337">
        <v>2</v>
      </c>
      <c r="G325" s="337">
        <v>1</v>
      </c>
      <c r="H325" s="143">
        <v>171.7</v>
      </c>
      <c r="I325" s="143">
        <v>56.23</v>
      </c>
      <c r="J325" s="143">
        <v>30.52</v>
      </c>
      <c r="K325" s="341">
        <v>5</v>
      </c>
      <c r="L325" s="486">
        <f>'раздел 2'!C322</f>
        <v>44996.41</v>
      </c>
      <c r="M325" s="102">
        <v>0</v>
      </c>
      <c r="N325" s="102">
        <v>0</v>
      </c>
      <c r="O325" s="102">
        <v>0</v>
      </c>
      <c r="P325" s="143">
        <f t="shared" si="98"/>
        <v>44996.41</v>
      </c>
      <c r="Q325" s="345">
        <f t="shared" si="99"/>
        <v>262.06412347117066</v>
      </c>
      <c r="R325" s="350">
        <v>24445</v>
      </c>
      <c r="S325" s="143" t="s">
        <v>358</v>
      </c>
      <c r="T325" s="102" t="s">
        <v>181</v>
      </c>
      <c r="U325" s="59">
        <f>L325-'раздел 2'!C322</f>
        <v>0</v>
      </c>
      <c r="V325" s="213">
        <f t="shared" si="88"/>
        <v>0</v>
      </c>
      <c r="W325" s="213">
        <f t="shared" si="82"/>
        <v>24182.935876528831</v>
      </c>
    </row>
    <row r="326" spans="1:23" ht="15.6" customHeight="1" x14ac:dyDescent="0.2">
      <c r="A326" s="506">
        <f t="shared" si="100"/>
        <v>232</v>
      </c>
      <c r="B326" s="359" t="s">
        <v>487</v>
      </c>
      <c r="C326" s="88">
        <v>1964</v>
      </c>
      <c r="D326" s="143"/>
      <c r="E326" s="102" t="s">
        <v>174</v>
      </c>
      <c r="F326" s="337">
        <v>2</v>
      </c>
      <c r="G326" s="337">
        <v>1</v>
      </c>
      <c r="H326" s="143">
        <v>328.3</v>
      </c>
      <c r="I326" s="143">
        <v>188.33</v>
      </c>
      <c r="J326" s="143">
        <v>150.28</v>
      </c>
      <c r="K326" s="341">
        <v>12</v>
      </c>
      <c r="L326" s="486">
        <f>'раздел 2'!C323</f>
        <v>110374.17</v>
      </c>
      <c r="M326" s="102">
        <v>0</v>
      </c>
      <c r="N326" s="102">
        <v>0</v>
      </c>
      <c r="O326" s="102">
        <v>0</v>
      </c>
      <c r="P326" s="143">
        <f t="shared" si="98"/>
        <v>110374.17</v>
      </c>
      <c r="Q326" s="345">
        <f t="shared" si="99"/>
        <v>336.19911666158998</v>
      </c>
      <c r="R326" s="350">
        <v>24445</v>
      </c>
      <c r="S326" s="143" t="s">
        <v>358</v>
      </c>
      <c r="T326" s="102" t="s">
        <v>181</v>
      </c>
      <c r="U326" s="59">
        <f>L326-'раздел 2'!C323</f>
        <v>0</v>
      </c>
      <c r="V326" s="213">
        <f t="shared" si="88"/>
        <v>0</v>
      </c>
      <c r="W326" s="213">
        <f t="shared" si="82"/>
        <v>24108.800883338408</v>
      </c>
    </row>
    <row r="327" spans="1:23" ht="15.6" customHeight="1" x14ac:dyDescent="0.2">
      <c r="A327" s="506">
        <f t="shared" si="100"/>
        <v>233</v>
      </c>
      <c r="B327" s="367" t="s">
        <v>488</v>
      </c>
      <c r="C327" s="88">
        <v>1978</v>
      </c>
      <c r="D327" s="143"/>
      <c r="E327" s="102" t="s">
        <v>174</v>
      </c>
      <c r="F327" s="337">
        <v>2</v>
      </c>
      <c r="G327" s="337">
        <v>1</v>
      </c>
      <c r="H327" s="143">
        <v>387.2</v>
      </c>
      <c r="I327" s="143">
        <v>243.93</v>
      </c>
      <c r="J327" s="143">
        <v>154.13</v>
      </c>
      <c r="K327" s="341">
        <v>18</v>
      </c>
      <c r="L327" s="486">
        <f>'раздел 2'!C324</f>
        <v>276390.59999999998</v>
      </c>
      <c r="M327" s="102">
        <v>0</v>
      </c>
      <c r="N327" s="102">
        <v>0</v>
      </c>
      <c r="O327" s="102">
        <v>0</v>
      </c>
      <c r="P327" s="143">
        <f t="shared" si="98"/>
        <v>276390.59999999998</v>
      </c>
      <c r="Q327" s="345">
        <f t="shared" si="99"/>
        <v>713.81869834710744</v>
      </c>
      <c r="R327" s="350">
        <v>24445</v>
      </c>
      <c r="S327" s="143" t="s">
        <v>358</v>
      </c>
      <c r="T327" s="102" t="s">
        <v>181</v>
      </c>
      <c r="U327" s="59">
        <f>L327-'раздел 2'!C324</f>
        <v>0</v>
      </c>
      <c r="V327" s="213">
        <f t="shared" si="88"/>
        <v>0</v>
      </c>
      <c r="W327" s="213">
        <f t="shared" si="82"/>
        <v>23731.181301652894</v>
      </c>
    </row>
    <row r="328" spans="1:23" ht="15.6" customHeight="1" x14ac:dyDescent="0.2">
      <c r="A328" s="506">
        <f t="shared" si="100"/>
        <v>234</v>
      </c>
      <c r="B328" s="340" t="s">
        <v>489</v>
      </c>
      <c r="C328" s="88">
        <v>1964</v>
      </c>
      <c r="D328" s="143"/>
      <c r="E328" s="102" t="s">
        <v>174</v>
      </c>
      <c r="F328" s="337">
        <v>2</v>
      </c>
      <c r="G328" s="337">
        <v>1</v>
      </c>
      <c r="H328" s="143">
        <v>330.6</v>
      </c>
      <c r="I328" s="143">
        <v>220.18</v>
      </c>
      <c r="J328" s="143">
        <v>142.94999999999999</v>
      </c>
      <c r="K328" s="341">
        <v>11</v>
      </c>
      <c r="L328" s="486">
        <f>'раздел 2'!C325</f>
        <v>110979.48</v>
      </c>
      <c r="M328" s="102">
        <v>0</v>
      </c>
      <c r="N328" s="102">
        <v>0</v>
      </c>
      <c r="O328" s="102">
        <v>0</v>
      </c>
      <c r="P328" s="143">
        <f t="shared" si="98"/>
        <v>110979.48</v>
      </c>
      <c r="Q328" s="345">
        <f t="shared" si="99"/>
        <v>335.69110707803992</v>
      </c>
      <c r="R328" s="350">
        <v>24445</v>
      </c>
      <c r="S328" s="143" t="s">
        <v>358</v>
      </c>
      <c r="T328" s="102" t="s">
        <v>181</v>
      </c>
      <c r="U328" s="59">
        <f>L328-'раздел 2'!C325</f>
        <v>0</v>
      </c>
      <c r="V328" s="213">
        <f t="shared" si="88"/>
        <v>0</v>
      </c>
      <c r="W328" s="213">
        <f t="shared" si="82"/>
        <v>24109.308892921959</v>
      </c>
    </row>
    <row r="329" spans="1:23" ht="15.6" customHeight="1" x14ac:dyDescent="0.2">
      <c r="A329" s="506">
        <f t="shared" si="100"/>
        <v>235</v>
      </c>
      <c r="B329" s="340" t="s">
        <v>226</v>
      </c>
      <c r="C329" s="88">
        <v>1972</v>
      </c>
      <c r="D329" s="143"/>
      <c r="E329" s="102" t="s">
        <v>174</v>
      </c>
      <c r="F329" s="337">
        <v>2</v>
      </c>
      <c r="G329" s="337">
        <v>2</v>
      </c>
      <c r="H329" s="143">
        <v>769.64</v>
      </c>
      <c r="I329" s="143">
        <v>751.3</v>
      </c>
      <c r="J329" s="143">
        <v>408.7</v>
      </c>
      <c r="K329" s="341">
        <v>25</v>
      </c>
      <c r="L329" s="486">
        <f>'раздел 2'!C326</f>
        <v>4262777.79</v>
      </c>
      <c r="M329" s="143">
        <f>SUM(M326:M328)</f>
        <v>0</v>
      </c>
      <c r="N329" s="102">
        <v>0</v>
      </c>
      <c r="O329" s="102">
        <v>0</v>
      </c>
      <c r="P329" s="143">
        <f t="shared" si="98"/>
        <v>4262777.79</v>
      </c>
      <c r="Q329" s="345">
        <f t="shared" si="99"/>
        <v>5538.6645574554341</v>
      </c>
      <c r="R329" s="350">
        <v>24445</v>
      </c>
      <c r="S329" s="143" t="s">
        <v>358</v>
      </c>
      <c r="T329" s="102" t="s">
        <v>181</v>
      </c>
      <c r="U329" s="59">
        <f>L329-'раздел 2'!C326</f>
        <v>0</v>
      </c>
      <c r="V329" s="213">
        <f t="shared" si="88"/>
        <v>0</v>
      </c>
      <c r="W329" s="213">
        <f t="shared" si="82"/>
        <v>18906.335442544565</v>
      </c>
    </row>
    <row r="330" spans="1:23" ht="15.6" customHeight="1" x14ac:dyDescent="0.2">
      <c r="A330" s="506">
        <f t="shared" si="100"/>
        <v>236</v>
      </c>
      <c r="B330" s="340" t="s">
        <v>227</v>
      </c>
      <c r="C330" s="88">
        <v>1972</v>
      </c>
      <c r="D330" s="143"/>
      <c r="E330" s="102" t="s">
        <v>174</v>
      </c>
      <c r="F330" s="337">
        <v>2</v>
      </c>
      <c r="G330" s="337">
        <v>2</v>
      </c>
      <c r="H330" s="143">
        <v>827.71</v>
      </c>
      <c r="I330" s="143">
        <v>768.28</v>
      </c>
      <c r="J330" s="143">
        <v>261.91000000000003</v>
      </c>
      <c r="K330" s="341">
        <v>32</v>
      </c>
      <c r="L330" s="486">
        <f>'раздел 2'!C327</f>
        <v>4262749.8600000003</v>
      </c>
      <c r="M330" s="143">
        <f>SUM(M326:M329)</f>
        <v>0</v>
      </c>
      <c r="N330" s="102">
        <v>0</v>
      </c>
      <c r="O330" s="102">
        <v>0</v>
      </c>
      <c r="P330" s="143">
        <f t="shared" si="98"/>
        <v>4262749.8600000003</v>
      </c>
      <c r="Q330" s="345">
        <f t="shared" si="99"/>
        <v>5150.0523854973362</v>
      </c>
      <c r="R330" s="350">
        <v>24445</v>
      </c>
      <c r="S330" s="143" t="s">
        <v>358</v>
      </c>
      <c r="T330" s="102" t="s">
        <v>181</v>
      </c>
      <c r="U330" s="59">
        <f>L330-'раздел 2'!C327</f>
        <v>0</v>
      </c>
      <c r="V330" s="213">
        <f t="shared" si="88"/>
        <v>0</v>
      </c>
      <c r="W330" s="213">
        <f t="shared" si="82"/>
        <v>19294.947614502664</v>
      </c>
    </row>
    <row r="331" spans="1:23" ht="15.6" customHeight="1" x14ac:dyDescent="0.2">
      <c r="A331" s="506">
        <f t="shared" si="100"/>
        <v>237</v>
      </c>
      <c r="B331" s="346" t="s">
        <v>478</v>
      </c>
      <c r="C331" s="88">
        <v>1970</v>
      </c>
      <c r="D331" s="143"/>
      <c r="E331" s="102" t="s">
        <v>174</v>
      </c>
      <c r="F331" s="337">
        <v>3</v>
      </c>
      <c r="G331" s="337">
        <v>3</v>
      </c>
      <c r="H331" s="143">
        <v>952</v>
      </c>
      <c r="I331" s="143">
        <v>412.62</v>
      </c>
      <c r="J331" s="143">
        <v>312.60000000000002</v>
      </c>
      <c r="K331" s="341">
        <v>54</v>
      </c>
      <c r="L331" s="486">
        <f>'раздел 2'!C328</f>
        <v>475192.75</v>
      </c>
      <c r="M331" s="143">
        <f>SUM(M326:M330)</f>
        <v>0</v>
      </c>
      <c r="N331" s="102">
        <v>0</v>
      </c>
      <c r="O331" s="102">
        <v>0</v>
      </c>
      <c r="P331" s="143">
        <f t="shared" si="98"/>
        <v>475192.75</v>
      </c>
      <c r="Q331" s="345">
        <f t="shared" si="99"/>
        <v>499.15204831932772</v>
      </c>
      <c r="R331" s="350">
        <v>24445</v>
      </c>
      <c r="S331" s="143" t="s">
        <v>358</v>
      </c>
      <c r="T331" s="102" t="s">
        <v>181</v>
      </c>
      <c r="U331" s="59">
        <f>L331-'раздел 2'!C328</f>
        <v>0</v>
      </c>
      <c r="V331" s="213">
        <f t="shared" si="88"/>
        <v>0</v>
      </c>
      <c r="W331" s="213">
        <f t="shared" ref="W331:W368" si="101">R331-Q331</f>
        <v>23945.847951680673</v>
      </c>
    </row>
    <row r="332" spans="1:23" ht="15.6" customHeight="1" x14ac:dyDescent="0.2">
      <c r="A332" s="506">
        <f t="shared" si="100"/>
        <v>238</v>
      </c>
      <c r="B332" s="346" t="s">
        <v>479</v>
      </c>
      <c r="C332" s="88">
        <v>1965</v>
      </c>
      <c r="D332" s="143"/>
      <c r="E332" s="102" t="s">
        <v>174</v>
      </c>
      <c r="F332" s="337">
        <v>2</v>
      </c>
      <c r="G332" s="337">
        <v>3</v>
      </c>
      <c r="H332" s="143">
        <v>992.08</v>
      </c>
      <c r="I332" s="143">
        <v>632.44000000000005</v>
      </c>
      <c r="J332" s="143">
        <v>492.97</v>
      </c>
      <c r="K332" s="341">
        <v>42</v>
      </c>
      <c r="L332" s="486">
        <f>'раздел 2'!C329</f>
        <v>414043.3</v>
      </c>
      <c r="M332" s="143">
        <f>SUM(M326:M331)</f>
        <v>0</v>
      </c>
      <c r="N332" s="102">
        <v>0</v>
      </c>
      <c r="O332" s="102">
        <v>0</v>
      </c>
      <c r="P332" s="143">
        <f t="shared" si="98"/>
        <v>414043.3</v>
      </c>
      <c r="Q332" s="345">
        <f t="shared" si="99"/>
        <v>417.34870171760338</v>
      </c>
      <c r="R332" s="350">
        <v>24445</v>
      </c>
      <c r="S332" s="143" t="s">
        <v>358</v>
      </c>
      <c r="T332" s="102" t="s">
        <v>181</v>
      </c>
      <c r="U332" s="59">
        <f>L332-'раздел 2'!C329</f>
        <v>0</v>
      </c>
      <c r="V332" s="213">
        <f t="shared" si="88"/>
        <v>0</v>
      </c>
      <c r="W332" s="213">
        <f t="shared" si="101"/>
        <v>24027.651298282395</v>
      </c>
    </row>
    <row r="333" spans="1:23" ht="15.6" customHeight="1" x14ac:dyDescent="0.2">
      <c r="A333" s="361">
        <f t="shared" si="100"/>
        <v>239</v>
      </c>
      <c r="B333" s="346" t="s">
        <v>480</v>
      </c>
      <c r="C333" s="88">
        <v>1963</v>
      </c>
      <c r="D333" s="143"/>
      <c r="E333" s="102" t="s">
        <v>174</v>
      </c>
      <c r="F333" s="337">
        <v>2</v>
      </c>
      <c r="G333" s="337">
        <v>2</v>
      </c>
      <c r="H333" s="143">
        <v>652</v>
      </c>
      <c r="I333" s="143">
        <v>431</v>
      </c>
      <c r="J333" s="143">
        <v>45.2</v>
      </c>
      <c r="K333" s="341">
        <v>17</v>
      </c>
      <c r="L333" s="486">
        <f>'раздел 2'!C330</f>
        <v>479018.48</v>
      </c>
      <c r="M333" s="143">
        <f>SUM(M327:M332)</f>
        <v>0</v>
      </c>
      <c r="N333" s="102">
        <v>0</v>
      </c>
      <c r="O333" s="102">
        <v>0</v>
      </c>
      <c r="P333" s="143">
        <f t="shared" si="98"/>
        <v>479018.48</v>
      </c>
      <c r="Q333" s="345">
        <f t="shared" si="99"/>
        <v>734.69092024539873</v>
      </c>
      <c r="R333" s="350">
        <v>24445</v>
      </c>
      <c r="S333" s="143" t="s">
        <v>358</v>
      </c>
      <c r="T333" s="102" t="s">
        <v>181</v>
      </c>
      <c r="U333" s="59">
        <f>L333-'раздел 2'!C330</f>
        <v>0</v>
      </c>
      <c r="V333" s="213">
        <f t="shared" si="88"/>
        <v>0</v>
      </c>
      <c r="W333" s="213">
        <f t="shared" si="101"/>
        <v>23710.309079754603</v>
      </c>
    </row>
    <row r="334" spans="1:23" ht="15.6" customHeight="1" x14ac:dyDescent="0.2">
      <c r="A334" s="361">
        <f t="shared" si="100"/>
        <v>240</v>
      </c>
      <c r="B334" s="340" t="s">
        <v>228</v>
      </c>
      <c r="C334" s="88">
        <v>1961</v>
      </c>
      <c r="D334" s="143"/>
      <c r="E334" s="102" t="s">
        <v>174</v>
      </c>
      <c r="F334" s="337">
        <v>2</v>
      </c>
      <c r="G334" s="337">
        <v>2</v>
      </c>
      <c r="H334" s="143">
        <v>513.36</v>
      </c>
      <c r="I334" s="143">
        <v>443.97</v>
      </c>
      <c r="J334" s="143">
        <v>194.82</v>
      </c>
      <c r="K334" s="341">
        <v>13</v>
      </c>
      <c r="L334" s="486">
        <f>'раздел 2'!C331</f>
        <v>437954.64</v>
      </c>
      <c r="M334" s="143">
        <f>SUM(M328:M333)</f>
        <v>0</v>
      </c>
      <c r="N334" s="102">
        <v>0</v>
      </c>
      <c r="O334" s="102">
        <v>0</v>
      </c>
      <c r="P334" s="143">
        <f t="shared" si="98"/>
        <v>437954.64</v>
      </c>
      <c r="Q334" s="345">
        <f t="shared" si="99"/>
        <v>853.1140719962599</v>
      </c>
      <c r="R334" s="350">
        <v>24445</v>
      </c>
      <c r="S334" s="143" t="s">
        <v>358</v>
      </c>
      <c r="T334" s="102" t="s">
        <v>181</v>
      </c>
      <c r="U334" s="59">
        <f>L334-'раздел 2'!C331</f>
        <v>0</v>
      </c>
      <c r="V334" s="213">
        <f t="shared" si="88"/>
        <v>0</v>
      </c>
      <c r="W334" s="213">
        <f t="shared" si="101"/>
        <v>23591.88592800374</v>
      </c>
    </row>
    <row r="335" spans="1:23" ht="15.6" customHeight="1" x14ac:dyDescent="0.2">
      <c r="A335" s="361">
        <f t="shared" si="100"/>
        <v>241</v>
      </c>
      <c r="B335" s="346" t="s">
        <v>481</v>
      </c>
      <c r="C335" s="88">
        <v>1965</v>
      </c>
      <c r="D335" s="143"/>
      <c r="E335" s="102" t="s">
        <v>174</v>
      </c>
      <c r="F335" s="337">
        <v>2</v>
      </c>
      <c r="G335" s="337">
        <v>3</v>
      </c>
      <c r="H335" s="143">
        <v>992.08</v>
      </c>
      <c r="I335" s="143">
        <v>632.44000000000005</v>
      </c>
      <c r="J335" s="143">
        <v>492.97</v>
      </c>
      <c r="K335" s="341">
        <v>42</v>
      </c>
      <c r="L335" s="373">
        <f>'раздел 2'!C332</f>
        <v>99976.04</v>
      </c>
      <c r="M335" s="143">
        <f>SUM(M329:M334)</f>
        <v>0</v>
      </c>
      <c r="N335" s="102">
        <v>0</v>
      </c>
      <c r="O335" s="102">
        <v>0</v>
      </c>
      <c r="P335" s="143">
        <f t="shared" si="98"/>
        <v>99976.04</v>
      </c>
      <c r="Q335" s="345">
        <f t="shared" si="99"/>
        <v>100.77417143778726</v>
      </c>
      <c r="R335" s="350">
        <v>24445</v>
      </c>
      <c r="S335" s="143" t="s">
        <v>358</v>
      </c>
      <c r="T335" s="102" t="s">
        <v>181</v>
      </c>
      <c r="U335" s="59">
        <f>L335-'раздел 2'!C332</f>
        <v>0</v>
      </c>
      <c r="V335" s="213">
        <f t="shared" si="88"/>
        <v>0</v>
      </c>
      <c r="W335" s="213">
        <f t="shared" si="101"/>
        <v>24344.225828562212</v>
      </c>
    </row>
    <row r="336" spans="1:23" ht="15.6" customHeight="1" x14ac:dyDescent="0.2">
      <c r="A336" s="361">
        <f t="shared" si="100"/>
        <v>242</v>
      </c>
      <c r="B336" s="340" t="s">
        <v>482</v>
      </c>
      <c r="C336" s="88">
        <v>1963</v>
      </c>
      <c r="D336" s="143"/>
      <c r="E336" s="102" t="s">
        <v>174</v>
      </c>
      <c r="F336" s="337">
        <v>2</v>
      </c>
      <c r="G336" s="337">
        <v>2</v>
      </c>
      <c r="H336" s="143">
        <v>652</v>
      </c>
      <c r="I336" s="143">
        <v>431</v>
      </c>
      <c r="J336" s="143">
        <v>45.2</v>
      </c>
      <c r="K336" s="341">
        <v>17</v>
      </c>
      <c r="L336" s="373">
        <f>'раздел 2'!C333</f>
        <v>96603.4</v>
      </c>
      <c r="M336" s="143">
        <f t="shared" ref="M336" si="102">SUM(M329:M335)</f>
        <v>0</v>
      </c>
      <c r="N336" s="102">
        <v>0</v>
      </c>
      <c r="O336" s="102">
        <v>0</v>
      </c>
      <c r="P336" s="143">
        <f t="shared" si="98"/>
        <v>96603.4</v>
      </c>
      <c r="Q336" s="345">
        <f t="shared" si="99"/>
        <v>148.16472392638036</v>
      </c>
      <c r="R336" s="350">
        <v>24445</v>
      </c>
      <c r="S336" s="143" t="s">
        <v>358</v>
      </c>
      <c r="T336" s="102" t="s">
        <v>181</v>
      </c>
      <c r="U336" s="59">
        <f>L336-'раздел 2'!C333</f>
        <v>0</v>
      </c>
      <c r="V336" s="213">
        <f t="shared" si="88"/>
        <v>0</v>
      </c>
      <c r="W336" s="213">
        <f t="shared" si="101"/>
        <v>24296.83527607362</v>
      </c>
    </row>
    <row r="337" spans="1:23" ht="15.6" customHeight="1" x14ac:dyDescent="0.2">
      <c r="A337" s="557" t="s">
        <v>17</v>
      </c>
      <c r="B337" s="557"/>
      <c r="C337" s="341"/>
      <c r="D337" s="350"/>
      <c r="E337" s="350"/>
      <c r="F337" s="337"/>
      <c r="G337" s="337"/>
      <c r="H337" s="143">
        <f t="shared" ref="H337:Q337" si="103">SUM(H315:H336)</f>
        <v>23986.74</v>
      </c>
      <c r="I337" s="143">
        <f t="shared" si="103"/>
        <v>19758.229999999996</v>
      </c>
      <c r="J337" s="143">
        <f t="shared" si="103"/>
        <v>14828.460000000001</v>
      </c>
      <c r="K337" s="341">
        <f t="shared" si="103"/>
        <v>961</v>
      </c>
      <c r="L337" s="373">
        <f t="shared" si="103"/>
        <v>73675939.450000003</v>
      </c>
      <c r="M337" s="143">
        <f t="shared" si="103"/>
        <v>0</v>
      </c>
      <c r="N337" s="143">
        <f t="shared" si="103"/>
        <v>0</v>
      </c>
      <c r="O337" s="143">
        <f t="shared" si="103"/>
        <v>0</v>
      </c>
      <c r="P337" s="143">
        <f t="shared" si="103"/>
        <v>73675939.450000003</v>
      </c>
      <c r="Q337" s="129">
        <f t="shared" si="103"/>
        <v>37179.736449456956</v>
      </c>
      <c r="R337" s="98" t="s">
        <v>177</v>
      </c>
      <c r="S337" s="86" t="s">
        <v>177</v>
      </c>
      <c r="T337" s="86" t="s">
        <v>177</v>
      </c>
      <c r="U337" s="59">
        <f>L337-'раздел 2'!C334</f>
        <v>0</v>
      </c>
      <c r="V337" s="213">
        <f t="shared" si="88"/>
        <v>0</v>
      </c>
      <c r="W337" s="213" t="e">
        <f t="shared" si="101"/>
        <v>#VALUE!</v>
      </c>
    </row>
    <row r="338" spans="1:23" ht="15.6" customHeight="1" x14ac:dyDescent="0.2">
      <c r="A338" s="558" t="s">
        <v>490</v>
      </c>
      <c r="B338" s="558"/>
      <c r="C338" s="552"/>
      <c r="D338" s="552"/>
      <c r="E338" s="552"/>
      <c r="F338" s="552"/>
      <c r="G338" s="552"/>
      <c r="H338" s="552"/>
      <c r="I338" s="552"/>
      <c r="J338" s="552"/>
      <c r="K338" s="552"/>
      <c r="L338" s="552"/>
      <c r="M338" s="552"/>
      <c r="N338" s="552"/>
      <c r="O338" s="552"/>
      <c r="P338" s="552"/>
      <c r="Q338" s="552"/>
      <c r="R338" s="552"/>
      <c r="S338" s="552"/>
      <c r="T338" s="552"/>
      <c r="U338" s="59">
        <f>L338-'раздел 2'!C335</f>
        <v>0</v>
      </c>
      <c r="V338" s="213">
        <f t="shared" si="88"/>
        <v>0</v>
      </c>
      <c r="W338" s="213">
        <f t="shared" si="101"/>
        <v>0</v>
      </c>
    </row>
    <row r="339" spans="1:23" ht="15.6" customHeight="1" x14ac:dyDescent="0.2">
      <c r="A339" s="361">
        <f>A336+1</f>
        <v>243</v>
      </c>
      <c r="B339" s="141" t="s">
        <v>491</v>
      </c>
      <c r="C339" s="88">
        <v>1963</v>
      </c>
      <c r="D339" s="351"/>
      <c r="E339" s="350" t="s">
        <v>416</v>
      </c>
      <c r="F339" s="361">
        <v>4</v>
      </c>
      <c r="G339" s="361">
        <v>4</v>
      </c>
      <c r="H339" s="354">
        <v>2994.7</v>
      </c>
      <c r="I339" s="351">
        <v>2526.3000000000002</v>
      </c>
      <c r="J339" s="351">
        <v>2326.7800000000002</v>
      </c>
      <c r="K339" s="88">
        <v>98</v>
      </c>
      <c r="L339" s="373">
        <f>'раздел 2'!C336</f>
        <v>830807.5</v>
      </c>
      <c r="M339" s="350">
        <v>0</v>
      </c>
      <c r="N339" s="350">
        <v>0</v>
      </c>
      <c r="O339" s="350">
        <v>0</v>
      </c>
      <c r="P339" s="373">
        <f>L339</f>
        <v>830807.5</v>
      </c>
      <c r="Q339" s="345">
        <f>L339/H339</f>
        <v>277.42595251611181</v>
      </c>
      <c r="R339" s="350">
        <v>24445</v>
      </c>
      <c r="S339" s="143" t="s">
        <v>358</v>
      </c>
      <c r="T339" s="102" t="s">
        <v>181</v>
      </c>
      <c r="U339" s="59">
        <f>L339-'раздел 2'!C336</f>
        <v>0</v>
      </c>
      <c r="V339" s="213">
        <f t="shared" si="88"/>
        <v>0</v>
      </c>
      <c r="W339" s="213">
        <f t="shared" si="101"/>
        <v>24167.574047483889</v>
      </c>
    </row>
    <row r="340" spans="1:23" ht="15.6" customHeight="1" x14ac:dyDescent="0.2">
      <c r="A340" s="361">
        <f>A339+1</f>
        <v>244</v>
      </c>
      <c r="B340" s="141" t="s">
        <v>492</v>
      </c>
      <c r="C340" s="88">
        <v>1976</v>
      </c>
      <c r="D340" s="351"/>
      <c r="E340" s="350" t="s">
        <v>1504</v>
      </c>
      <c r="F340" s="361">
        <v>5</v>
      </c>
      <c r="G340" s="361">
        <v>6</v>
      </c>
      <c r="H340" s="354">
        <v>5229.3</v>
      </c>
      <c r="I340" s="351">
        <v>4454.4799999999996</v>
      </c>
      <c r="J340" s="351">
        <v>3912.56</v>
      </c>
      <c r="K340" s="88">
        <v>212</v>
      </c>
      <c r="L340" s="373">
        <f>'раздел 2'!C337</f>
        <v>1094765.8</v>
      </c>
      <c r="M340" s="350">
        <v>0</v>
      </c>
      <c r="N340" s="350">
        <v>0</v>
      </c>
      <c r="O340" s="350">
        <v>0</v>
      </c>
      <c r="P340" s="373">
        <f>L340</f>
        <v>1094765.8</v>
      </c>
      <c r="Q340" s="345">
        <f>L340/H340</f>
        <v>209.35226512152678</v>
      </c>
      <c r="R340" s="350">
        <v>24445</v>
      </c>
      <c r="S340" s="143" t="s">
        <v>358</v>
      </c>
      <c r="T340" s="102" t="s">
        <v>181</v>
      </c>
      <c r="U340" s="59">
        <f>L340-'раздел 2'!C337</f>
        <v>0</v>
      </c>
      <c r="V340" s="213">
        <f t="shared" si="88"/>
        <v>0</v>
      </c>
      <c r="W340" s="213">
        <f t="shared" si="101"/>
        <v>24235.647734878472</v>
      </c>
    </row>
    <row r="341" spans="1:23" ht="15.6" customHeight="1" x14ac:dyDescent="0.2">
      <c r="A341" s="361">
        <f>A340+1</f>
        <v>245</v>
      </c>
      <c r="B341" s="141" t="s">
        <v>493</v>
      </c>
      <c r="C341" s="88">
        <v>1981</v>
      </c>
      <c r="D341" s="351"/>
      <c r="E341" s="350" t="s">
        <v>1504</v>
      </c>
      <c r="F341" s="361">
        <v>5</v>
      </c>
      <c r="G341" s="361">
        <v>4</v>
      </c>
      <c r="H341" s="354">
        <v>3778.4</v>
      </c>
      <c r="I341" s="351">
        <v>3209.1</v>
      </c>
      <c r="J341" s="351">
        <v>2891.8</v>
      </c>
      <c r="K341" s="88">
        <v>126</v>
      </c>
      <c r="L341" s="373">
        <f>'раздел 2'!C338</f>
        <v>1014444.54</v>
      </c>
      <c r="M341" s="350">
        <v>0</v>
      </c>
      <c r="N341" s="350">
        <v>0</v>
      </c>
      <c r="O341" s="350">
        <v>0</v>
      </c>
      <c r="P341" s="373">
        <f>L341</f>
        <v>1014444.54</v>
      </c>
      <c r="Q341" s="345">
        <f>L341/H341</f>
        <v>268.48521596442941</v>
      </c>
      <c r="R341" s="350">
        <v>24445</v>
      </c>
      <c r="S341" s="143" t="s">
        <v>358</v>
      </c>
      <c r="T341" s="102" t="s">
        <v>181</v>
      </c>
      <c r="U341" s="59">
        <f>L341-'раздел 2'!C338</f>
        <v>0</v>
      </c>
      <c r="V341" s="213">
        <f t="shared" si="88"/>
        <v>0</v>
      </c>
      <c r="W341" s="213">
        <f t="shared" si="101"/>
        <v>24176.514784035571</v>
      </c>
    </row>
    <row r="342" spans="1:23" ht="15.6" customHeight="1" x14ac:dyDescent="0.2">
      <c r="A342" s="557" t="s">
        <v>17</v>
      </c>
      <c r="B342" s="557"/>
      <c r="C342" s="341"/>
      <c r="D342" s="350"/>
      <c r="E342" s="350"/>
      <c r="F342" s="337"/>
      <c r="G342" s="337"/>
      <c r="H342" s="373">
        <f t="shared" ref="H342:Q342" si="104">SUM(H339:H341)</f>
        <v>12002.4</v>
      </c>
      <c r="I342" s="373">
        <f t="shared" si="104"/>
        <v>10189.879999999999</v>
      </c>
      <c r="J342" s="373">
        <f t="shared" si="104"/>
        <v>9131.14</v>
      </c>
      <c r="K342" s="341">
        <f t="shared" si="104"/>
        <v>436</v>
      </c>
      <c r="L342" s="373">
        <f t="shared" si="104"/>
        <v>2940017.84</v>
      </c>
      <c r="M342" s="373">
        <f t="shared" si="104"/>
        <v>0</v>
      </c>
      <c r="N342" s="373">
        <f t="shared" si="104"/>
        <v>0</v>
      </c>
      <c r="O342" s="373">
        <f t="shared" si="104"/>
        <v>0</v>
      </c>
      <c r="P342" s="373">
        <f t="shared" si="104"/>
        <v>2940017.84</v>
      </c>
      <c r="Q342" s="129">
        <f t="shared" si="104"/>
        <v>755.26343360206806</v>
      </c>
      <c r="R342" s="98" t="s">
        <v>177</v>
      </c>
      <c r="S342" s="86" t="s">
        <v>177</v>
      </c>
      <c r="T342" s="86" t="s">
        <v>177</v>
      </c>
      <c r="U342" s="59">
        <f>L342-'раздел 2'!C339</f>
        <v>0</v>
      </c>
      <c r="V342" s="213">
        <f t="shared" si="88"/>
        <v>0</v>
      </c>
      <c r="W342" s="213" t="e">
        <f t="shared" si="101"/>
        <v>#VALUE!</v>
      </c>
    </row>
    <row r="343" spans="1:23" ht="15.6" customHeight="1" x14ac:dyDescent="0.2">
      <c r="A343" s="557" t="s">
        <v>39</v>
      </c>
      <c r="B343" s="557"/>
      <c r="C343" s="341"/>
      <c r="D343" s="350"/>
      <c r="E343" s="350"/>
      <c r="F343" s="337"/>
      <c r="G343" s="337"/>
      <c r="H343" s="350"/>
      <c r="I343" s="350"/>
      <c r="J343" s="350"/>
      <c r="K343" s="341"/>
      <c r="L343" s="373"/>
      <c r="M343" s="350"/>
      <c r="N343" s="350"/>
      <c r="O343" s="350"/>
      <c r="P343" s="350"/>
      <c r="Q343" s="129"/>
      <c r="R343" s="350"/>
      <c r="S343" s="350"/>
      <c r="T343" s="350"/>
      <c r="U343" s="59">
        <f>L343-'раздел 2'!C340</f>
        <v>0</v>
      </c>
      <c r="V343" s="213">
        <f t="shared" si="88"/>
        <v>0</v>
      </c>
      <c r="W343" s="213">
        <f t="shared" si="101"/>
        <v>0</v>
      </c>
    </row>
    <row r="344" spans="1:23" ht="15.6" customHeight="1" x14ac:dyDescent="0.2">
      <c r="A344" s="361">
        <f>A341+1</f>
        <v>246</v>
      </c>
      <c r="B344" s="340" t="s">
        <v>40</v>
      </c>
      <c r="C344" s="341">
        <v>1960</v>
      </c>
      <c r="D344" s="350"/>
      <c r="E344" s="350" t="s">
        <v>174</v>
      </c>
      <c r="F344" s="337">
        <v>2</v>
      </c>
      <c r="G344" s="337">
        <v>2</v>
      </c>
      <c r="H344" s="350">
        <v>573.29999999999995</v>
      </c>
      <c r="I344" s="350">
        <v>513.29999999999995</v>
      </c>
      <c r="J344" s="350">
        <v>330.34</v>
      </c>
      <c r="K344" s="341">
        <v>16</v>
      </c>
      <c r="L344" s="373">
        <f>'[1]виды работ'!C432</f>
        <v>388358.06</v>
      </c>
      <c r="M344" s="350">
        <v>0</v>
      </c>
      <c r="N344" s="350">
        <v>0</v>
      </c>
      <c r="O344" s="350">
        <v>0</v>
      </c>
      <c r="P344" s="373">
        <f>L344</f>
        <v>388358.06</v>
      </c>
      <c r="Q344" s="345">
        <f>L344/H344</f>
        <v>677.40809349380788</v>
      </c>
      <c r="R344" s="350">
        <v>24445</v>
      </c>
      <c r="S344" s="143" t="s">
        <v>358</v>
      </c>
      <c r="T344" s="102" t="s">
        <v>181</v>
      </c>
      <c r="U344" s="59">
        <f>L344-'раздел 2'!C341</f>
        <v>0</v>
      </c>
      <c r="V344" s="213">
        <f t="shared" si="88"/>
        <v>0</v>
      </c>
      <c r="W344" s="213">
        <f t="shared" si="101"/>
        <v>23767.591906506193</v>
      </c>
    </row>
    <row r="345" spans="1:23" ht="15.6" customHeight="1" x14ac:dyDescent="0.2">
      <c r="A345" s="361">
        <f>A344+1</f>
        <v>247</v>
      </c>
      <c r="B345" s="340" t="s">
        <v>41</v>
      </c>
      <c r="C345" s="341">
        <v>1971</v>
      </c>
      <c r="D345" s="350"/>
      <c r="E345" s="350" t="s">
        <v>178</v>
      </c>
      <c r="F345" s="337">
        <v>5</v>
      </c>
      <c r="G345" s="337">
        <v>4</v>
      </c>
      <c r="H345" s="350">
        <v>3503.2</v>
      </c>
      <c r="I345" s="350">
        <v>3503.22</v>
      </c>
      <c r="J345" s="350">
        <v>2201.5300000000002</v>
      </c>
      <c r="K345" s="341">
        <v>178</v>
      </c>
      <c r="L345" s="373">
        <f>'[1]виды работ'!C433</f>
        <v>1245521.8600000001</v>
      </c>
      <c r="M345" s="350">
        <v>0</v>
      </c>
      <c r="N345" s="350">
        <v>0</v>
      </c>
      <c r="O345" s="350">
        <v>0</v>
      </c>
      <c r="P345" s="373">
        <f>L345</f>
        <v>1245521.8600000001</v>
      </c>
      <c r="Q345" s="345">
        <f>L345/H345</f>
        <v>355.53832496003656</v>
      </c>
      <c r="R345" s="350">
        <v>24445</v>
      </c>
      <c r="S345" s="143" t="s">
        <v>358</v>
      </c>
      <c r="T345" s="102" t="s">
        <v>181</v>
      </c>
      <c r="U345" s="59">
        <f>L345-'раздел 2'!C342</f>
        <v>0</v>
      </c>
      <c r="V345" s="213">
        <f t="shared" si="88"/>
        <v>0</v>
      </c>
      <c r="W345" s="213">
        <f t="shared" si="101"/>
        <v>24089.461675039962</v>
      </c>
    </row>
    <row r="346" spans="1:23" ht="15.6" customHeight="1" x14ac:dyDescent="0.2">
      <c r="A346" s="558" t="s">
        <v>17</v>
      </c>
      <c r="B346" s="558"/>
      <c r="C346" s="341"/>
      <c r="D346" s="350"/>
      <c r="E346" s="350"/>
      <c r="F346" s="337"/>
      <c r="G346" s="337"/>
      <c r="H346" s="350">
        <f t="shared" ref="H346:Q346" si="105">SUM(H344:H345)</f>
        <v>4076.5</v>
      </c>
      <c r="I346" s="350">
        <f t="shared" si="105"/>
        <v>4016.5199999999995</v>
      </c>
      <c r="J346" s="350">
        <f t="shared" si="105"/>
        <v>2531.8700000000003</v>
      </c>
      <c r="K346" s="341">
        <f t="shared" si="105"/>
        <v>194</v>
      </c>
      <c r="L346" s="373">
        <f t="shared" si="105"/>
        <v>1633879.9200000002</v>
      </c>
      <c r="M346" s="350">
        <f t="shared" si="105"/>
        <v>0</v>
      </c>
      <c r="N346" s="350">
        <f t="shared" si="105"/>
        <v>0</v>
      </c>
      <c r="O346" s="350">
        <f t="shared" si="105"/>
        <v>0</v>
      </c>
      <c r="P346" s="350">
        <f t="shared" si="105"/>
        <v>1633879.9200000002</v>
      </c>
      <c r="Q346" s="129">
        <f t="shared" si="105"/>
        <v>1032.9464184538444</v>
      </c>
      <c r="R346" s="98" t="s">
        <v>177</v>
      </c>
      <c r="S346" s="86" t="s">
        <v>177</v>
      </c>
      <c r="T346" s="86" t="s">
        <v>177</v>
      </c>
      <c r="U346" s="59">
        <f>L346-'раздел 2'!C343</f>
        <v>0</v>
      </c>
      <c r="V346" s="213">
        <f t="shared" si="88"/>
        <v>0</v>
      </c>
      <c r="W346" s="213" t="e">
        <f t="shared" si="101"/>
        <v>#VALUE!</v>
      </c>
    </row>
    <row r="347" spans="1:23" ht="15.6" customHeight="1" x14ac:dyDescent="0.2">
      <c r="A347" s="557" t="s">
        <v>494</v>
      </c>
      <c r="B347" s="557"/>
      <c r="C347" s="341"/>
      <c r="D347" s="350"/>
      <c r="E347" s="350"/>
      <c r="F347" s="337"/>
      <c r="G347" s="337"/>
      <c r="H347" s="350"/>
      <c r="I347" s="350"/>
      <c r="J347" s="350"/>
      <c r="K347" s="341"/>
      <c r="L347" s="373"/>
      <c r="M347" s="350"/>
      <c r="N347" s="350"/>
      <c r="O347" s="350"/>
      <c r="P347" s="350"/>
      <c r="Q347" s="129"/>
      <c r="R347" s="350"/>
      <c r="S347" s="350"/>
      <c r="T347" s="350"/>
      <c r="U347" s="59">
        <f>L347-'раздел 2'!C344</f>
        <v>0</v>
      </c>
      <c r="V347" s="213">
        <f t="shared" si="88"/>
        <v>0</v>
      </c>
      <c r="W347" s="213">
        <f t="shared" si="101"/>
        <v>0</v>
      </c>
    </row>
    <row r="348" spans="1:23" ht="15.6" customHeight="1" x14ac:dyDescent="0.2">
      <c r="A348" s="361">
        <f>A345+1</f>
        <v>248</v>
      </c>
      <c r="B348" s="359" t="s">
        <v>495</v>
      </c>
      <c r="C348" s="341">
        <v>1959</v>
      </c>
      <c r="D348" s="350"/>
      <c r="E348" s="350" t="s">
        <v>416</v>
      </c>
      <c r="F348" s="337">
        <v>2</v>
      </c>
      <c r="G348" s="337">
        <v>1</v>
      </c>
      <c r="H348" s="350">
        <v>394.4</v>
      </c>
      <c r="I348" s="350">
        <v>389.08</v>
      </c>
      <c r="J348" s="350">
        <v>347.8</v>
      </c>
      <c r="K348" s="341">
        <v>19</v>
      </c>
      <c r="L348" s="373">
        <f>'раздел 2'!C345</f>
        <v>178158.71</v>
      </c>
      <c r="M348" s="350">
        <v>0</v>
      </c>
      <c r="N348" s="350">
        <v>0</v>
      </c>
      <c r="O348" s="350">
        <v>0</v>
      </c>
      <c r="P348" s="143">
        <f t="shared" ref="P348:P355" si="106">L348</f>
        <v>178158.71</v>
      </c>
      <c r="Q348" s="345">
        <f t="shared" ref="Q348:Q356" si="107">L348/H348</f>
        <v>451.72086713995941</v>
      </c>
      <c r="R348" s="350">
        <v>24445</v>
      </c>
      <c r="S348" s="143" t="s">
        <v>358</v>
      </c>
      <c r="T348" s="102" t="s">
        <v>181</v>
      </c>
      <c r="U348" s="59">
        <f>L348-'раздел 2'!C345</f>
        <v>0</v>
      </c>
      <c r="V348" s="213">
        <f t="shared" si="88"/>
        <v>0</v>
      </c>
      <c r="W348" s="213">
        <f t="shared" si="101"/>
        <v>23993.27913286004</v>
      </c>
    </row>
    <row r="349" spans="1:23" ht="15.6" customHeight="1" x14ac:dyDescent="0.2">
      <c r="A349" s="134">
        <f t="shared" ref="A349:A355" si="108">A348+1</f>
        <v>249</v>
      </c>
      <c r="B349" s="359" t="s">
        <v>1605</v>
      </c>
      <c r="C349" s="341">
        <v>1960</v>
      </c>
      <c r="D349" s="350"/>
      <c r="E349" s="350" t="s">
        <v>416</v>
      </c>
      <c r="F349" s="337">
        <v>2</v>
      </c>
      <c r="G349" s="337">
        <v>1</v>
      </c>
      <c r="H349" s="350">
        <v>394.4</v>
      </c>
      <c r="I349" s="350">
        <v>389.08</v>
      </c>
      <c r="J349" s="350">
        <v>347.8</v>
      </c>
      <c r="K349" s="341">
        <v>19</v>
      </c>
      <c r="L349" s="373">
        <f>'раздел 2'!C346</f>
        <v>518283.5</v>
      </c>
      <c r="M349" s="350">
        <v>0</v>
      </c>
      <c r="N349" s="350">
        <v>0</v>
      </c>
      <c r="O349" s="350">
        <v>0</v>
      </c>
      <c r="P349" s="143">
        <f t="shared" si="106"/>
        <v>518283.5</v>
      </c>
      <c r="Q349" s="345">
        <f t="shared" si="107"/>
        <v>1314.1062373225152</v>
      </c>
      <c r="R349" s="350">
        <v>24445</v>
      </c>
      <c r="S349" s="143" t="s">
        <v>358</v>
      </c>
      <c r="T349" s="102" t="s">
        <v>181</v>
      </c>
      <c r="U349" s="59">
        <f>L349-'раздел 2'!C346</f>
        <v>0</v>
      </c>
      <c r="V349" s="213">
        <f t="shared" ref="V349:V409" si="109">L349-P349</f>
        <v>0</v>
      </c>
      <c r="W349" s="213">
        <f t="shared" si="101"/>
        <v>23130.893762677486</v>
      </c>
    </row>
    <row r="350" spans="1:23" ht="15.6" customHeight="1" x14ac:dyDescent="0.2">
      <c r="A350" s="134">
        <f t="shared" si="108"/>
        <v>250</v>
      </c>
      <c r="B350" s="359" t="s">
        <v>1606</v>
      </c>
      <c r="C350" s="341">
        <v>1961</v>
      </c>
      <c r="D350" s="350"/>
      <c r="E350" s="350" t="s">
        <v>416</v>
      </c>
      <c r="F350" s="337">
        <v>2</v>
      </c>
      <c r="G350" s="337">
        <v>1</v>
      </c>
      <c r="H350" s="350">
        <v>394.4</v>
      </c>
      <c r="I350" s="350">
        <v>389.08</v>
      </c>
      <c r="J350" s="350">
        <v>347.8</v>
      </c>
      <c r="K350" s="341">
        <v>19</v>
      </c>
      <c r="L350" s="373">
        <f>'раздел 2'!C347</f>
        <v>518283.5</v>
      </c>
      <c r="M350" s="350">
        <v>0</v>
      </c>
      <c r="N350" s="350">
        <v>0</v>
      </c>
      <c r="O350" s="350">
        <v>0</v>
      </c>
      <c r="P350" s="143">
        <f t="shared" si="106"/>
        <v>518283.5</v>
      </c>
      <c r="Q350" s="345">
        <f t="shared" si="107"/>
        <v>1314.1062373225152</v>
      </c>
      <c r="R350" s="350">
        <v>24445</v>
      </c>
      <c r="S350" s="143" t="s">
        <v>358</v>
      </c>
      <c r="T350" s="102" t="s">
        <v>181</v>
      </c>
      <c r="U350" s="59">
        <f>L350-'раздел 2'!C347</f>
        <v>0</v>
      </c>
      <c r="V350" s="213">
        <f t="shared" si="109"/>
        <v>0</v>
      </c>
      <c r="W350" s="213">
        <f t="shared" si="101"/>
        <v>23130.893762677486</v>
      </c>
    </row>
    <row r="351" spans="1:23" ht="15.6" customHeight="1" x14ac:dyDescent="0.2">
      <c r="A351" s="134">
        <f t="shared" si="108"/>
        <v>251</v>
      </c>
      <c r="B351" s="359" t="s">
        <v>1603</v>
      </c>
      <c r="C351" s="341">
        <v>1962</v>
      </c>
      <c r="D351" s="350"/>
      <c r="E351" s="350" t="s">
        <v>416</v>
      </c>
      <c r="F351" s="337">
        <v>2</v>
      </c>
      <c r="G351" s="337">
        <v>1</v>
      </c>
      <c r="H351" s="350">
        <v>394.4</v>
      </c>
      <c r="I351" s="350">
        <v>389.08</v>
      </c>
      <c r="J351" s="350">
        <v>347.8</v>
      </c>
      <c r="K351" s="341">
        <v>19</v>
      </c>
      <c r="L351" s="373">
        <f>'раздел 2'!C348</f>
        <v>1646937.25</v>
      </c>
      <c r="M351" s="350">
        <v>0</v>
      </c>
      <c r="N351" s="350">
        <v>0</v>
      </c>
      <c r="O351" s="350">
        <v>0</v>
      </c>
      <c r="P351" s="143">
        <f t="shared" si="106"/>
        <v>1646937.25</v>
      </c>
      <c r="Q351" s="345">
        <f t="shared" si="107"/>
        <v>4175.8043864097363</v>
      </c>
      <c r="R351" s="350">
        <v>24445</v>
      </c>
      <c r="S351" s="143" t="s">
        <v>358</v>
      </c>
      <c r="T351" s="102" t="s">
        <v>181</v>
      </c>
      <c r="U351" s="59">
        <f>L351-'раздел 2'!C348</f>
        <v>0</v>
      </c>
      <c r="V351" s="213">
        <f t="shared" si="109"/>
        <v>0</v>
      </c>
      <c r="W351" s="213">
        <f t="shared" si="101"/>
        <v>20269.195613590266</v>
      </c>
    </row>
    <row r="352" spans="1:23" ht="15.6" customHeight="1" x14ac:dyDescent="0.2">
      <c r="A352" s="134">
        <f t="shared" si="108"/>
        <v>252</v>
      </c>
      <c r="B352" s="359" t="s">
        <v>1604</v>
      </c>
      <c r="C352" s="341">
        <v>1963</v>
      </c>
      <c r="D352" s="350"/>
      <c r="E352" s="350" t="s">
        <v>416</v>
      </c>
      <c r="F352" s="337">
        <v>2</v>
      </c>
      <c r="G352" s="337">
        <v>1</v>
      </c>
      <c r="H352" s="350">
        <v>394.4</v>
      </c>
      <c r="I352" s="350">
        <v>389.08</v>
      </c>
      <c r="J352" s="350">
        <v>347.8</v>
      </c>
      <c r="K352" s="341">
        <v>19</v>
      </c>
      <c r="L352" s="373">
        <f>'раздел 2'!C349</f>
        <v>1614419.06</v>
      </c>
      <c r="M352" s="350">
        <v>0</v>
      </c>
      <c r="N352" s="350">
        <v>0</v>
      </c>
      <c r="O352" s="350">
        <v>0</v>
      </c>
      <c r="P352" s="143">
        <f t="shared" si="106"/>
        <v>1614419.06</v>
      </c>
      <c r="Q352" s="345">
        <f t="shared" si="107"/>
        <v>4093.3546146044628</v>
      </c>
      <c r="R352" s="350">
        <v>24445</v>
      </c>
      <c r="S352" s="143" t="s">
        <v>358</v>
      </c>
      <c r="T352" s="102" t="s">
        <v>181</v>
      </c>
      <c r="U352" s="59">
        <f>L352-'раздел 2'!C349</f>
        <v>0</v>
      </c>
      <c r="V352" s="213">
        <f t="shared" si="109"/>
        <v>0</v>
      </c>
      <c r="W352" s="213">
        <f t="shared" si="101"/>
        <v>20351.645385395539</v>
      </c>
    </row>
    <row r="353" spans="1:23" ht="15.6" customHeight="1" x14ac:dyDescent="0.2">
      <c r="A353" s="134">
        <f t="shared" si="108"/>
        <v>253</v>
      </c>
      <c r="B353" s="359" t="s">
        <v>1607</v>
      </c>
      <c r="C353" s="341">
        <v>1964</v>
      </c>
      <c r="D353" s="350"/>
      <c r="E353" s="350" t="s">
        <v>416</v>
      </c>
      <c r="F353" s="337">
        <v>2</v>
      </c>
      <c r="G353" s="337">
        <v>1</v>
      </c>
      <c r="H353" s="350">
        <v>394.4</v>
      </c>
      <c r="I353" s="350">
        <v>389.08</v>
      </c>
      <c r="J353" s="350">
        <v>347.8</v>
      </c>
      <c r="K353" s="341">
        <v>19</v>
      </c>
      <c r="L353" s="373">
        <f>'раздел 2'!C350</f>
        <v>529524.55000000005</v>
      </c>
      <c r="M353" s="350">
        <v>0</v>
      </c>
      <c r="N353" s="350">
        <v>0</v>
      </c>
      <c r="O353" s="350">
        <v>0</v>
      </c>
      <c r="P353" s="143">
        <f t="shared" si="106"/>
        <v>529524.55000000005</v>
      </c>
      <c r="Q353" s="345">
        <f t="shared" si="107"/>
        <v>1342.6078853955378</v>
      </c>
      <c r="R353" s="350">
        <v>24445</v>
      </c>
      <c r="S353" s="143" t="s">
        <v>358</v>
      </c>
      <c r="T353" s="102" t="s">
        <v>181</v>
      </c>
      <c r="U353" s="59">
        <f>L353-'раздел 2'!C350</f>
        <v>0</v>
      </c>
      <c r="V353" s="213">
        <f t="shared" si="109"/>
        <v>0</v>
      </c>
      <c r="W353" s="213">
        <f t="shared" si="101"/>
        <v>23102.392114604463</v>
      </c>
    </row>
    <row r="354" spans="1:23" ht="15.6" customHeight="1" x14ac:dyDescent="0.2">
      <c r="A354" s="134">
        <f t="shared" si="108"/>
        <v>254</v>
      </c>
      <c r="B354" s="359" t="s">
        <v>1608</v>
      </c>
      <c r="C354" s="341">
        <v>1965</v>
      </c>
      <c r="D354" s="350"/>
      <c r="E354" s="350" t="s">
        <v>416</v>
      </c>
      <c r="F354" s="337">
        <v>2</v>
      </c>
      <c r="G354" s="337">
        <v>1</v>
      </c>
      <c r="H354" s="350">
        <v>394.4</v>
      </c>
      <c r="I354" s="350">
        <v>389.08</v>
      </c>
      <c r="J354" s="350">
        <v>347.8</v>
      </c>
      <c r="K354" s="341">
        <v>19</v>
      </c>
      <c r="L354" s="373">
        <f>'раздел 2'!C351</f>
        <v>328412.15000000002</v>
      </c>
      <c r="M354" s="350">
        <v>0</v>
      </c>
      <c r="N354" s="350">
        <v>0</v>
      </c>
      <c r="O354" s="350">
        <v>0</v>
      </c>
      <c r="P354" s="143">
        <f t="shared" si="106"/>
        <v>328412.15000000002</v>
      </c>
      <c r="Q354" s="345">
        <f t="shared" si="107"/>
        <v>832.6880070993916</v>
      </c>
      <c r="R354" s="350">
        <v>24445</v>
      </c>
      <c r="S354" s="143" t="s">
        <v>358</v>
      </c>
      <c r="T354" s="102" t="s">
        <v>181</v>
      </c>
      <c r="U354" s="59">
        <f>L354-'раздел 2'!C351</f>
        <v>0</v>
      </c>
      <c r="V354" s="213">
        <f t="shared" si="109"/>
        <v>0</v>
      </c>
      <c r="W354" s="213">
        <f t="shared" si="101"/>
        <v>23612.31199290061</v>
      </c>
    </row>
    <row r="355" spans="1:23" ht="15.6" customHeight="1" x14ac:dyDescent="0.2">
      <c r="A355" s="134">
        <f t="shared" si="108"/>
        <v>255</v>
      </c>
      <c r="B355" s="359" t="s">
        <v>1609</v>
      </c>
      <c r="C355" s="341">
        <v>1966</v>
      </c>
      <c r="D355" s="350"/>
      <c r="E355" s="350" t="s">
        <v>416</v>
      </c>
      <c r="F355" s="337">
        <v>2</v>
      </c>
      <c r="G355" s="337">
        <v>1</v>
      </c>
      <c r="H355" s="350">
        <v>394.4</v>
      </c>
      <c r="I355" s="350">
        <v>389.08</v>
      </c>
      <c r="J355" s="350">
        <v>347.8</v>
      </c>
      <c r="K355" s="341">
        <v>19</v>
      </c>
      <c r="L355" s="373">
        <f>'раздел 2'!C352</f>
        <v>530960.26</v>
      </c>
      <c r="M355" s="350">
        <v>0</v>
      </c>
      <c r="N355" s="350">
        <v>0</v>
      </c>
      <c r="O355" s="350">
        <v>0</v>
      </c>
      <c r="P355" s="143">
        <f t="shared" si="106"/>
        <v>530960.26</v>
      </c>
      <c r="Q355" s="345">
        <f t="shared" si="107"/>
        <v>1346.2481237322515</v>
      </c>
      <c r="R355" s="350">
        <v>24445</v>
      </c>
      <c r="S355" s="143" t="s">
        <v>358</v>
      </c>
      <c r="T355" s="102" t="s">
        <v>181</v>
      </c>
      <c r="U355" s="59">
        <f>L355-'раздел 2'!C352</f>
        <v>0</v>
      </c>
      <c r="V355" s="213">
        <f t="shared" si="109"/>
        <v>0</v>
      </c>
      <c r="W355" s="213">
        <f t="shared" si="101"/>
        <v>23098.75187626775</v>
      </c>
    </row>
    <row r="356" spans="1:23" ht="15.6" customHeight="1" x14ac:dyDescent="0.2">
      <c r="A356" s="557" t="s">
        <v>17</v>
      </c>
      <c r="B356" s="557"/>
      <c r="C356" s="341"/>
      <c r="D356" s="350"/>
      <c r="E356" s="350"/>
      <c r="F356" s="337"/>
      <c r="G356" s="337"/>
      <c r="H356" s="350">
        <f>H348</f>
        <v>394.4</v>
      </c>
      <c r="I356" s="350">
        <f>I348</f>
        <v>389.08</v>
      </c>
      <c r="J356" s="350">
        <f>J348</f>
        <v>347.8</v>
      </c>
      <c r="K356" s="341">
        <f>K348</f>
        <v>19</v>
      </c>
      <c r="L356" s="373">
        <f>SUM(L348:L355)</f>
        <v>5864978.9799999995</v>
      </c>
      <c r="M356" s="373">
        <f>SUM(M348:M355)</f>
        <v>0</v>
      </c>
      <c r="N356" s="373">
        <f>SUM(N348:N355)</f>
        <v>0</v>
      </c>
      <c r="O356" s="373">
        <f>SUM(O348:O355)</f>
        <v>0</v>
      </c>
      <c r="P356" s="373">
        <f>SUM(P348:P355)</f>
        <v>5864978.9799999995</v>
      </c>
      <c r="Q356" s="345">
        <f t="shared" si="107"/>
        <v>14870.636359026368</v>
      </c>
      <c r="R356" s="98" t="s">
        <v>177</v>
      </c>
      <c r="S356" s="86" t="s">
        <v>177</v>
      </c>
      <c r="T356" s="86" t="s">
        <v>177</v>
      </c>
      <c r="U356" s="59">
        <f>L356-'раздел 2'!C353</f>
        <v>0</v>
      </c>
      <c r="V356" s="213">
        <f t="shared" si="109"/>
        <v>0</v>
      </c>
      <c r="W356" s="213" t="e">
        <f t="shared" si="101"/>
        <v>#VALUE!</v>
      </c>
    </row>
    <row r="357" spans="1:23" ht="15.6" customHeight="1" x14ac:dyDescent="0.2">
      <c r="A357" s="557" t="s">
        <v>42</v>
      </c>
      <c r="B357" s="557"/>
      <c r="C357" s="341"/>
      <c r="D357" s="350"/>
      <c r="E357" s="350"/>
      <c r="F357" s="337"/>
      <c r="G357" s="337"/>
      <c r="H357" s="350"/>
      <c r="I357" s="350"/>
      <c r="J357" s="350"/>
      <c r="K357" s="341"/>
      <c r="L357" s="373"/>
      <c r="M357" s="350"/>
      <c r="N357" s="350"/>
      <c r="O357" s="350"/>
      <c r="P357" s="350"/>
      <c r="Q357" s="129"/>
      <c r="R357" s="350"/>
      <c r="S357" s="350"/>
      <c r="T357" s="350"/>
      <c r="U357" s="59">
        <f>L357-'раздел 2'!C354</f>
        <v>0</v>
      </c>
      <c r="V357" s="213">
        <f t="shared" si="109"/>
        <v>0</v>
      </c>
      <c r="W357" s="213">
        <f t="shared" si="101"/>
        <v>0</v>
      </c>
    </row>
    <row r="358" spans="1:23" ht="15.6" customHeight="1" x14ac:dyDescent="0.2">
      <c r="A358" s="134">
        <f>A355+1</f>
        <v>256</v>
      </c>
      <c r="B358" s="112" t="s">
        <v>1619</v>
      </c>
      <c r="C358" s="341">
        <v>1982</v>
      </c>
      <c r="D358" s="350"/>
      <c r="E358" s="350" t="s">
        <v>174</v>
      </c>
      <c r="F358" s="337">
        <v>5</v>
      </c>
      <c r="G358" s="337">
        <v>8</v>
      </c>
      <c r="H358" s="350">
        <v>9083.5</v>
      </c>
      <c r="I358" s="350">
        <v>6440.3</v>
      </c>
      <c r="J358" s="350">
        <v>4390.5</v>
      </c>
      <c r="K358" s="341">
        <v>295</v>
      </c>
      <c r="L358" s="373">
        <f>'раздел 2'!C355</f>
        <v>721046.49</v>
      </c>
      <c r="M358" s="350">
        <v>0</v>
      </c>
      <c r="N358" s="350">
        <v>0</v>
      </c>
      <c r="O358" s="350">
        <v>0</v>
      </c>
      <c r="P358" s="373">
        <f t="shared" ref="P358:P368" si="110">L358</f>
        <v>721046.49</v>
      </c>
      <c r="Q358" s="345">
        <f t="shared" ref="Q358:Q369" si="111">L358/H358</f>
        <v>79.379808443881757</v>
      </c>
      <c r="R358" s="350">
        <v>24445</v>
      </c>
      <c r="S358" s="143" t="s">
        <v>358</v>
      </c>
      <c r="T358" s="350" t="s">
        <v>181</v>
      </c>
      <c r="U358" s="59">
        <f>L358-'раздел 2'!C355</f>
        <v>0</v>
      </c>
      <c r="V358" s="213">
        <f t="shared" si="109"/>
        <v>0</v>
      </c>
      <c r="W358" s="213">
        <f t="shared" si="101"/>
        <v>24365.620191556118</v>
      </c>
    </row>
    <row r="359" spans="1:23" ht="15.6" customHeight="1" x14ac:dyDescent="0.2">
      <c r="A359" s="134">
        <f t="shared" ref="A359:A368" si="112">A358+1</f>
        <v>257</v>
      </c>
      <c r="B359" s="340" t="s">
        <v>230</v>
      </c>
      <c r="C359" s="341">
        <v>1983</v>
      </c>
      <c r="D359" s="350"/>
      <c r="E359" s="350" t="s">
        <v>174</v>
      </c>
      <c r="F359" s="337">
        <v>5</v>
      </c>
      <c r="G359" s="337">
        <v>8</v>
      </c>
      <c r="H359" s="350">
        <v>9083.5</v>
      </c>
      <c r="I359" s="350">
        <v>6440.3</v>
      </c>
      <c r="J359" s="350">
        <v>4390.5</v>
      </c>
      <c r="K359" s="341">
        <v>295</v>
      </c>
      <c r="L359" s="373">
        <f>'раздел 2'!C356</f>
        <v>48222960.899999999</v>
      </c>
      <c r="M359" s="350">
        <v>0</v>
      </c>
      <c r="N359" s="350">
        <v>0</v>
      </c>
      <c r="O359" s="350">
        <v>0</v>
      </c>
      <c r="P359" s="373">
        <f t="shared" si="110"/>
        <v>48222960.899999999</v>
      </c>
      <c r="Q359" s="345">
        <f t="shared" si="111"/>
        <v>5308.8524137171789</v>
      </c>
      <c r="R359" s="350">
        <v>24445</v>
      </c>
      <c r="S359" s="143" t="s">
        <v>358</v>
      </c>
      <c r="T359" s="350" t="s">
        <v>181</v>
      </c>
      <c r="U359" s="59">
        <f>L359-'раздел 2'!C356</f>
        <v>0</v>
      </c>
      <c r="V359" s="213">
        <f t="shared" si="109"/>
        <v>0</v>
      </c>
      <c r="W359" s="213">
        <f t="shared" si="101"/>
        <v>19136.147586282823</v>
      </c>
    </row>
    <row r="360" spans="1:23" ht="15.6" customHeight="1" x14ac:dyDescent="0.2">
      <c r="A360" s="134">
        <f t="shared" si="112"/>
        <v>258</v>
      </c>
      <c r="B360" s="359" t="s">
        <v>496</v>
      </c>
      <c r="C360" s="270">
        <v>1984</v>
      </c>
      <c r="D360" s="278"/>
      <c r="E360" s="278" t="s">
        <v>1440</v>
      </c>
      <c r="F360" s="280">
        <v>9</v>
      </c>
      <c r="G360" s="280">
        <v>3</v>
      </c>
      <c r="H360" s="278">
        <v>4709.1000000000004</v>
      </c>
      <c r="I360" s="278">
        <v>4709.1000000000004</v>
      </c>
      <c r="J360" s="278">
        <v>3935.5</v>
      </c>
      <c r="K360" s="270">
        <v>227</v>
      </c>
      <c r="L360" s="373">
        <f>'раздел 2'!C357</f>
        <v>179687.41</v>
      </c>
      <c r="M360" s="350">
        <v>0</v>
      </c>
      <c r="N360" s="350">
        <v>0</v>
      </c>
      <c r="O360" s="350">
        <v>0</v>
      </c>
      <c r="P360" s="373">
        <f t="shared" si="110"/>
        <v>179687.41</v>
      </c>
      <c r="Q360" s="345">
        <f t="shared" si="111"/>
        <v>38.157484445010724</v>
      </c>
      <c r="R360" s="350">
        <v>24445</v>
      </c>
      <c r="S360" s="143" t="s">
        <v>358</v>
      </c>
      <c r="T360" s="350" t="s">
        <v>181</v>
      </c>
      <c r="U360" s="59">
        <f>L360-'раздел 2'!C357</f>
        <v>0</v>
      </c>
      <c r="V360" s="213">
        <f t="shared" si="109"/>
        <v>0</v>
      </c>
      <c r="W360" s="213">
        <f t="shared" si="101"/>
        <v>24406.842515554988</v>
      </c>
    </row>
    <row r="361" spans="1:23" ht="15.6" customHeight="1" x14ac:dyDescent="0.2">
      <c r="A361" s="134">
        <f t="shared" si="112"/>
        <v>259</v>
      </c>
      <c r="B361" s="112" t="s">
        <v>1620</v>
      </c>
      <c r="C361" s="270">
        <v>1985</v>
      </c>
      <c r="D361" s="278"/>
      <c r="E361" s="278" t="s">
        <v>1440</v>
      </c>
      <c r="F361" s="280">
        <v>9</v>
      </c>
      <c r="G361" s="280">
        <v>3</v>
      </c>
      <c r="H361" s="278">
        <v>4709.1000000000004</v>
      </c>
      <c r="I361" s="278">
        <v>4709.1000000000004</v>
      </c>
      <c r="J361" s="278">
        <v>3935.5</v>
      </c>
      <c r="K361" s="270">
        <v>227</v>
      </c>
      <c r="L361" s="373">
        <f>'раздел 2'!C358</f>
        <v>894400.36</v>
      </c>
      <c r="M361" s="350">
        <v>0</v>
      </c>
      <c r="N361" s="350">
        <v>0</v>
      </c>
      <c r="O361" s="350">
        <v>0</v>
      </c>
      <c r="P361" s="373">
        <f t="shared" si="110"/>
        <v>894400.36</v>
      </c>
      <c r="Q361" s="345">
        <f t="shared" si="111"/>
        <v>189.93021171773799</v>
      </c>
      <c r="R361" s="350">
        <v>24445</v>
      </c>
      <c r="S361" s="143" t="s">
        <v>358</v>
      </c>
      <c r="T361" s="350" t="s">
        <v>181</v>
      </c>
      <c r="U361" s="59">
        <f>L361-'раздел 2'!C358</f>
        <v>0</v>
      </c>
      <c r="V361" s="213">
        <f t="shared" si="109"/>
        <v>0</v>
      </c>
      <c r="W361" s="213">
        <f t="shared" si="101"/>
        <v>24255.069788282261</v>
      </c>
    </row>
    <row r="362" spans="1:23" ht="15.6" customHeight="1" x14ac:dyDescent="0.2">
      <c r="A362" s="134">
        <f t="shared" si="112"/>
        <v>260</v>
      </c>
      <c r="B362" s="340" t="s">
        <v>231</v>
      </c>
      <c r="C362" s="341">
        <v>1968</v>
      </c>
      <c r="D362" s="350"/>
      <c r="E362" s="350" t="s">
        <v>174</v>
      </c>
      <c r="F362" s="337">
        <v>5</v>
      </c>
      <c r="G362" s="337">
        <v>4</v>
      </c>
      <c r="H362" s="350">
        <v>4362.45</v>
      </c>
      <c r="I362" s="350">
        <v>2562.11</v>
      </c>
      <c r="J362" s="350">
        <v>2033.86</v>
      </c>
      <c r="K362" s="341">
        <v>109</v>
      </c>
      <c r="L362" s="373">
        <f>'раздел 2'!C359</f>
        <v>20580564.859999999</v>
      </c>
      <c r="M362" s="350">
        <v>0</v>
      </c>
      <c r="N362" s="350">
        <v>0</v>
      </c>
      <c r="O362" s="350">
        <v>0</v>
      </c>
      <c r="P362" s="373">
        <f t="shared" si="110"/>
        <v>20580564.859999999</v>
      </c>
      <c r="Q362" s="345">
        <f t="shared" si="111"/>
        <v>4717.6620614562917</v>
      </c>
      <c r="R362" s="350">
        <v>24445</v>
      </c>
      <c r="S362" s="143" t="s">
        <v>358</v>
      </c>
      <c r="T362" s="350" t="s">
        <v>181</v>
      </c>
      <c r="U362" s="59">
        <f>L362-'раздел 2'!C359</f>
        <v>0</v>
      </c>
      <c r="V362" s="213">
        <f t="shared" si="109"/>
        <v>0</v>
      </c>
      <c r="W362" s="213">
        <f t="shared" si="101"/>
        <v>19727.337938543707</v>
      </c>
    </row>
    <row r="363" spans="1:23" ht="15.6" customHeight="1" x14ac:dyDescent="0.2">
      <c r="A363" s="134">
        <f t="shared" si="112"/>
        <v>261</v>
      </c>
      <c r="B363" s="346" t="s">
        <v>1612</v>
      </c>
      <c r="C363" s="341">
        <v>1969</v>
      </c>
      <c r="D363" s="350"/>
      <c r="E363" s="350" t="s">
        <v>174</v>
      </c>
      <c r="F363" s="337">
        <v>5</v>
      </c>
      <c r="G363" s="337">
        <v>4</v>
      </c>
      <c r="H363" s="350">
        <v>4362.45</v>
      </c>
      <c r="I363" s="350">
        <v>2562.11</v>
      </c>
      <c r="J363" s="350">
        <v>2033.86</v>
      </c>
      <c r="K363" s="341">
        <v>109</v>
      </c>
      <c r="L363" s="373">
        <f>'раздел 2'!C360</f>
        <v>1227712.53</v>
      </c>
      <c r="M363" s="350">
        <v>0</v>
      </c>
      <c r="N363" s="350">
        <v>0</v>
      </c>
      <c r="O363" s="350">
        <v>0</v>
      </c>
      <c r="P363" s="373">
        <f t="shared" si="110"/>
        <v>1227712.53</v>
      </c>
      <c r="Q363" s="345">
        <f t="shared" si="111"/>
        <v>281.4273011725063</v>
      </c>
      <c r="R363" s="350">
        <v>24445</v>
      </c>
      <c r="S363" s="143" t="s">
        <v>358</v>
      </c>
      <c r="T363" s="350" t="s">
        <v>181</v>
      </c>
      <c r="U363" s="59">
        <f>L363-'раздел 2'!C360</f>
        <v>0</v>
      </c>
      <c r="V363" s="213">
        <f t="shared" si="109"/>
        <v>0</v>
      </c>
      <c r="W363" s="213">
        <f t="shared" si="101"/>
        <v>24163.572698827495</v>
      </c>
    </row>
    <row r="364" spans="1:23" ht="15.6" customHeight="1" x14ac:dyDescent="0.2">
      <c r="A364" s="134">
        <f t="shared" si="112"/>
        <v>262</v>
      </c>
      <c r="B364" s="346" t="s">
        <v>1613</v>
      </c>
      <c r="C364" s="341">
        <v>1970</v>
      </c>
      <c r="D364" s="350"/>
      <c r="E364" s="350" t="s">
        <v>174</v>
      </c>
      <c r="F364" s="337">
        <v>5</v>
      </c>
      <c r="G364" s="337">
        <v>4</v>
      </c>
      <c r="H364" s="350">
        <v>4362.45</v>
      </c>
      <c r="I364" s="350">
        <v>2562.11</v>
      </c>
      <c r="J364" s="350">
        <v>2033.86</v>
      </c>
      <c r="K364" s="341">
        <v>109</v>
      </c>
      <c r="L364" s="373">
        <f>'раздел 2'!C361</f>
        <v>1202028.27</v>
      </c>
      <c r="M364" s="350">
        <v>0</v>
      </c>
      <c r="N364" s="350">
        <v>0</v>
      </c>
      <c r="O364" s="350">
        <v>0</v>
      </c>
      <c r="P364" s="373">
        <f t="shared" si="110"/>
        <v>1202028.27</v>
      </c>
      <c r="Q364" s="345">
        <f t="shared" si="111"/>
        <v>275.53972423752708</v>
      </c>
      <c r="R364" s="350">
        <v>24445</v>
      </c>
      <c r="S364" s="143" t="s">
        <v>358</v>
      </c>
      <c r="T364" s="350" t="s">
        <v>181</v>
      </c>
      <c r="U364" s="59">
        <f>L364-'раздел 2'!C361</f>
        <v>0</v>
      </c>
      <c r="V364" s="213">
        <f t="shared" si="109"/>
        <v>0</v>
      </c>
      <c r="W364" s="213">
        <f t="shared" si="101"/>
        <v>24169.460275762474</v>
      </c>
    </row>
    <row r="365" spans="1:23" ht="15.6" customHeight="1" x14ac:dyDescent="0.2">
      <c r="A365" s="134">
        <f t="shared" si="112"/>
        <v>263</v>
      </c>
      <c r="B365" s="346" t="s">
        <v>1614</v>
      </c>
      <c r="C365" s="341">
        <v>1971</v>
      </c>
      <c r="D365" s="350"/>
      <c r="E365" s="350" t="s">
        <v>174</v>
      </c>
      <c r="F365" s="337">
        <v>5</v>
      </c>
      <c r="G365" s="337">
        <v>4</v>
      </c>
      <c r="H365" s="350">
        <v>4362.45</v>
      </c>
      <c r="I365" s="350">
        <v>2562.11</v>
      </c>
      <c r="J365" s="350">
        <v>2033.86</v>
      </c>
      <c r="K365" s="341">
        <v>109</v>
      </c>
      <c r="L365" s="373">
        <f>'раздел 2'!C362</f>
        <v>632465.74</v>
      </c>
      <c r="M365" s="350">
        <v>0</v>
      </c>
      <c r="N365" s="350">
        <v>0</v>
      </c>
      <c r="O365" s="350">
        <v>0</v>
      </c>
      <c r="P365" s="373">
        <f t="shared" si="110"/>
        <v>632465.74</v>
      </c>
      <c r="Q365" s="345">
        <f t="shared" si="111"/>
        <v>144.97948171325746</v>
      </c>
      <c r="R365" s="350">
        <v>24445</v>
      </c>
      <c r="S365" s="143" t="s">
        <v>358</v>
      </c>
      <c r="T365" s="350" t="s">
        <v>181</v>
      </c>
      <c r="U365" s="59">
        <f>L365-'раздел 2'!C362</f>
        <v>0</v>
      </c>
      <c r="V365" s="213">
        <f t="shared" si="109"/>
        <v>0</v>
      </c>
      <c r="W365" s="213">
        <f t="shared" si="101"/>
        <v>24300.020518286743</v>
      </c>
    </row>
    <row r="366" spans="1:23" ht="15.6" customHeight="1" x14ac:dyDescent="0.2">
      <c r="A366" s="134">
        <f t="shared" si="112"/>
        <v>264</v>
      </c>
      <c r="B366" s="346" t="s">
        <v>1615</v>
      </c>
      <c r="C366" s="341">
        <v>1972</v>
      </c>
      <c r="D366" s="350"/>
      <c r="E366" s="350" t="s">
        <v>174</v>
      </c>
      <c r="F366" s="337">
        <v>5</v>
      </c>
      <c r="G366" s="337">
        <v>4</v>
      </c>
      <c r="H366" s="350">
        <v>4362.45</v>
      </c>
      <c r="I366" s="350">
        <v>2562.11</v>
      </c>
      <c r="J366" s="350">
        <v>2033.86</v>
      </c>
      <c r="K366" s="341">
        <v>109</v>
      </c>
      <c r="L366" s="373">
        <f>'раздел 2'!C363</f>
        <v>1157021.01</v>
      </c>
      <c r="M366" s="350">
        <v>0</v>
      </c>
      <c r="N366" s="350">
        <v>0</v>
      </c>
      <c r="O366" s="350">
        <v>0</v>
      </c>
      <c r="P366" s="373">
        <f t="shared" si="110"/>
        <v>1157021.01</v>
      </c>
      <c r="Q366" s="345">
        <f t="shared" si="111"/>
        <v>265.22275556166835</v>
      </c>
      <c r="R366" s="350">
        <v>24445</v>
      </c>
      <c r="S366" s="143" t="s">
        <v>358</v>
      </c>
      <c r="T366" s="350" t="s">
        <v>181</v>
      </c>
      <c r="U366" s="59">
        <f>L366-'раздел 2'!C363</f>
        <v>0</v>
      </c>
      <c r="V366" s="213">
        <f t="shared" si="109"/>
        <v>0</v>
      </c>
      <c r="W366" s="213">
        <f t="shared" si="101"/>
        <v>24179.77724443833</v>
      </c>
    </row>
    <row r="367" spans="1:23" ht="15.6" customHeight="1" x14ac:dyDescent="0.2">
      <c r="A367" s="134">
        <f t="shared" si="112"/>
        <v>265</v>
      </c>
      <c r="B367" s="340" t="s">
        <v>232</v>
      </c>
      <c r="C367" s="341">
        <v>1969</v>
      </c>
      <c r="D367" s="350"/>
      <c r="E367" s="350" t="s">
        <v>174</v>
      </c>
      <c r="F367" s="337">
        <v>5</v>
      </c>
      <c r="G367" s="337">
        <v>4</v>
      </c>
      <c r="H367" s="350">
        <v>5234.9399999999996</v>
      </c>
      <c r="I367" s="350">
        <v>2621.16</v>
      </c>
      <c r="J367" s="350">
        <v>2392.42</v>
      </c>
      <c r="K367" s="341">
        <v>132</v>
      </c>
      <c r="L367" s="373">
        <f>'раздел 2'!C364</f>
        <v>20386384.589999996</v>
      </c>
      <c r="M367" s="350">
        <v>0</v>
      </c>
      <c r="N367" s="350">
        <v>0</v>
      </c>
      <c r="O367" s="350">
        <v>0</v>
      </c>
      <c r="P367" s="373">
        <f t="shared" si="110"/>
        <v>20386384.589999996</v>
      </c>
      <c r="Q367" s="345">
        <f t="shared" si="111"/>
        <v>3894.2919288473217</v>
      </c>
      <c r="R367" s="350">
        <v>24445</v>
      </c>
      <c r="S367" s="143" t="s">
        <v>358</v>
      </c>
      <c r="T367" s="350" t="s">
        <v>181</v>
      </c>
      <c r="U367" s="59">
        <f>L367-'раздел 2'!C364</f>
        <v>0</v>
      </c>
      <c r="V367" s="213">
        <f t="shared" si="109"/>
        <v>0</v>
      </c>
      <c r="W367" s="213">
        <f t="shared" si="101"/>
        <v>20550.70807115268</v>
      </c>
    </row>
    <row r="368" spans="1:23" ht="15.6" customHeight="1" x14ac:dyDescent="0.2">
      <c r="A368" s="134">
        <f t="shared" si="112"/>
        <v>266</v>
      </c>
      <c r="B368" s="340" t="s">
        <v>233</v>
      </c>
      <c r="C368" s="341">
        <v>1971</v>
      </c>
      <c r="D368" s="350"/>
      <c r="E368" s="350" t="s">
        <v>174</v>
      </c>
      <c r="F368" s="337">
        <v>5</v>
      </c>
      <c r="G368" s="337">
        <v>4</v>
      </c>
      <c r="H368" s="350">
        <v>4362.45</v>
      </c>
      <c r="I368" s="350">
        <v>3125.09</v>
      </c>
      <c r="J368" s="350">
        <v>2643.44</v>
      </c>
      <c r="K368" s="341">
        <v>109</v>
      </c>
      <c r="L368" s="373">
        <f>'раздел 2'!C365</f>
        <v>22016179.860000003</v>
      </c>
      <c r="M368" s="350">
        <v>0</v>
      </c>
      <c r="N368" s="350">
        <v>0</v>
      </c>
      <c r="O368" s="350">
        <v>0</v>
      </c>
      <c r="P368" s="373">
        <f t="shared" si="110"/>
        <v>22016179.860000003</v>
      </c>
      <c r="Q368" s="345">
        <f t="shared" si="111"/>
        <v>5046.746635491525</v>
      </c>
      <c r="R368" s="350">
        <v>24445</v>
      </c>
      <c r="S368" s="143" t="s">
        <v>358</v>
      </c>
      <c r="T368" s="350" t="s">
        <v>181</v>
      </c>
      <c r="U368" s="59">
        <f>L368-'раздел 2'!C365</f>
        <v>0</v>
      </c>
      <c r="V368" s="213">
        <f t="shared" si="109"/>
        <v>0</v>
      </c>
      <c r="W368" s="213">
        <f t="shared" si="101"/>
        <v>19398.253364508477</v>
      </c>
    </row>
    <row r="369" spans="1:23" ht="15.6" customHeight="1" x14ac:dyDescent="0.2">
      <c r="A369" s="557" t="s">
        <v>17</v>
      </c>
      <c r="B369" s="557"/>
      <c r="C369" s="341"/>
      <c r="D369" s="350"/>
      <c r="E369" s="350"/>
      <c r="F369" s="337"/>
      <c r="G369" s="337"/>
      <c r="H369" s="350">
        <f t="shared" ref="H369:P369" si="113">SUM(H358:H368)</f>
        <v>58994.839999999989</v>
      </c>
      <c r="I369" s="350">
        <f t="shared" si="113"/>
        <v>40855.600000000006</v>
      </c>
      <c r="J369" s="350">
        <f t="shared" si="113"/>
        <v>31857.16</v>
      </c>
      <c r="K369" s="341">
        <f t="shared" si="113"/>
        <v>1830</v>
      </c>
      <c r="L369" s="373">
        <f t="shared" si="113"/>
        <v>117220452.02</v>
      </c>
      <c r="M369" s="373">
        <f t="shared" si="113"/>
        <v>0</v>
      </c>
      <c r="N369" s="373">
        <f t="shared" si="113"/>
        <v>0</v>
      </c>
      <c r="O369" s="373">
        <f t="shared" si="113"/>
        <v>0</v>
      </c>
      <c r="P369" s="373">
        <f t="shared" si="113"/>
        <v>117220452.02</v>
      </c>
      <c r="Q369" s="345">
        <f t="shared" si="111"/>
        <v>1986.9610972756263</v>
      </c>
      <c r="R369" s="98" t="s">
        <v>177</v>
      </c>
      <c r="S369" s="86" t="s">
        <v>177</v>
      </c>
      <c r="T369" s="86" t="s">
        <v>177</v>
      </c>
      <c r="U369" s="59">
        <f>L369-'раздел 2'!C366</f>
        <v>0</v>
      </c>
      <c r="V369" s="213">
        <f t="shared" si="109"/>
        <v>0</v>
      </c>
      <c r="W369" s="213"/>
    </row>
    <row r="370" spans="1:23" ht="15.6" customHeight="1" x14ac:dyDescent="0.2">
      <c r="A370" s="557" t="s">
        <v>43</v>
      </c>
      <c r="B370" s="557"/>
      <c r="C370" s="341"/>
      <c r="D370" s="350"/>
      <c r="E370" s="350"/>
      <c r="F370" s="337"/>
      <c r="G370" s="337"/>
      <c r="H370" s="350"/>
      <c r="I370" s="350"/>
      <c r="J370" s="350"/>
      <c r="K370" s="341"/>
      <c r="L370" s="373"/>
      <c r="M370" s="350"/>
      <c r="N370" s="350"/>
      <c r="O370" s="350"/>
      <c r="P370" s="350"/>
      <c r="Q370" s="129"/>
      <c r="R370" s="350"/>
      <c r="S370" s="350"/>
      <c r="T370" s="350"/>
      <c r="U370" s="59">
        <f>L370-'раздел 2'!C367</f>
        <v>0</v>
      </c>
      <c r="V370" s="213">
        <f t="shared" si="109"/>
        <v>0</v>
      </c>
      <c r="W370" s="213">
        <f t="shared" ref="W370:W431" si="114">R370-Q370</f>
        <v>0</v>
      </c>
    </row>
    <row r="371" spans="1:23" ht="15.6" customHeight="1" x14ac:dyDescent="0.2">
      <c r="A371" s="135">
        <f>A368+1</f>
        <v>267</v>
      </c>
      <c r="B371" s="141" t="s">
        <v>341</v>
      </c>
      <c r="C371" s="341">
        <v>1956</v>
      </c>
      <c r="D371" s="350"/>
      <c r="E371" s="350" t="s">
        <v>174</v>
      </c>
      <c r="F371" s="337">
        <v>2</v>
      </c>
      <c r="G371" s="337">
        <v>2</v>
      </c>
      <c r="H371" s="350">
        <v>373.4</v>
      </c>
      <c r="I371" s="350">
        <v>264.37</v>
      </c>
      <c r="J371" s="350">
        <v>54.1</v>
      </c>
      <c r="K371" s="341">
        <v>31</v>
      </c>
      <c r="L371" s="373">
        <f>'раздел 2'!C368</f>
        <v>1581597.66</v>
      </c>
      <c r="M371" s="350">
        <v>0</v>
      </c>
      <c r="N371" s="350">
        <v>0</v>
      </c>
      <c r="O371" s="350">
        <v>0</v>
      </c>
      <c r="P371" s="373">
        <f>L371</f>
        <v>1581597.66</v>
      </c>
      <c r="Q371" s="345">
        <f>L371/H371</f>
        <v>4235.6659346545257</v>
      </c>
      <c r="R371" s="350">
        <v>24445</v>
      </c>
      <c r="S371" s="143" t="s">
        <v>358</v>
      </c>
      <c r="T371" s="350" t="s">
        <v>181</v>
      </c>
      <c r="U371" s="59">
        <f>L371-'раздел 2'!C368</f>
        <v>0</v>
      </c>
      <c r="V371" s="213">
        <f t="shared" si="109"/>
        <v>0</v>
      </c>
      <c r="W371" s="213">
        <f t="shared" si="114"/>
        <v>20209.334065345472</v>
      </c>
    </row>
    <row r="372" spans="1:23" ht="15.6" customHeight="1" x14ac:dyDescent="0.2">
      <c r="A372" s="361">
        <f>A371+1</f>
        <v>268</v>
      </c>
      <c r="B372" s="152" t="s">
        <v>234</v>
      </c>
      <c r="C372" s="341">
        <v>1964</v>
      </c>
      <c r="D372" s="350"/>
      <c r="E372" s="350" t="s">
        <v>238</v>
      </c>
      <c r="F372" s="337">
        <v>2</v>
      </c>
      <c r="G372" s="337">
        <v>2</v>
      </c>
      <c r="H372" s="350">
        <v>620.5</v>
      </c>
      <c r="I372" s="350">
        <v>620.5</v>
      </c>
      <c r="J372" s="350">
        <v>455.2</v>
      </c>
      <c r="K372" s="341">
        <v>26</v>
      </c>
      <c r="L372" s="486">
        <f>'раздел 2'!C369</f>
        <v>8826240.6999999993</v>
      </c>
      <c r="M372" s="350">
        <v>0</v>
      </c>
      <c r="N372" s="350">
        <v>0</v>
      </c>
      <c r="O372" s="350">
        <v>0</v>
      </c>
      <c r="P372" s="373">
        <f>L372</f>
        <v>8826240.6999999993</v>
      </c>
      <c r="Q372" s="345">
        <f>L372/H372</f>
        <v>14224.400805801772</v>
      </c>
      <c r="R372" s="350">
        <v>24445</v>
      </c>
      <c r="S372" s="143" t="s">
        <v>358</v>
      </c>
      <c r="T372" s="350" t="s">
        <v>181</v>
      </c>
      <c r="U372" s="59">
        <f>L372-'раздел 2'!C369</f>
        <v>0</v>
      </c>
      <c r="V372" s="213">
        <f t="shared" si="109"/>
        <v>0</v>
      </c>
      <c r="W372" s="213">
        <f t="shared" si="114"/>
        <v>10220.599194198228</v>
      </c>
    </row>
    <row r="373" spans="1:23" ht="15.6" customHeight="1" x14ac:dyDescent="0.2">
      <c r="A373" s="361">
        <f>A372+1</f>
        <v>269</v>
      </c>
      <c r="B373" s="152" t="s">
        <v>235</v>
      </c>
      <c r="C373" s="341">
        <v>1961</v>
      </c>
      <c r="D373" s="350"/>
      <c r="E373" s="350" t="s">
        <v>174</v>
      </c>
      <c r="F373" s="337">
        <v>2</v>
      </c>
      <c r="G373" s="337">
        <v>2</v>
      </c>
      <c r="H373" s="350">
        <v>461</v>
      </c>
      <c r="I373" s="350">
        <v>461</v>
      </c>
      <c r="J373" s="350">
        <v>217.5</v>
      </c>
      <c r="K373" s="341">
        <v>22</v>
      </c>
      <c r="L373" s="486">
        <f>'раздел 2'!C370</f>
        <v>6898219.8200000003</v>
      </c>
      <c r="M373" s="350">
        <v>0</v>
      </c>
      <c r="N373" s="350">
        <v>0</v>
      </c>
      <c r="O373" s="350">
        <v>0</v>
      </c>
      <c r="P373" s="373">
        <f>L373</f>
        <v>6898219.8200000003</v>
      </c>
      <c r="Q373" s="345">
        <f>L373/H373</f>
        <v>14963.600477223428</v>
      </c>
      <c r="R373" s="350">
        <v>24445</v>
      </c>
      <c r="S373" s="143" t="s">
        <v>358</v>
      </c>
      <c r="T373" s="350" t="s">
        <v>181</v>
      </c>
      <c r="U373" s="59">
        <f>L373-'раздел 2'!C370</f>
        <v>0</v>
      </c>
      <c r="V373" s="213">
        <f t="shared" si="109"/>
        <v>0</v>
      </c>
      <c r="W373" s="213">
        <f t="shared" si="114"/>
        <v>9481.3995227765718</v>
      </c>
    </row>
    <row r="374" spans="1:23" ht="15.6" customHeight="1" x14ac:dyDescent="0.2">
      <c r="A374" s="361">
        <f>A373+1</f>
        <v>270</v>
      </c>
      <c r="B374" s="152" t="s">
        <v>236</v>
      </c>
      <c r="C374" s="341">
        <v>1972</v>
      </c>
      <c r="D374" s="350"/>
      <c r="E374" s="350" t="s">
        <v>178</v>
      </c>
      <c r="F374" s="337">
        <v>5</v>
      </c>
      <c r="G374" s="337">
        <v>4</v>
      </c>
      <c r="H374" s="350">
        <v>2712.2</v>
      </c>
      <c r="I374" s="350">
        <v>2695.62</v>
      </c>
      <c r="J374" s="350">
        <v>1872.45</v>
      </c>
      <c r="K374" s="341">
        <v>151</v>
      </c>
      <c r="L374" s="486">
        <f>'раздел 2'!C371</f>
        <v>26495081.050000001</v>
      </c>
      <c r="M374" s="350">
        <v>0</v>
      </c>
      <c r="N374" s="350">
        <v>0</v>
      </c>
      <c r="O374" s="350">
        <v>0</v>
      </c>
      <c r="P374" s="373">
        <f>L374</f>
        <v>26495081.050000001</v>
      </c>
      <c r="Q374" s="345">
        <f>L374/H374</f>
        <v>9768.8522417225886</v>
      </c>
      <c r="R374" s="350">
        <v>24445</v>
      </c>
      <c r="S374" s="143" t="s">
        <v>358</v>
      </c>
      <c r="T374" s="350" t="s">
        <v>181</v>
      </c>
      <c r="U374" s="59">
        <f>L374-'раздел 2'!C371</f>
        <v>0</v>
      </c>
      <c r="V374" s="213">
        <f t="shared" si="109"/>
        <v>0</v>
      </c>
      <c r="W374" s="213">
        <f t="shared" si="114"/>
        <v>14676.147758277411</v>
      </c>
    </row>
    <row r="375" spans="1:23" ht="15.6" customHeight="1" x14ac:dyDescent="0.2">
      <c r="A375" s="361">
        <f>A374+1</f>
        <v>271</v>
      </c>
      <c r="B375" s="152" t="s">
        <v>237</v>
      </c>
      <c r="C375" s="341">
        <v>1972</v>
      </c>
      <c r="D375" s="350"/>
      <c r="E375" s="350" t="s">
        <v>178</v>
      </c>
      <c r="F375" s="337">
        <v>5</v>
      </c>
      <c r="G375" s="337">
        <v>4</v>
      </c>
      <c r="H375" s="350">
        <v>2712.2</v>
      </c>
      <c r="I375" s="350">
        <v>2695.62</v>
      </c>
      <c r="J375" s="350">
        <v>1864.82</v>
      </c>
      <c r="K375" s="341">
        <v>157</v>
      </c>
      <c r="L375" s="486">
        <f>'раздел 2'!C372</f>
        <v>26793448.809999999</v>
      </c>
      <c r="M375" s="350">
        <v>0</v>
      </c>
      <c r="N375" s="350">
        <v>0</v>
      </c>
      <c r="O375" s="350">
        <v>0</v>
      </c>
      <c r="P375" s="373">
        <f>L375</f>
        <v>26793448.809999999</v>
      </c>
      <c r="Q375" s="345">
        <f>L375/H375</f>
        <v>9878.861739547232</v>
      </c>
      <c r="R375" s="350">
        <v>24445</v>
      </c>
      <c r="S375" s="143" t="s">
        <v>358</v>
      </c>
      <c r="T375" s="350" t="s">
        <v>181</v>
      </c>
      <c r="U375" s="59">
        <f>L375-'раздел 2'!C372</f>
        <v>0</v>
      </c>
      <c r="V375" s="213">
        <f t="shared" si="109"/>
        <v>0</v>
      </c>
      <c r="W375" s="213">
        <f t="shared" si="114"/>
        <v>14566.138260452768</v>
      </c>
    </row>
    <row r="376" spans="1:23" ht="15.6" customHeight="1" x14ac:dyDescent="0.2">
      <c r="A376" s="557" t="s">
        <v>17</v>
      </c>
      <c r="B376" s="557"/>
      <c r="C376" s="341"/>
      <c r="D376" s="350"/>
      <c r="E376" s="350"/>
      <c r="F376" s="337"/>
      <c r="G376" s="337"/>
      <c r="H376" s="350">
        <f t="shared" ref="H376:Q376" si="115">SUM(H371:H375)</f>
        <v>6879.3</v>
      </c>
      <c r="I376" s="350">
        <f t="shared" si="115"/>
        <v>6737.11</v>
      </c>
      <c r="J376" s="350">
        <f t="shared" si="115"/>
        <v>4464.07</v>
      </c>
      <c r="K376" s="341">
        <f t="shared" si="115"/>
        <v>387</v>
      </c>
      <c r="L376" s="373">
        <f t="shared" si="115"/>
        <v>70594588.040000007</v>
      </c>
      <c r="M376" s="350">
        <f t="shared" si="115"/>
        <v>0</v>
      </c>
      <c r="N376" s="350">
        <f t="shared" si="115"/>
        <v>0</v>
      </c>
      <c r="O376" s="350">
        <f t="shared" si="115"/>
        <v>0</v>
      </c>
      <c r="P376" s="350">
        <f t="shared" si="115"/>
        <v>70594588.040000007</v>
      </c>
      <c r="Q376" s="129">
        <f t="shared" si="115"/>
        <v>53071.381198949552</v>
      </c>
      <c r="R376" s="98" t="s">
        <v>177</v>
      </c>
      <c r="S376" s="86" t="s">
        <v>177</v>
      </c>
      <c r="T376" s="86" t="s">
        <v>177</v>
      </c>
      <c r="U376" s="59">
        <f>L376-'раздел 2'!C373</f>
        <v>0</v>
      </c>
      <c r="V376" s="213">
        <f t="shared" si="109"/>
        <v>0</v>
      </c>
      <c r="W376" s="213" t="e">
        <f t="shared" si="114"/>
        <v>#VALUE!</v>
      </c>
    </row>
    <row r="377" spans="1:23" ht="15.6" customHeight="1" x14ac:dyDescent="0.2">
      <c r="A377" s="575" t="s">
        <v>44</v>
      </c>
      <c r="B377" s="575"/>
      <c r="C377" s="341"/>
      <c r="D377" s="350"/>
      <c r="E377" s="350"/>
      <c r="F377" s="337"/>
      <c r="G377" s="337"/>
      <c r="H377" s="356">
        <f t="shared" ref="H377:Q377" si="116">H376+H369+H356+H346+H342+H337+H313</f>
        <v>198016.46999999997</v>
      </c>
      <c r="I377" s="356">
        <f t="shared" si="116"/>
        <v>153685.01</v>
      </c>
      <c r="J377" s="356">
        <f t="shared" si="116"/>
        <v>129179.76</v>
      </c>
      <c r="K377" s="163">
        <f t="shared" si="116"/>
        <v>6321</v>
      </c>
      <c r="L377" s="356">
        <f t="shared" si="116"/>
        <v>545415902.83679998</v>
      </c>
      <c r="M377" s="356">
        <f t="shared" si="116"/>
        <v>0</v>
      </c>
      <c r="N377" s="356">
        <f t="shared" si="116"/>
        <v>0</v>
      </c>
      <c r="O377" s="356">
        <f t="shared" si="116"/>
        <v>0</v>
      </c>
      <c r="P377" s="356">
        <f t="shared" si="116"/>
        <v>545415902.83679998</v>
      </c>
      <c r="Q377" s="113">
        <f t="shared" si="116"/>
        <v>111879.90069381025</v>
      </c>
      <c r="R377" s="98" t="s">
        <v>177</v>
      </c>
      <c r="S377" s="86" t="s">
        <v>177</v>
      </c>
      <c r="T377" s="86" t="s">
        <v>177</v>
      </c>
      <c r="U377" s="61">
        <f>L377-'раздел 2'!C374</f>
        <v>0</v>
      </c>
      <c r="V377" s="213">
        <f t="shared" si="109"/>
        <v>0</v>
      </c>
      <c r="W377" s="213" t="e">
        <f t="shared" si="114"/>
        <v>#VALUE!</v>
      </c>
    </row>
    <row r="378" spans="1:23" ht="15.6" customHeight="1" x14ac:dyDescent="0.2">
      <c r="A378" s="582" t="s">
        <v>1505</v>
      </c>
      <c r="B378" s="582"/>
      <c r="C378" s="582"/>
      <c r="D378" s="582"/>
      <c r="E378" s="582"/>
      <c r="F378" s="582"/>
      <c r="G378" s="582"/>
      <c r="H378" s="582"/>
      <c r="I378" s="582"/>
      <c r="J378" s="582"/>
      <c r="K378" s="582"/>
      <c r="L378" s="582"/>
      <c r="M378" s="582"/>
      <c r="N378" s="582"/>
      <c r="O378" s="582"/>
      <c r="P378" s="582"/>
      <c r="Q378" s="582"/>
      <c r="R378" s="582"/>
      <c r="S378" s="582"/>
      <c r="T378" s="583"/>
      <c r="U378" s="61">
        <f>L378-'[2]виды работ'!C373</f>
        <v>0</v>
      </c>
      <c r="V378" s="213">
        <f t="shared" si="109"/>
        <v>0</v>
      </c>
      <c r="W378" s="213">
        <f t="shared" si="114"/>
        <v>0</v>
      </c>
    </row>
    <row r="379" spans="1:23" ht="15.6" customHeight="1" x14ac:dyDescent="0.2">
      <c r="A379" s="550" t="s">
        <v>497</v>
      </c>
      <c r="B379" s="551"/>
      <c r="C379" s="341"/>
      <c r="D379" s="350"/>
      <c r="E379" s="350"/>
      <c r="F379" s="337"/>
      <c r="G379" s="337"/>
      <c r="H379" s="350"/>
      <c r="I379" s="350"/>
      <c r="J379" s="350"/>
      <c r="K379" s="341"/>
      <c r="L379" s="373"/>
      <c r="M379" s="350"/>
      <c r="N379" s="350"/>
      <c r="O379" s="350"/>
      <c r="P379" s="350"/>
      <c r="Q379" s="129"/>
      <c r="R379" s="350"/>
      <c r="S379" s="350"/>
      <c r="T379" s="350"/>
      <c r="U379" s="59">
        <f>L379-'[2]виды работ'!C374</f>
        <v>0</v>
      </c>
      <c r="V379" s="213">
        <f t="shared" si="109"/>
        <v>0</v>
      </c>
      <c r="W379" s="213">
        <f t="shared" si="114"/>
        <v>0</v>
      </c>
    </row>
    <row r="380" spans="1:23" ht="15.6" customHeight="1" x14ac:dyDescent="0.2">
      <c r="A380" s="363">
        <f>A375+1</f>
        <v>272</v>
      </c>
      <c r="B380" s="359" t="s">
        <v>498</v>
      </c>
      <c r="C380" s="88">
        <v>1967</v>
      </c>
      <c r="D380" s="351"/>
      <c r="E380" s="351" t="s">
        <v>416</v>
      </c>
      <c r="F380" s="361">
        <v>2</v>
      </c>
      <c r="G380" s="361">
        <v>2</v>
      </c>
      <c r="H380" s="351">
        <v>559.29999999999995</v>
      </c>
      <c r="I380" s="351">
        <v>510.8</v>
      </c>
      <c r="J380" s="351">
        <v>254.1</v>
      </c>
      <c r="K380" s="87">
        <v>33</v>
      </c>
      <c r="L380" s="373">
        <f>'[2]виды работ'!C375</f>
        <v>717704.83000000007</v>
      </c>
      <c r="M380" s="96">
        <f>SUM(M376:M379)</f>
        <v>0</v>
      </c>
      <c r="N380" s="96">
        <f>SUM(N376:N379)</f>
        <v>0</v>
      </c>
      <c r="O380" s="96">
        <f>SUM(O376:O379)</f>
        <v>0</v>
      </c>
      <c r="P380" s="373">
        <f>L380</f>
        <v>717704.83000000007</v>
      </c>
      <c r="Q380" s="345">
        <f>L380/H380</f>
        <v>1283.2197925978905</v>
      </c>
      <c r="R380" s="350">
        <v>24445</v>
      </c>
      <c r="S380" s="143" t="s">
        <v>358</v>
      </c>
      <c r="T380" s="350" t="s">
        <v>181</v>
      </c>
      <c r="U380" s="59">
        <f>L380-'[2]виды работ'!C375</f>
        <v>0</v>
      </c>
      <c r="V380" s="213">
        <f t="shared" si="109"/>
        <v>0</v>
      </c>
      <c r="W380" s="213">
        <f t="shared" si="114"/>
        <v>23161.780207402109</v>
      </c>
    </row>
    <row r="381" spans="1:23" ht="15.6" customHeight="1" x14ac:dyDescent="0.2">
      <c r="A381" s="550" t="s">
        <v>17</v>
      </c>
      <c r="B381" s="551"/>
      <c r="C381" s="341"/>
      <c r="D381" s="350"/>
      <c r="E381" s="350"/>
      <c r="F381" s="337"/>
      <c r="G381" s="337"/>
      <c r="H381" s="350">
        <f t="shared" ref="H381:Q381" si="117">SUM(H380:H380)</f>
        <v>559.29999999999995</v>
      </c>
      <c r="I381" s="350">
        <f t="shared" si="117"/>
        <v>510.8</v>
      </c>
      <c r="J381" s="350">
        <f t="shared" si="117"/>
        <v>254.1</v>
      </c>
      <c r="K381" s="341">
        <f t="shared" si="117"/>
        <v>33</v>
      </c>
      <c r="L381" s="373">
        <f t="shared" si="117"/>
        <v>717704.83000000007</v>
      </c>
      <c r="M381" s="350">
        <f t="shared" si="117"/>
        <v>0</v>
      </c>
      <c r="N381" s="350">
        <f t="shared" si="117"/>
        <v>0</v>
      </c>
      <c r="O381" s="350">
        <f t="shared" si="117"/>
        <v>0</v>
      </c>
      <c r="P381" s="350">
        <f t="shared" si="117"/>
        <v>717704.83000000007</v>
      </c>
      <c r="Q381" s="129">
        <f t="shared" si="117"/>
        <v>1283.2197925978905</v>
      </c>
      <c r="R381" s="98" t="s">
        <v>177</v>
      </c>
      <c r="S381" s="86" t="s">
        <v>177</v>
      </c>
      <c r="T381" s="86" t="s">
        <v>177</v>
      </c>
      <c r="U381" s="59">
        <f>L381-'[2]виды работ'!C376</f>
        <v>0</v>
      </c>
      <c r="V381" s="213">
        <f t="shared" si="109"/>
        <v>0</v>
      </c>
      <c r="W381" s="213" t="e">
        <f t="shared" si="114"/>
        <v>#VALUE!</v>
      </c>
    </row>
    <row r="382" spans="1:23" ht="15.6" customHeight="1" x14ac:dyDescent="0.2">
      <c r="A382" s="584" t="s">
        <v>1021</v>
      </c>
      <c r="B382" s="562"/>
      <c r="C382" s="341"/>
      <c r="D382" s="350"/>
      <c r="E382" s="350"/>
      <c r="F382" s="337"/>
      <c r="G382" s="337"/>
      <c r="H382" s="350"/>
      <c r="I382" s="350"/>
      <c r="J382" s="350"/>
      <c r="K382" s="341"/>
      <c r="L382" s="373"/>
      <c r="M382" s="350"/>
      <c r="N382" s="350"/>
      <c r="O382" s="350"/>
      <c r="P382" s="350"/>
      <c r="Q382" s="129"/>
      <c r="R382" s="350"/>
      <c r="S382" s="350"/>
      <c r="T382" s="350"/>
      <c r="U382" s="59">
        <f>L382-'[2]виды работ'!C380</f>
        <v>0</v>
      </c>
      <c r="V382" s="213">
        <f t="shared" si="109"/>
        <v>0</v>
      </c>
      <c r="W382" s="213">
        <f t="shared" si="114"/>
        <v>0</v>
      </c>
    </row>
    <row r="383" spans="1:23" ht="15.6" customHeight="1" x14ac:dyDescent="0.2">
      <c r="A383" s="518">
        <f>A380+1</f>
        <v>273</v>
      </c>
      <c r="B383" s="142" t="s">
        <v>1022</v>
      </c>
      <c r="C383" s="88">
        <v>1997</v>
      </c>
      <c r="D383" s="349"/>
      <c r="E383" s="349" t="s">
        <v>1506</v>
      </c>
      <c r="F383" s="361">
        <v>5</v>
      </c>
      <c r="G383" s="361">
        <v>4</v>
      </c>
      <c r="H383" s="373">
        <v>4159.55</v>
      </c>
      <c r="I383" s="373">
        <v>3658.85</v>
      </c>
      <c r="J383" s="373">
        <v>3484.7</v>
      </c>
      <c r="K383" s="341">
        <v>165</v>
      </c>
      <c r="L383" s="373">
        <f>'[2]виды работ'!C381</f>
        <v>944711.49</v>
      </c>
      <c r="M383" s="350">
        <v>0</v>
      </c>
      <c r="N383" s="350">
        <v>0</v>
      </c>
      <c r="O383" s="350">
        <v>0</v>
      </c>
      <c r="P383" s="373">
        <f>L383</f>
        <v>944711.49</v>
      </c>
      <c r="Q383" s="345">
        <f>L383/H383</f>
        <v>227.11867629911887</v>
      </c>
      <c r="R383" s="350">
        <v>24445</v>
      </c>
      <c r="S383" s="350" t="s">
        <v>358</v>
      </c>
      <c r="T383" s="350" t="s">
        <v>181</v>
      </c>
      <c r="U383" s="59">
        <f>L383-'[2]виды работ'!C381</f>
        <v>0</v>
      </c>
      <c r="V383" s="213">
        <f t="shared" si="109"/>
        <v>0</v>
      </c>
      <c r="W383" s="213">
        <f t="shared" si="114"/>
        <v>24217.88132370088</v>
      </c>
    </row>
    <row r="384" spans="1:23" ht="15.6" customHeight="1" x14ac:dyDescent="0.2">
      <c r="A384" s="550" t="s">
        <v>17</v>
      </c>
      <c r="B384" s="551"/>
      <c r="C384" s="341"/>
      <c r="D384" s="350"/>
      <c r="E384" s="350"/>
      <c r="F384" s="337"/>
      <c r="G384" s="337"/>
      <c r="H384" s="373">
        <f t="shared" ref="H384:Q384" si="118">H383</f>
        <v>4159.55</v>
      </c>
      <c r="I384" s="373">
        <f t="shared" si="118"/>
        <v>3658.85</v>
      </c>
      <c r="J384" s="373">
        <f t="shared" si="118"/>
        <v>3484.7</v>
      </c>
      <c r="K384" s="341">
        <f t="shared" si="118"/>
        <v>165</v>
      </c>
      <c r="L384" s="373">
        <f t="shared" si="118"/>
        <v>944711.49</v>
      </c>
      <c r="M384" s="373">
        <f t="shared" si="118"/>
        <v>0</v>
      </c>
      <c r="N384" s="373">
        <f t="shared" si="118"/>
        <v>0</v>
      </c>
      <c r="O384" s="373">
        <f t="shared" si="118"/>
        <v>0</v>
      </c>
      <c r="P384" s="373">
        <f t="shared" si="118"/>
        <v>944711.49</v>
      </c>
      <c r="Q384" s="129">
        <f t="shared" si="118"/>
        <v>227.11867629911887</v>
      </c>
      <c r="R384" s="98" t="s">
        <v>177</v>
      </c>
      <c r="S384" s="86" t="s">
        <v>177</v>
      </c>
      <c r="T384" s="86" t="s">
        <v>177</v>
      </c>
      <c r="U384" s="59">
        <f>L384-'[2]виды работ'!C382</f>
        <v>0</v>
      </c>
      <c r="V384" s="213">
        <f t="shared" si="109"/>
        <v>0</v>
      </c>
      <c r="W384" s="213" t="e">
        <f t="shared" si="114"/>
        <v>#VALUE!</v>
      </c>
    </row>
    <row r="385" spans="1:23" ht="15.6" customHeight="1" x14ac:dyDescent="0.2">
      <c r="A385" s="584" t="s">
        <v>1024</v>
      </c>
      <c r="B385" s="562"/>
      <c r="C385" s="341"/>
      <c r="D385" s="350"/>
      <c r="E385" s="350"/>
      <c r="F385" s="337"/>
      <c r="G385" s="337"/>
      <c r="H385" s="350"/>
      <c r="I385" s="350"/>
      <c r="J385" s="350"/>
      <c r="K385" s="341"/>
      <c r="L385" s="373"/>
      <c r="M385" s="350"/>
      <c r="N385" s="350"/>
      <c r="O385" s="350"/>
      <c r="P385" s="350"/>
      <c r="Q385" s="129"/>
      <c r="R385" s="350"/>
      <c r="S385" s="350"/>
      <c r="T385" s="350"/>
      <c r="U385" s="59">
        <f>L385-'[2]виды работ'!C383</f>
        <v>0</v>
      </c>
      <c r="V385" s="213">
        <f t="shared" si="109"/>
        <v>0</v>
      </c>
      <c r="W385" s="213">
        <f t="shared" si="114"/>
        <v>0</v>
      </c>
    </row>
    <row r="386" spans="1:23" ht="15.6" customHeight="1" x14ac:dyDescent="0.2">
      <c r="A386" s="363">
        <f>A383+1</f>
        <v>274</v>
      </c>
      <c r="B386" s="142" t="s">
        <v>1025</v>
      </c>
      <c r="C386" s="88">
        <v>1972</v>
      </c>
      <c r="D386" s="349"/>
      <c r="E386" s="349" t="s">
        <v>1454</v>
      </c>
      <c r="F386" s="361">
        <v>2</v>
      </c>
      <c r="G386" s="361">
        <v>2</v>
      </c>
      <c r="H386" s="373">
        <v>354</v>
      </c>
      <c r="I386" s="373">
        <v>266</v>
      </c>
      <c r="J386" s="373">
        <v>248.8</v>
      </c>
      <c r="K386" s="341">
        <v>12</v>
      </c>
      <c r="L386" s="373">
        <f>'[2]виды работ'!C384</f>
        <v>636515.30999999994</v>
      </c>
      <c r="M386" s="350">
        <v>0</v>
      </c>
      <c r="N386" s="350">
        <v>0</v>
      </c>
      <c r="O386" s="350">
        <v>0</v>
      </c>
      <c r="P386" s="373">
        <f>L386</f>
        <v>636515.30999999994</v>
      </c>
      <c r="Q386" s="345">
        <f>L386/H386</f>
        <v>1798.0658474576269</v>
      </c>
      <c r="R386" s="350">
        <v>24445</v>
      </c>
      <c r="S386" s="350" t="s">
        <v>358</v>
      </c>
      <c r="T386" s="350" t="s">
        <v>181</v>
      </c>
      <c r="U386" s="59">
        <f>L386-'[2]виды работ'!C384</f>
        <v>0</v>
      </c>
      <c r="V386" s="213">
        <f t="shared" si="109"/>
        <v>0</v>
      </c>
      <c r="W386" s="213">
        <f t="shared" si="114"/>
        <v>22646.934152542373</v>
      </c>
    </row>
    <row r="387" spans="1:23" ht="15.6" customHeight="1" x14ac:dyDescent="0.2">
      <c r="A387" s="550" t="s">
        <v>17</v>
      </c>
      <c r="B387" s="551"/>
      <c r="C387" s="341"/>
      <c r="D387" s="350"/>
      <c r="E387" s="350"/>
      <c r="F387" s="337"/>
      <c r="G387" s="337"/>
      <c r="H387" s="373">
        <f t="shared" ref="H387:Q387" si="119">SUM(H386:H386)</f>
        <v>354</v>
      </c>
      <c r="I387" s="373">
        <f t="shared" si="119"/>
        <v>266</v>
      </c>
      <c r="J387" s="373">
        <f t="shared" si="119"/>
        <v>248.8</v>
      </c>
      <c r="K387" s="341">
        <f t="shared" si="119"/>
        <v>12</v>
      </c>
      <c r="L387" s="373">
        <f t="shared" si="119"/>
        <v>636515.30999999994</v>
      </c>
      <c r="M387" s="373">
        <f t="shared" si="119"/>
        <v>0</v>
      </c>
      <c r="N387" s="373">
        <f t="shared" si="119"/>
        <v>0</v>
      </c>
      <c r="O387" s="373">
        <f t="shared" si="119"/>
        <v>0</v>
      </c>
      <c r="P387" s="373">
        <f t="shared" si="119"/>
        <v>636515.30999999994</v>
      </c>
      <c r="Q387" s="129">
        <f t="shared" si="119"/>
        <v>1798.0658474576269</v>
      </c>
      <c r="R387" s="98" t="s">
        <v>177</v>
      </c>
      <c r="S387" s="86" t="s">
        <v>177</v>
      </c>
      <c r="T387" s="86" t="s">
        <v>177</v>
      </c>
      <c r="U387" s="59">
        <f>L387-'[2]виды работ'!C385</f>
        <v>0</v>
      </c>
      <c r="V387" s="213">
        <f t="shared" si="109"/>
        <v>0</v>
      </c>
      <c r="W387" s="213" t="e">
        <f t="shared" si="114"/>
        <v>#VALUE!</v>
      </c>
    </row>
    <row r="388" spans="1:23" ht="15.6" customHeight="1" x14ac:dyDescent="0.2">
      <c r="A388" s="550" t="s">
        <v>112</v>
      </c>
      <c r="B388" s="551"/>
      <c r="C388" s="341"/>
      <c r="D388" s="350"/>
      <c r="E388" s="350"/>
      <c r="F388" s="337"/>
      <c r="G388" s="337"/>
      <c r="H388" s="350"/>
      <c r="I388" s="350"/>
      <c r="J388" s="350"/>
      <c r="K388" s="341"/>
      <c r="L388" s="373"/>
      <c r="M388" s="350"/>
      <c r="N388" s="350"/>
      <c r="O388" s="350"/>
      <c r="P388" s="350"/>
      <c r="Q388" s="129"/>
      <c r="R388" s="350"/>
      <c r="S388" s="350"/>
      <c r="T388" s="350"/>
      <c r="U388" s="59">
        <f>L388-'[2]виды работ'!C386</f>
        <v>0</v>
      </c>
      <c r="V388" s="213">
        <f t="shared" si="109"/>
        <v>0</v>
      </c>
      <c r="W388" s="213">
        <f t="shared" si="114"/>
        <v>0</v>
      </c>
    </row>
    <row r="389" spans="1:23" ht="15.6" customHeight="1" x14ac:dyDescent="0.2">
      <c r="A389" s="363">
        <f>A386+1</f>
        <v>275</v>
      </c>
      <c r="B389" s="142" t="s">
        <v>499</v>
      </c>
      <c r="C389" s="341">
        <v>1917</v>
      </c>
      <c r="D389" s="373"/>
      <c r="E389" s="351" t="s">
        <v>174</v>
      </c>
      <c r="F389" s="361">
        <v>2</v>
      </c>
      <c r="G389" s="361">
        <v>3</v>
      </c>
      <c r="H389" s="349">
        <v>1328.66</v>
      </c>
      <c r="I389" s="349">
        <v>1328.66</v>
      </c>
      <c r="J389" s="349">
        <v>1229.9000000000001</v>
      </c>
      <c r="K389" s="88">
        <v>31</v>
      </c>
      <c r="L389" s="373">
        <f>'[1]виды работ'!C470</f>
        <v>546640.31000000006</v>
      </c>
      <c r="M389" s="350">
        <v>0</v>
      </c>
      <c r="N389" s="350">
        <v>0</v>
      </c>
      <c r="O389" s="350">
        <v>0</v>
      </c>
      <c r="P389" s="373">
        <f t="shared" ref="P389:P421" si="120">L389</f>
        <v>546640.31000000006</v>
      </c>
      <c r="Q389" s="345">
        <f t="shared" ref="Q389:Q421" si="121">L389/H389</f>
        <v>411.42226754775487</v>
      </c>
      <c r="R389" s="350">
        <v>24445</v>
      </c>
      <c r="S389" s="143" t="s">
        <v>358</v>
      </c>
      <c r="T389" s="350" t="s">
        <v>181</v>
      </c>
      <c r="U389" s="59">
        <f>'раздел 2'!C386-'раздел 1'!L389</f>
        <v>0</v>
      </c>
      <c r="V389" s="213">
        <f t="shared" si="109"/>
        <v>0</v>
      </c>
      <c r="W389" s="213">
        <f t="shared" si="114"/>
        <v>24033.577732452246</v>
      </c>
    </row>
    <row r="390" spans="1:23" ht="15.6" customHeight="1" x14ac:dyDescent="0.2">
      <c r="A390" s="355">
        <f t="shared" ref="A390:A422" si="122">A389+1</f>
        <v>276</v>
      </c>
      <c r="B390" s="142" t="s">
        <v>500</v>
      </c>
      <c r="C390" s="341">
        <v>1917</v>
      </c>
      <c r="D390" s="373"/>
      <c r="E390" s="351" t="s">
        <v>174</v>
      </c>
      <c r="F390" s="361">
        <v>2</v>
      </c>
      <c r="G390" s="361">
        <v>1</v>
      </c>
      <c r="H390" s="349">
        <v>533.72</v>
      </c>
      <c r="I390" s="349">
        <v>533.72</v>
      </c>
      <c r="J390" s="349">
        <v>262.68</v>
      </c>
      <c r="K390" s="88">
        <v>11</v>
      </c>
      <c r="L390" s="373">
        <f>'[1]виды работ'!C471</f>
        <v>449345.20999999996</v>
      </c>
      <c r="M390" s="350">
        <v>0</v>
      </c>
      <c r="N390" s="350">
        <v>0</v>
      </c>
      <c r="O390" s="350">
        <v>0</v>
      </c>
      <c r="P390" s="373">
        <f t="shared" si="120"/>
        <v>449345.20999999996</v>
      </c>
      <c r="Q390" s="345">
        <f t="shared" si="121"/>
        <v>841.91188263508946</v>
      </c>
      <c r="R390" s="350">
        <v>24445</v>
      </c>
      <c r="S390" s="143" t="s">
        <v>358</v>
      </c>
      <c r="T390" s="350" t="s">
        <v>181</v>
      </c>
      <c r="U390" s="59">
        <f>'раздел 2'!C387-'раздел 1'!L390</f>
        <v>0</v>
      </c>
      <c r="V390" s="213">
        <f t="shared" si="109"/>
        <v>0</v>
      </c>
      <c r="W390" s="213">
        <f t="shared" si="114"/>
        <v>23603.08811736491</v>
      </c>
    </row>
    <row r="391" spans="1:23" ht="15.6" customHeight="1" x14ac:dyDescent="0.2">
      <c r="A391" s="355">
        <f t="shared" si="122"/>
        <v>277</v>
      </c>
      <c r="B391" s="142" t="s">
        <v>501</v>
      </c>
      <c r="C391" s="341">
        <v>1917</v>
      </c>
      <c r="D391" s="373"/>
      <c r="E391" s="351" t="s">
        <v>174</v>
      </c>
      <c r="F391" s="361">
        <v>2</v>
      </c>
      <c r="G391" s="361">
        <v>1</v>
      </c>
      <c r="H391" s="349">
        <v>303.7</v>
      </c>
      <c r="I391" s="349">
        <v>303.7</v>
      </c>
      <c r="J391" s="349">
        <v>154.80000000000001</v>
      </c>
      <c r="K391" s="88">
        <v>5</v>
      </c>
      <c r="L391" s="373">
        <f>'[1]виды работ'!C472</f>
        <v>579076.77</v>
      </c>
      <c r="M391" s="350">
        <v>0</v>
      </c>
      <c r="N391" s="350">
        <v>0</v>
      </c>
      <c r="O391" s="350">
        <v>0</v>
      </c>
      <c r="P391" s="373">
        <f t="shared" si="120"/>
        <v>579076.77</v>
      </c>
      <c r="Q391" s="345">
        <f t="shared" si="121"/>
        <v>1906.7394468225223</v>
      </c>
      <c r="R391" s="350">
        <v>24445</v>
      </c>
      <c r="S391" s="143" t="s">
        <v>358</v>
      </c>
      <c r="T391" s="350" t="s">
        <v>181</v>
      </c>
      <c r="U391" s="59">
        <f>'раздел 2'!C388-'раздел 1'!L391</f>
        <v>0</v>
      </c>
      <c r="V391" s="213">
        <f t="shared" si="109"/>
        <v>0</v>
      </c>
      <c r="W391" s="213">
        <f t="shared" si="114"/>
        <v>22538.260553177479</v>
      </c>
    </row>
    <row r="392" spans="1:23" ht="15.6" customHeight="1" x14ac:dyDescent="0.2">
      <c r="A392" s="355">
        <f t="shared" si="122"/>
        <v>278</v>
      </c>
      <c r="B392" s="142" t="s">
        <v>502</v>
      </c>
      <c r="C392" s="341">
        <v>1917</v>
      </c>
      <c r="D392" s="373"/>
      <c r="E392" s="351" t="s">
        <v>174</v>
      </c>
      <c r="F392" s="361">
        <v>2</v>
      </c>
      <c r="G392" s="361">
        <v>1</v>
      </c>
      <c r="H392" s="349">
        <v>493.5</v>
      </c>
      <c r="I392" s="349">
        <v>493.5</v>
      </c>
      <c r="J392" s="349">
        <v>440.5</v>
      </c>
      <c r="K392" s="88">
        <v>12</v>
      </c>
      <c r="L392" s="373">
        <f>'[1]виды работ'!C473</f>
        <v>427351.64</v>
      </c>
      <c r="M392" s="350">
        <v>0</v>
      </c>
      <c r="N392" s="350">
        <v>0</v>
      </c>
      <c r="O392" s="350">
        <v>0</v>
      </c>
      <c r="P392" s="373">
        <f t="shared" si="120"/>
        <v>427351.64</v>
      </c>
      <c r="Q392" s="345">
        <f t="shared" si="121"/>
        <v>865.9607700101318</v>
      </c>
      <c r="R392" s="350">
        <v>24445</v>
      </c>
      <c r="S392" s="143" t="s">
        <v>358</v>
      </c>
      <c r="T392" s="350" t="s">
        <v>181</v>
      </c>
      <c r="U392" s="59">
        <f>'раздел 2'!C389-'раздел 1'!L392</f>
        <v>0</v>
      </c>
      <c r="V392" s="213">
        <f t="shared" si="109"/>
        <v>0</v>
      </c>
      <c r="W392" s="213">
        <f t="shared" si="114"/>
        <v>23579.039229989867</v>
      </c>
    </row>
    <row r="393" spans="1:23" ht="15.6" customHeight="1" x14ac:dyDescent="0.2">
      <c r="A393" s="355">
        <f t="shared" si="122"/>
        <v>279</v>
      </c>
      <c r="B393" s="142" t="s">
        <v>503</v>
      </c>
      <c r="C393" s="341">
        <v>1917</v>
      </c>
      <c r="D393" s="373"/>
      <c r="E393" s="351" t="s">
        <v>174</v>
      </c>
      <c r="F393" s="361">
        <v>3</v>
      </c>
      <c r="G393" s="361">
        <v>1</v>
      </c>
      <c r="H393" s="349">
        <v>935.25</v>
      </c>
      <c r="I393" s="349">
        <v>935.25</v>
      </c>
      <c r="J393" s="349">
        <v>643.29999999999995</v>
      </c>
      <c r="K393" s="88">
        <v>21</v>
      </c>
      <c r="L393" s="373">
        <f>'раздел 2'!C390</f>
        <v>694783.21</v>
      </c>
      <c r="M393" s="350">
        <v>0</v>
      </c>
      <c r="N393" s="350">
        <v>0</v>
      </c>
      <c r="O393" s="350">
        <v>0</v>
      </c>
      <c r="P393" s="373">
        <f t="shared" si="120"/>
        <v>694783.21</v>
      </c>
      <c r="Q393" s="345">
        <f t="shared" si="121"/>
        <v>742.88501470195126</v>
      </c>
      <c r="R393" s="350">
        <v>24445</v>
      </c>
      <c r="S393" s="143" t="s">
        <v>358</v>
      </c>
      <c r="T393" s="350" t="s">
        <v>181</v>
      </c>
      <c r="U393" s="59">
        <f>'раздел 2'!C390-'раздел 1'!L393</f>
        <v>0</v>
      </c>
      <c r="V393" s="213">
        <f t="shared" si="109"/>
        <v>0</v>
      </c>
      <c r="W393" s="213">
        <f t="shared" si="114"/>
        <v>23702.114985298049</v>
      </c>
    </row>
    <row r="394" spans="1:23" ht="15.6" customHeight="1" x14ac:dyDescent="0.2">
      <c r="A394" s="355">
        <f t="shared" si="122"/>
        <v>280</v>
      </c>
      <c r="B394" s="145" t="s">
        <v>510</v>
      </c>
      <c r="C394" s="341">
        <v>1968</v>
      </c>
      <c r="D394" s="350"/>
      <c r="E394" s="350" t="s">
        <v>174</v>
      </c>
      <c r="F394" s="337">
        <v>5</v>
      </c>
      <c r="G394" s="337">
        <v>4</v>
      </c>
      <c r="H394" s="350">
        <v>3447.25</v>
      </c>
      <c r="I394" s="350">
        <v>3447.25</v>
      </c>
      <c r="J394" s="350">
        <v>2719.25</v>
      </c>
      <c r="K394" s="341">
        <v>148</v>
      </c>
      <c r="L394" s="373">
        <f>'[2]виды работ'!C392</f>
        <v>939812.51</v>
      </c>
      <c r="M394" s="350">
        <v>0</v>
      </c>
      <c r="N394" s="350">
        <v>0</v>
      </c>
      <c r="O394" s="350">
        <v>0</v>
      </c>
      <c r="P394" s="373">
        <f t="shared" si="120"/>
        <v>939812.51</v>
      </c>
      <c r="Q394" s="345">
        <f t="shared" si="121"/>
        <v>272.62673435347017</v>
      </c>
      <c r="R394" s="350">
        <v>24445</v>
      </c>
      <c r="S394" s="143" t="s">
        <v>358</v>
      </c>
      <c r="T394" s="350" t="s">
        <v>1671</v>
      </c>
      <c r="U394" s="59">
        <f>'раздел 2'!C391-'раздел 1'!L394</f>
        <v>0</v>
      </c>
      <c r="V394" s="213">
        <f t="shared" si="109"/>
        <v>0</v>
      </c>
      <c r="W394" s="213">
        <f t="shared" si="114"/>
        <v>24172.373265646529</v>
      </c>
    </row>
    <row r="395" spans="1:23" ht="15.6" customHeight="1" x14ac:dyDescent="0.2">
      <c r="A395" s="355">
        <f t="shared" si="122"/>
        <v>281</v>
      </c>
      <c r="B395" s="145" t="s">
        <v>512</v>
      </c>
      <c r="C395" s="341">
        <v>1967</v>
      </c>
      <c r="D395" s="350"/>
      <c r="E395" s="350" t="s">
        <v>178</v>
      </c>
      <c r="F395" s="337">
        <v>5</v>
      </c>
      <c r="G395" s="337">
        <v>4</v>
      </c>
      <c r="H395" s="350">
        <v>3493</v>
      </c>
      <c r="I395" s="350">
        <v>3493</v>
      </c>
      <c r="J395" s="350">
        <v>2765</v>
      </c>
      <c r="K395" s="341">
        <v>149</v>
      </c>
      <c r="L395" s="373">
        <f>'[2]виды работ'!C393</f>
        <v>130422.18</v>
      </c>
      <c r="M395" s="350">
        <v>0</v>
      </c>
      <c r="N395" s="350">
        <v>0</v>
      </c>
      <c r="O395" s="350">
        <v>0</v>
      </c>
      <c r="P395" s="373">
        <f t="shared" si="120"/>
        <v>130422.18</v>
      </c>
      <c r="Q395" s="345">
        <f t="shared" si="121"/>
        <v>37.338156312625252</v>
      </c>
      <c r="R395" s="350">
        <v>24445</v>
      </c>
      <c r="S395" s="143" t="s">
        <v>358</v>
      </c>
      <c r="T395" s="350" t="s">
        <v>181</v>
      </c>
      <c r="U395" s="59">
        <f>'раздел 2'!C392-'раздел 1'!L395</f>
        <v>0</v>
      </c>
      <c r="V395" s="213">
        <f t="shared" si="109"/>
        <v>0</v>
      </c>
      <c r="W395" s="213">
        <f t="shared" si="114"/>
        <v>24407.661843687376</v>
      </c>
    </row>
    <row r="396" spans="1:23" ht="15.6" customHeight="1" x14ac:dyDescent="0.2">
      <c r="A396" s="355">
        <f t="shared" si="122"/>
        <v>282</v>
      </c>
      <c r="B396" s="145" t="s">
        <v>513</v>
      </c>
      <c r="C396" s="224">
        <v>1962</v>
      </c>
      <c r="D396" s="237"/>
      <c r="E396" s="351" t="s">
        <v>174</v>
      </c>
      <c r="F396" s="80">
        <v>3</v>
      </c>
      <c r="G396" s="361">
        <v>3</v>
      </c>
      <c r="H396" s="238">
        <v>2282.0100000000002</v>
      </c>
      <c r="I396" s="350">
        <v>1499.66</v>
      </c>
      <c r="J396" s="349">
        <v>1342.48</v>
      </c>
      <c r="K396" s="239">
        <v>76</v>
      </c>
      <c r="L396" s="373">
        <f>'[2]виды работ'!C394</f>
        <v>562668.80000000005</v>
      </c>
      <c r="M396" s="350">
        <v>0</v>
      </c>
      <c r="N396" s="350">
        <v>0</v>
      </c>
      <c r="O396" s="350">
        <v>0</v>
      </c>
      <c r="P396" s="373">
        <f t="shared" si="120"/>
        <v>562668.80000000005</v>
      </c>
      <c r="Q396" s="345">
        <f t="shared" si="121"/>
        <v>246.56719295708606</v>
      </c>
      <c r="R396" s="350">
        <v>24445</v>
      </c>
      <c r="S396" s="143" t="s">
        <v>358</v>
      </c>
      <c r="T396" s="350" t="s">
        <v>181</v>
      </c>
      <c r="U396" s="59">
        <f>'раздел 2'!C393-'раздел 1'!L396</f>
        <v>0</v>
      </c>
      <c r="V396" s="213">
        <f t="shared" si="109"/>
        <v>0</v>
      </c>
      <c r="W396" s="213">
        <f t="shared" si="114"/>
        <v>24198.432807042915</v>
      </c>
    </row>
    <row r="397" spans="1:23" ht="15.6" customHeight="1" x14ac:dyDescent="0.2">
      <c r="A397" s="355">
        <f t="shared" si="122"/>
        <v>283</v>
      </c>
      <c r="B397" s="340" t="s">
        <v>194</v>
      </c>
      <c r="C397" s="224">
        <v>1968</v>
      </c>
      <c r="D397" s="240"/>
      <c r="E397" s="351" t="s">
        <v>174</v>
      </c>
      <c r="F397" s="80">
        <v>5</v>
      </c>
      <c r="G397" s="361">
        <v>4</v>
      </c>
      <c r="H397" s="238">
        <v>6041.08</v>
      </c>
      <c r="I397" s="350">
        <v>3446.8</v>
      </c>
      <c r="J397" s="349">
        <v>2995.78</v>
      </c>
      <c r="K397" s="239">
        <v>167</v>
      </c>
      <c r="L397" s="373">
        <f>'раздел 2'!C394</f>
        <v>4996138.42</v>
      </c>
      <c r="M397" s="350">
        <v>0</v>
      </c>
      <c r="N397" s="350">
        <v>0</v>
      </c>
      <c r="O397" s="350">
        <v>0</v>
      </c>
      <c r="P397" s="373">
        <f t="shared" si="120"/>
        <v>4996138.42</v>
      </c>
      <c r="Q397" s="345">
        <f t="shared" si="121"/>
        <v>827.02735603567578</v>
      </c>
      <c r="R397" s="350">
        <v>24445</v>
      </c>
      <c r="S397" s="143" t="s">
        <v>358</v>
      </c>
      <c r="T397" s="350" t="s">
        <v>181</v>
      </c>
      <c r="U397" s="59">
        <f>'раздел 2'!C394-'раздел 1'!L397</f>
        <v>0</v>
      </c>
      <c r="V397" s="213">
        <f t="shared" si="109"/>
        <v>0</v>
      </c>
      <c r="W397" s="213">
        <f t="shared" si="114"/>
        <v>23617.972643964324</v>
      </c>
    </row>
    <row r="398" spans="1:23" ht="15.6" customHeight="1" x14ac:dyDescent="0.2">
      <c r="A398" s="355">
        <f t="shared" si="122"/>
        <v>284</v>
      </c>
      <c r="B398" s="340" t="s">
        <v>195</v>
      </c>
      <c r="C398" s="224">
        <v>1964</v>
      </c>
      <c r="D398" s="237"/>
      <c r="E398" s="351" t="s">
        <v>174</v>
      </c>
      <c r="F398" s="80">
        <v>4</v>
      </c>
      <c r="G398" s="361">
        <v>3</v>
      </c>
      <c r="H398" s="238">
        <v>2838.33</v>
      </c>
      <c r="I398" s="350">
        <v>2004.43</v>
      </c>
      <c r="J398" s="349">
        <v>1963.96</v>
      </c>
      <c r="K398" s="239">
        <v>79</v>
      </c>
      <c r="L398" s="373">
        <f>'раздел 2'!C395</f>
        <v>5225893.6499999994</v>
      </c>
      <c r="M398" s="350">
        <v>0</v>
      </c>
      <c r="N398" s="350">
        <v>0</v>
      </c>
      <c r="O398" s="350">
        <v>0</v>
      </c>
      <c r="P398" s="373">
        <f t="shared" si="120"/>
        <v>5225893.6499999994</v>
      </c>
      <c r="Q398" s="345">
        <f t="shared" si="121"/>
        <v>1841.1860671592096</v>
      </c>
      <c r="R398" s="350">
        <v>24445</v>
      </c>
      <c r="S398" s="143" t="s">
        <v>358</v>
      </c>
      <c r="T398" s="350" t="s">
        <v>181</v>
      </c>
      <c r="U398" s="59">
        <f>'раздел 2'!C395-'раздел 1'!L398</f>
        <v>0</v>
      </c>
      <c r="V398" s="213">
        <f t="shared" si="109"/>
        <v>0</v>
      </c>
      <c r="W398" s="213">
        <f t="shared" si="114"/>
        <v>22603.813932840789</v>
      </c>
    </row>
    <row r="399" spans="1:23" ht="15.6" customHeight="1" x14ac:dyDescent="0.2">
      <c r="A399" s="355">
        <f t="shared" si="122"/>
        <v>285</v>
      </c>
      <c r="B399" s="340" t="s">
        <v>196</v>
      </c>
      <c r="C399" s="224">
        <v>1962</v>
      </c>
      <c r="D399" s="237"/>
      <c r="E399" s="351" t="s">
        <v>174</v>
      </c>
      <c r="F399" s="80">
        <v>3</v>
      </c>
      <c r="G399" s="361">
        <v>3</v>
      </c>
      <c r="H399" s="238">
        <v>2282.0100000000002</v>
      </c>
      <c r="I399" s="350">
        <v>1499.66</v>
      </c>
      <c r="J399" s="349">
        <v>1342.48</v>
      </c>
      <c r="K399" s="239">
        <v>76</v>
      </c>
      <c r="L399" s="373">
        <f>'раздел 2'!C396</f>
        <v>5864091.5</v>
      </c>
      <c r="M399" s="350">
        <v>0</v>
      </c>
      <c r="N399" s="350">
        <v>0</v>
      </c>
      <c r="O399" s="350">
        <v>0</v>
      </c>
      <c r="P399" s="373">
        <f t="shared" si="120"/>
        <v>5864091.5</v>
      </c>
      <c r="Q399" s="345">
        <f t="shared" si="121"/>
        <v>2569.7045587004436</v>
      </c>
      <c r="R399" s="350">
        <v>24445</v>
      </c>
      <c r="S399" s="143" t="s">
        <v>358</v>
      </c>
      <c r="T399" s="350" t="s">
        <v>181</v>
      </c>
      <c r="U399" s="59">
        <f>'раздел 2'!C396-'раздел 1'!L399</f>
        <v>0</v>
      </c>
      <c r="V399" s="213">
        <f t="shared" si="109"/>
        <v>0</v>
      </c>
      <c r="W399" s="213">
        <f t="shared" si="114"/>
        <v>21875.295441299557</v>
      </c>
    </row>
    <row r="400" spans="1:23" s="17" customFormat="1" ht="17.25" customHeight="1" x14ac:dyDescent="0.2">
      <c r="A400" s="355">
        <f t="shared" si="122"/>
        <v>286</v>
      </c>
      <c r="B400" s="103" t="s">
        <v>514</v>
      </c>
      <c r="C400" s="401">
        <v>1992</v>
      </c>
      <c r="D400" s="402"/>
      <c r="E400" s="351" t="s">
        <v>174</v>
      </c>
      <c r="F400" s="403">
        <v>9</v>
      </c>
      <c r="G400" s="134">
        <v>2</v>
      </c>
      <c r="H400" s="404">
        <v>5148.1000000000004</v>
      </c>
      <c r="I400" s="350">
        <v>3907.2</v>
      </c>
      <c r="J400" s="349">
        <v>3418.8</v>
      </c>
      <c r="K400" s="405">
        <v>164</v>
      </c>
      <c r="L400" s="373">
        <f>'раздел 2'!C397</f>
        <v>1093094</v>
      </c>
      <c r="M400" s="350">
        <v>0</v>
      </c>
      <c r="N400" s="350">
        <v>0</v>
      </c>
      <c r="O400" s="350">
        <v>0</v>
      </c>
      <c r="P400" s="373">
        <f>L400</f>
        <v>1093094</v>
      </c>
      <c r="Q400" s="345">
        <f>L400/H400</f>
        <v>212.32959732716924</v>
      </c>
      <c r="R400" s="350">
        <v>24445</v>
      </c>
      <c r="S400" s="86" t="s">
        <v>358</v>
      </c>
      <c r="T400" s="350" t="s">
        <v>1671</v>
      </c>
      <c r="U400" s="59">
        <f>'раздел 2'!C397-'раздел 1'!L400</f>
        <v>0</v>
      </c>
      <c r="V400" s="213">
        <f t="shared" si="109"/>
        <v>0</v>
      </c>
    </row>
    <row r="401" spans="1:23" s="17" customFormat="1" ht="17.25" customHeight="1" x14ac:dyDescent="0.2">
      <c r="A401" s="355">
        <f t="shared" si="122"/>
        <v>287</v>
      </c>
      <c r="B401" s="103" t="s">
        <v>515</v>
      </c>
      <c r="C401" s="401">
        <v>1993</v>
      </c>
      <c r="D401" s="402"/>
      <c r="E401" s="403" t="s">
        <v>1507</v>
      </c>
      <c r="F401" s="403">
        <v>5</v>
      </c>
      <c r="G401" s="134">
        <v>3</v>
      </c>
      <c r="H401" s="404">
        <v>3586</v>
      </c>
      <c r="I401" s="350">
        <v>3586</v>
      </c>
      <c r="J401" s="349">
        <v>3271.8</v>
      </c>
      <c r="K401" s="405">
        <v>168</v>
      </c>
      <c r="L401" s="373">
        <f>'раздел 2'!C398</f>
        <v>716867</v>
      </c>
      <c r="M401" s="350">
        <v>0</v>
      </c>
      <c r="N401" s="350">
        <v>0</v>
      </c>
      <c r="O401" s="350">
        <v>0</v>
      </c>
      <c r="P401" s="373">
        <f>L401</f>
        <v>716867</v>
      </c>
      <c r="Q401" s="345">
        <f>L401/H401</f>
        <v>199.90713887339655</v>
      </c>
      <c r="R401" s="350">
        <v>24445</v>
      </c>
      <c r="S401" s="86" t="s">
        <v>358</v>
      </c>
      <c r="T401" s="350" t="s">
        <v>1671</v>
      </c>
      <c r="U401" s="59">
        <f>'раздел 2'!C398-'раздел 1'!L401</f>
        <v>0</v>
      </c>
      <c r="V401" s="213">
        <f t="shared" si="109"/>
        <v>0</v>
      </c>
    </row>
    <row r="402" spans="1:23" ht="15.6" customHeight="1" x14ac:dyDescent="0.2">
      <c r="A402" s="355">
        <f t="shared" si="122"/>
        <v>288</v>
      </c>
      <c r="B402" s="142" t="s">
        <v>516</v>
      </c>
      <c r="C402" s="224">
        <v>1956</v>
      </c>
      <c r="D402" s="373"/>
      <c r="E402" s="351" t="s">
        <v>174</v>
      </c>
      <c r="F402" s="80">
        <v>2</v>
      </c>
      <c r="G402" s="361">
        <v>2</v>
      </c>
      <c r="H402" s="238">
        <v>714.36</v>
      </c>
      <c r="I402" s="350">
        <v>377.96</v>
      </c>
      <c r="J402" s="349">
        <v>305.95999999999998</v>
      </c>
      <c r="K402" s="239">
        <v>22</v>
      </c>
      <c r="L402" s="373">
        <f>'раздел 2'!C399</f>
        <v>266828.44</v>
      </c>
      <c r="M402" s="350">
        <v>0</v>
      </c>
      <c r="N402" s="350">
        <v>0</v>
      </c>
      <c r="O402" s="350">
        <v>0</v>
      </c>
      <c r="P402" s="373">
        <f t="shared" si="120"/>
        <v>266828.44</v>
      </c>
      <c r="Q402" s="345">
        <f t="shared" si="121"/>
        <v>373.52096981913883</v>
      </c>
      <c r="R402" s="350">
        <v>24445</v>
      </c>
      <c r="S402" s="143" t="s">
        <v>358</v>
      </c>
      <c r="T402" s="350" t="s">
        <v>181</v>
      </c>
      <c r="U402" s="59">
        <f>'раздел 2'!C399-'раздел 1'!L402</f>
        <v>0</v>
      </c>
      <c r="V402" s="213">
        <f t="shared" si="109"/>
        <v>0</v>
      </c>
      <c r="W402" s="213">
        <f t="shared" si="114"/>
        <v>24071.479030180861</v>
      </c>
    </row>
    <row r="403" spans="1:23" ht="15.6" customHeight="1" x14ac:dyDescent="0.2">
      <c r="A403" s="355">
        <f t="shared" si="122"/>
        <v>289</v>
      </c>
      <c r="B403" s="142" t="s">
        <v>517</v>
      </c>
      <c r="C403" s="224">
        <v>1956</v>
      </c>
      <c r="D403" s="373"/>
      <c r="E403" s="351" t="s">
        <v>174</v>
      </c>
      <c r="F403" s="80">
        <v>2</v>
      </c>
      <c r="G403" s="361">
        <v>2</v>
      </c>
      <c r="H403" s="238">
        <v>713.96</v>
      </c>
      <c r="I403" s="350">
        <v>377.56</v>
      </c>
      <c r="J403" s="349">
        <v>286</v>
      </c>
      <c r="K403" s="239">
        <v>24</v>
      </c>
      <c r="L403" s="373">
        <f>'раздел 2'!C400</f>
        <v>266828.44</v>
      </c>
      <c r="M403" s="350">
        <v>0</v>
      </c>
      <c r="N403" s="350">
        <v>0</v>
      </c>
      <c r="O403" s="350">
        <v>0</v>
      </c>
      <c r="P403" s="373">
        <f t="shared" si="120"/>
        <v>266828.44</v>
      </c>
      <c r="Q403" s="345">
        <f t="shared" si="121"/>
        <v>373.73023698806657</v>
      </c>
      <c r="R403" s="350">
        <v>24445</v>
      </c>
      <c r="S403" s="143" t="s">
        <v>358</v>
      </c>
      <c r="T403" s="350" t="s">
        <v>181</v>
      </c>
      <c r="U403" s="59">
        <f>'раздел 2'!C400-'раздел 1'!L403</f>
        <v>0</v>
      </c>
      <c r="V403" s="213">
        <f t="shared" si="109"/>
        <v>0</v>
      </c>
      <c r="W403" s="213">
        <f t="shared" si="114"/>
        <v>24071.269763011933</v>
      </c>
    </row>
    <row r="404" spans="1:23" ht="15.6" customHeight="1" x14ac:dyDescent="0.2">
      <c r="A404" s="355">
        <f t="shared" si="122"/>
        <v>290</v>
      </c>
      <c r="B404" s="145" t="s">
        <v>518</v>
      </c>
      <c r="C404" s="224">
        <v>1963</v>
      </c>
      <c r="D404" s="373"/>
      <c r="E404" s="351" t="s">
        <v>174</v>
      </c>
      <c r="F404" s="80">
        <v>4</v>
      </c>
      <c r="G404" s="361">
        <v>3</v>
      </c>
      <c r="H404" s="238">
        <v>3616.01</v>
      </c>
      <c r="I404" s="350">
        <v>2038.31</v>
      </c>
      <c r="J404" s="349">
        <v>1646.33</v>
      </c>
      <c r="K404" s="239">
        <v>94</v>
      </c>
      <c r="L404" s="373">
        <f>'раздел 2'!C401</f>
        <v>417373.35</v>
      </c>
      <c r="M404" s="350">
        <v>0</v>
      </c>
      <c r="N404" s="350">
        <v>0</v>
      </c>
      <c r="O404" s="350">
        <v>0</v>
      </c>
      <c r="P404" s="373">
        <f t="shared" si="120"/>
        <v>417373.35</v>
      </c>
      <c r="Q404" s="345">
        <f t="shared" si="121"/>
        <v>115.4237267042956</v>
      </c>
      <c r="R404" s="350">
        <v>24445</v>
      </c>
      <c r="S404" s="143" t="s">
        <v>358</v>
      </c>
      <c r="T404" s="350" t="s">
        <v>181</v>
      </c>
      <c r="U404" s="59">
        <f>'раздел 2'!C401-'раздел 1'!L404</f>
        <v>0</v>
      </c>
      <c r="V404" s="213">
        <f t="shared" si="109"/>
        <v>0</v>
      </c>
      <c r="W404" s="213">
        <f t="shared" si="114"/>
        <v>24329.576273295705</v>
      </c>
    </row>
    <row r="405" spans="1:23" ht="15.6" customHeight="1" x14ac:dyDescent="0.2">
      <c r="A405" s="355">
        <f t="shared" si="122"/>
        <v>291</v>
      </c>
      <c r="B405" s="340" t="s">
        <v>197</v>
      </c>
      <c r="C405" s="224">
        <v>1968</v>
      </c>
      <c r="D405" s="373"/>
      <c r="E405" s="351" t="s">
        <v>178</v>
      </c>
      <c r="F405" s="80">
        <v>5</v>
      </c>
      <c r="G405" s="361">
        <v>4</v>
      </c>
      <c r="H405" s="238">
        <v>3572.07</v>
      </c>
      <c r="I405" s="350">
        <v>3572.07</v>
      </c>
      <c r="J405" s="349">
        <v>2844.07</v>
      </c>
      <c r="K405" s="239">
        <v>161</v>
      </c>
      <c r="L405" s="373">
        <f>'раздел 2'!C402</f>
        <v>4756170.2399999993</v>
      </c>
      <c r="M405" s="350">
        <v>0</v>
      </c>
      <c r="N405" s="350">
        <v>0</v>
      </c>
      <c r="O405" s="350">
        <v>0</v>
      </c>
      <c r="P405" s="373">
        <f t="shared" si="120"/>
        <v>4756170.2399999993</v>
      </c>
      <c r="Q405" s="345">
        <f t="shared" si="121"/>
        <v>1331.4885318596778</v>
      </c>
      <c r="R405" s="350">
        <v>24445</v>
      </c>
      <c r="S405" s="143" t="s">
        <v>358</v>
      </c>
      <c r="T405" s="350" t="s">
        <v>181</v>
      </c>
      <c r="U405" s="59">
        <f>'раздел 2'!C402-'раздел 1'!L405</f>
        <v>0</v>
      </c>
      <c r="V405" s="213">
        <f t="shared" si="109"/>
        <v>0</v>
      </c>
      <c r="W405" s="213">
        <f t="shared" si="114"/>
        <v>23113.511468140321</v>
      </c>
    </row>
    <row r="406" spans="1:23" ht="15.6" customHeight="1" x14ac:dyDescent="0.2">
      <c r="A406" s="355">
        <f t="shared" si="122"/>
        <v>292</v>
      </c>
      <c r="B406" s="340" t="s">
        <v>198</v>
      </c>
      <c r="C406" s="224">
        <v>1971</v>
      </c>
      <c r="D406" s="373"/>
      <c r="E406" s="224" t="s">
        <v>178</v>
      </c>
      <c r="F406" s="80">
        <v>5</v>
      </c>
      <c r="G406" s="361">
        <v>3</v>
      </c>
      <c r="H406" s="238">
        <v>2325.15</v>
      </c>
      <c r="I406" s="350">
        <v>2325.15</v>
      </c>
      <c r="J406" s="349">
        <v>1597.15</v>
      </c>
      <c r="K406" s="239">
        <v>120</v>
      </c>
      <c r="L406" s="373">
        <f>'раздел 2'!C403</f>
        <v>5537901.2000000002</v>
      </c>
      <c r="M406" s="350">
        <v>0</v>
      </c>
      <c r="N406" s="350">
        <v>0</v>
      </c>
      <c r="O406" s="350">
        <v>0</v>
      </c>
      <c r="P406" s="373">
        <f t="shared" si="120"/>
        <v>5537901.2000000002</v>
      </c>
      <c r="Q406" s="345">
        <f t="shared" si="121"/>
        <v>2381.7393286454635</v>
      </c>
      <c r="R406" s="350">
        <v>24445</v>
      </c>
      <c r="S406" s="143" t="s">
        <v>358</v>
      </c>
      <c r="T406" s="350" t="s">
        <v>181</v>
      </c>
      <c r="U406" s="59">
        <f>'раздел 2'!C403-'раздел 1'!L406</f>
        <v>0</v>
      </c>
      <c r="V406" s="213">
        <f t="shared" si="109"/>
        <v>0</v>
      </c>
      <c r="W406" s="213">
        <f t="shared" si="114"/>
        <v>22063.260671354536</v>
      </c>
    </row>
    <row r="407" spans="1:23" ht="15.6" customHeight="1" x14ac:dyDescent="0.2">
      <c r="A407" s="355">
        <f t="shared" si="122"/>
        <v>293</v>
      </c>
      <c r="B407" s="145" t="s">
        <v>519</v>
      </c>
      <c r="C407" s="224">
        <v>1967</v>
      </c>
      <c r="D407" s="373"/>
      <c r="E407" s="224" t="s">
        <v>1508</v>
      </c>
      <c r="F407" s="80">
        <v>5</v>
      </c>
      <c r="G407" s="361">
        <v>6</v>
      </c>
      <c r="H407" s="238">
        <v>5983.3</v>
      </c>
      <c r="I407" s="350">
        <v>4437.7</v>
      </c>
      <c r="J407" s="349">
        <v>3871.14</v>
      </c>
      <c r="K407" s="239">
        <v>228</v>
      </c>
      <c r="L407" s="373">
        <f>'раздел 2'!C404</f>
        <v>631236.73</v>
      </c>
      <c r="M407" s="350">
        <v>0</v>
      </c>
      <c r="N407" s="350">
        <v>0</v>
      </c>
      <c r="O407" s="350">
        <v>0</v>
      </c>
      <c r="P407" s="373">
        <f t="shared" si="120"/>
        <v>631236.73</v>
      </c>
      <c r="Q407" s="345">
        <f t="shared" si="121"/>
        <v>105.49976267277255</v>
      </c>
      <c r="R407" s="350">
        <v>24445</v>
      </c>
      <c r="S407" s="143" t="s">
        <v>358</v>
      </c>
      <c r="T407" s="350" t="s">
        <v>181</v>
      </c>
      <c r="U407" s="59">
        <f>'раздел 2'!C404-'раздел 1'!L407</f>
        <v>0</v>
      </c>
      <c r="V407" s="213">
        <f t="shared" si="109"/>
        <v>0</v>
      </c>
      <c r="W407" s="213">
        <f t="shared" si="114"/>
        <v>24339.500237327229</v>
      </c>
    </row>
    <row r="408" spans="1:23" ht="15.6" customHeight="1" x14ac:dyDescent="0.2">
      <c r="A408" s="355">
        <f t="shared" si="122"/>
        <v>294</v>
      </c>
      <c r="B408" s="145" t="s">
        <v>520</v>
      </c>
      <c r="C408" s="341">
        <v>1957</v>
      </c>
      <c r="D408" s="373"/>
      <c r="E408" s="351" t="s">
        <v>174</v>
      </c>
      <c r="F408" s="337">
        <v>3</v>
      </c>
      <c r="G408" s="361">
        <v>2</v>
      </c>
      <c r="H408" s="350">
        <v>1823.1</v>
      </c>
      <c r="I408" s="350">
        <v>1481.1</v>
      </c>
      <c r="J408" s="349">
        <v>1224.5999999999999</v>
      </c>
      <c r="K408" s="88">
        <v>50</v>
      </c>
      <c r="L408" s="373">
        <f>'раздел 2'!C405</f>
        <v>1121675.03</v>
      </c>
      <c r="M408" s="350">
        <v>0</v>
      </c>
      <c r="N408" s="350">
        <v>0</v>
      </c>
      <c r="O408" s="350">
        <v>0</v>
      </c>
      <c r="P408" s="373">
        <f t="shared" si="120"/>
        <v>1121675.03</v>
      </c>
      <c r="Q408" s="345">
        <f t="shared" si="121"/>
        <v>615.25699632494104</v>
      </c>
      <c r="R408" s="350">
        <v>24445</v>
      </c>
      <c r="S408" s="143" t="s">
        <v>358</v>
      </c>
      <c r="T408" s="350" t="s">
        <v>181</v>
      </c>
      <c r="U408" s="59">
        <f>'раздел 2'!C405-'раздел 1'!L408</f>
        <v>0</v>
      </c>
      <c r="V408" s="213">
        <f t="shared" si="109"/>
        <v>0</v>
      </c>
      <c r="W408" s="213">
        <f t="shared" si="114"/>
        <v>23829.743003675059</v>
      </c>
    </row>
    <row r="409" spans="1:23" ht="15.6" customHeight="1" x14ac:dyDescent="0.2">
      <c r="A409" s="355">
        <f t="shared" si="122"/>
        <v>295</v>
      </c>
      <c r="B409" s="145" t="s">
        <v>521</v>
      </c>
      <c r="C409" s="341">
        <v>1961</v>
      </c>
      <c r="D409" s="373"/>
      <c r="E409" s="351" t="s">
        <v>174</v>
      </c>
      <c r="F409" s="337">
        <v>3</v>
      </c>
      <c r="G409" s="361">
        <v>2</v>
      </c>
      <c r="H409" s="350">
        <v>1861.3</v>
      </c>
      <c r="I409" s="350">
        <v>1486.6</v>
      </c>
      <c r="J409" s="349">
        <v>1229.3</v>
      </c>
      <c r="K409" s="88">
        <v>44</v>
      </c>
      <c r="L409" s="373">
        <f>'раздел 2'!C406</f>
        <v>1090768.6099999999</v>
      </c>
      <c r="M409" s="350">
        <v>0</v>
      </c>
      <c r="N409" s="350">
        <v>0</v>
      </c>
      <c r="O409" s="350">
        <v>0</v>
      </c>
      <c r="P409" s="373">
        <f t="shared" si="120"/>
        <v>1090768.6099999999</v>
      </c>
      <c r="Q409" s="345">
        <f t="shared" si="121"/>
        <v>586.02514908934609</v>
      </c>
      <c r="R409" s="350">
        <v>24445</v>
      </c>
      <c r="S409" s="143" t="s">
        <v>358</v>
      </c>
      <c r="T409" s="350" t="s">
        <v>181</v>
      </c>
      <c r="U409" s="59">
        <f>'раздел 2'!C406-'раздел 1'!L409</f>
        <v>0</v>
      </c>
      <c r="V409" s="213">
        <f t="shared" si="109"/>
        <v>0</v>
      </c>
      <c r="W409" s="213">
        <f t="shared" si="114"/>
        <v>23858.974850910654</v>
      </c>
    </row>
    <row r="410" spans="1:23" ht="15.6" customHeight="1" x14ac:dyDescent="0.2">
      <c r="A410" s="355">
        <f t="shared" si="122"/>
        <v>296</v>
      </c>
      <c r="B410" s="142" t="s">
        <v>522</v>
      </c>
      <c r="C410" s="341">
        <v>1952</v>
      </c>
      <c r="D410" s="373"/>
      <c r="E410" s="351" t="s">
        <v>174</v>
      </c>
      <c r="F410" s="337">
        <v>3</v>
      </c>
      <c r="G410" s="361">
        <v>2</v>
      </c>
      <c r="H410" s="350">
        <v>1829.4</v>
      </c>
      <c r="I410" s="350">
        <v>1490.8</v>
      </c>
      <c r="J410" s="349">
        <v>1232.7</v>
      </c>
      <c r="K410" s="88">
        <v>49</v>
      </c>
      <c r="L410" s="373">
        <f>'раздел 2'!C407</f>
        <v>1323828.75</v>
      </c>
      <c r="M410" s="350">
        <v>0</v>
      </c>
      <c r="N410" s="350">
        <v>0</v>
      </c>
      <c r="O410" s="350">
        <v>0</v>
      </c>
      <c r="P410" s="373">
        <f t="shared" si="120"/>
        <v>1323828.75</v>
      </c>
      <c r="Q410" s="345">
        <f t="shared" si="121"/>
        <v>723.64094785175462</v>
      </c>
      <c r="R410" s="350">
        <v>24445</v>
      </c>
      <c r="S410" s="143" t="s">
        <v>358</v>
      </c>
      <c r="T410" s="350" t="s">
        <v>181</v>
      </c>
      <c r="U410" s="59">
        <f>'раздел 2'!C407-'раздел 1'!L410</f>
        <v>0</v>
      </c>
      <c r="V410" s="213">
        <f t="shared" ref="V410:V472" si="123">L410-P410</f>
        <v>0</v>
      </c>
      <c r="W410" s="213">
        <f t="shared" si="114"/>
        <v>23721.359052148244</v>
      </c>
    </row>
    <row r="411" spans="1:23" ht="15.6" customHeight="1" x14ac:dyDescent="0.2">
      <c r="A411" s="355">
        <f t="shared" si="122"/>
        <v>297</v>
      </c>
      <c r="B411" s="142" t="s">
        <v>523</v>
      </c>
      <c r="C411" s="341">
        <v>1960</v>
      </c>
      <c r="D411" s="373"/>
      <c r="E411" s="351" t="s">
        <v>174</v>
      </c>
      <c r="F411" s="337">
        <v>3</v>
      </c>
      <c r="G411" s="361">
        <v>3</v>
      </c>
      <c r="H411" s="350">
        <v>2924.8</v>
      </c>
      <c r="I411" s="350">
        <v>1489</v>
      </c>
      <c r="J411" s="349">
        <v>1370.68</v>
      </c>
      <c r="K411" s="88">
        <v>57</v>
      </c>
      <c r="L411" s="373">
        <f>'раздел 2'!C408</f>
        <v>329018.05000000005</v>
      </c>
      <c r="M411" s="350">
        <v>0</v>
      </c>
      <c r="N411" s="350">
        <v>0</v>
      </c>
      <c r="O411" s="350">
        <v>0</v>
      </c>
      <c r="P411" s="373">
        <f t="shared" si="120"/>
        <v>329018.05000000005</v>
      </c>
      <c r="Q411" s="345">
        <f t="shared" si="121"/>
        <v>112.49249521334794</v>
      </c>
      <c r="R411" s="350">
        <v>24445</v>
      </c>
      <c r="S411" s="143" t="s">
        <v>358</v>
      </c>
      <c r="T411" s="350" t="s">
        <v>181</v>
      </c>
      <c r="U411" s="59">
        <f>'раздел 2'!C408-'раздел 1'!L411</f>
        <v>0</v>
      </c>
      <c r="V411" s="213">
        <f t="shared" si="123"/>
        <v>0</v>
      </c>
      <c r="W411" s="213">
        <f t="shared" si="114"/>
        <v>24332.507504786652</v>
      </c>
    </row>
    <row r="412" spans="1:23" ht="15.6" customHeight="1" x14ac:dyDescent="0.2">
      <c r="A412" s="355">
        <f t="shared" si="122"/>
        <v>298</v>
      </c>
      <c r="B412" s="142" t="s">
        <v>524</v>
      </c>
      <c r="C412" s="341">
        <v>1960</v>
      </c>
      <c r="D412" s="373"/>
      <c r="E412" s="225" t="s">
        <v>1509</v>
      </c>
      <c r="F412" s="337">
        <v>2</v>
      </c>
      <c r="G412" s="361">
        <v>1</v>
      </c>
      <c r="H412" s="350">
        <v>575.14</v>
      </c>
      <c r="I412" s="350">
        <v>337.64</v>
      </c>
      <c r="J412" s="349">
        <v>39.200000000000003</v>
      </c>
      <c r="K412" s="88">
        <v>26</v>
      </c>
      <c r="L412" s="373">
        <f>'раздел 2'!C409</f>
        <v>603240.68999999994</v>
      </c>
      <c r="M412" s="350">
        <v>0</v>
      </c>
      <c r="N412" s="350">
        <v>0</v>
      </c>
      <c r="O412" s="350">
        <v>0</v>
      </c>
      <c r="P412" s="373">
        <f t="shared" si="120"/>
        <v>603240.68999999994</v>
      </c>
      <c r="Q412" s="345">
        <f t="shared" si="121"/>
        <v>1048.8588691449038</v>
      </c>
      <c r="R412" s="350">
        <v>24445</v>
      </c>
      <c r="S412" s="143" t="s">
        <v>358</v>
      </c>
      <c r="T412" s="350" t="s">
        <v>181</v>
      </c>
      <c r="U412" s="59">
        <f>'раздел 2'!C409-'раздел 1'!L412</f>
        <v>0</v>
      </c>
      <c r="V412" s="213">
        <f t="shared" si="123"/>
        <v>0</v>
      </c>
      <c r="W412" s="213">
        <f t="shared" si="114"/>
        <v>23396.141130855096</v>
      </c>
    </row>
    <row r="413" spans="1:23" ht="15.6" customHeight="1" x14ac:dyDescent="0.2">
      <c r="A413" s="355">
        <f t="shared" si="122"/>
        <v>299</v>
      </c>
      <c r="B413" s="340" t="s">
        <v>113</v>
      </c>
      <c r="C413" s="224">
        <v>1917</v>
      </c>
      <c r="D413" s="135"/>
      <c r="E413" s="225" t="s">
        <v>1509</v>
      </c>
      <c r="F413" s="196">
        <v>2</v>
      </c>
      <c r="G413" s="361">
        <v>2</v>
      </c>
      <c r="H413" s="238">
        <v>997.46</v>
      </c>
      <c r="I413" s="350">
        <v>583.66</v>
      </c>
      <c r="J413" s="349">
        <v>344.62</v>
      </c>
      <c r="K413" s="239">
        <v>35</v>
      </c>
      <c r="L413" s="373">
        <f>'раздел 2'!C410</f>
        <v>4911060.28</v>
      </c>
      <c r="M413" s="350">
        <v>0</v>
      </c>
      <c r="N413" s="350">
        <v>0</v>
      </c>
      <c r="O413" s="350">
        <v>0</v>
      </c>
      <c r="P413" s="373">
        <f t="shared" si="120"/>
        <v>4911060.28</v>
      </c>
      <c r="Q413" s="345">
        <f t="shared" si="121"/>
        <v>4923.5661379904959</v>
      </c>
      <c r="R413" s="350">
        <v>24445</v>
      </c>
      <c r="S413" s="143" t="s">
        <v>358</v>
      </c>
      <c r="T413" s="350" t="s">
        <v>181</v>
      </c>
      <c r="U413" s="59">
        <f>'раздел 2'!C410-'раздел 1'!L413</f>
        <v>0</v>
      </c>
      <c r="V413" s="213">
        <f t="shared" si="123"/>
        <v>0</v>
      </c>
      <c r="W413" s="213">
        <f t="shared" si="114"/>
        <v>19521.433862009504</v>
      </c>
    </row>
    <row r="414" spans="1:23" ht="15.6" customHeight="1" x14ac:dyDescent="0.2">
      <c r="A414" s="509">
        <f t="shared" si="122"/>
        <v>300</v>
      </c>
      <c r="B414" s="340" t="s">
        <v>114</v>
      </c>
      <c r="C414" s="224">
        <v>1965</v>
      </c>
      <c r="D414" s="135"/>
      <c r="E414" s="351" t="s">
        <v>174</v>
      </c>
      <c r="F414" s="196">
        <v>5</v>
      </c>
      <c r="G414" s="361">
        <v>4</v>
      </c>
      <c r="H414" s="238">
        <v>5986.58</v>
      </c>
      <c r="I414" s="350">
        <v>2727.38</v>
      </c>
      <c r="J414" s="349">
        <v>3166.78</v>
      </c>
      <c r="K414" s="239">
        <v>114</v>
      </c>
      <c r="L414" s="373">
        <f>'раздел 2'!C411</f>
        <v>2422625.0700000003</v>
      </c>
      <c r="M414" s="350">
        <v>0</v>
      </c>
      <c r="N414" s="350">
        <v>0</v>
      </c>
      <c r="O414" s="350">
        <v>0</v>
      </c>
      <c r="P414" s="373">
        <f t="shared" si="120"/>
        <v>2422625.0700000003</v>
      </c>
      <c r="Q414" s="345">
        <f t="shared" si="121"/>
        <v>404.67597025346697</v>
      </c>
      <c r="R414" s="350">
        <v>24445</v>
      </c>
      <c r="S414" s="143" t="s">
        <v>358</v>
      </c>
      <c r="T414" s="350" t="s">
        <v>181</v>
      </c>
      <c r="U414" s="59">
        <f>'раздел 2'!C411-'раздел 1'!L414</f>
        <v>0</v>
      </c>
      <c r="V414" s="213">
        <f t="shared" si="123"/>
        <v>0</v>
      </c>
      <c r="W414" s="213">
        <f t="shared" si="114"/>
        <v>24040.324029746535</v>
      </c>
    </row>
    <row r="415" spans="1:23" ht="15.6" customHeight="1" x14ac:dyDescent="0.2">
      <c r="A415" s="509">
        <f t="shared" si="122"/>
        <v>301</v>
      </c>
      <c r="B415" s="340" t="s">
        <v>115</v>
      </c>
      <c r="C415" s="224">
        <v>1917</v>
      </c>
      <c r="D415" s="135"/>
      <c r="E415" s="225" t="s">
        <v>1509</v>
      </c>
      <c r="F415" s="196">
        <v>2</v>
      </c>
      <c r="G415" s="361">
        <v>1</v>
      </c>
      <c r="H415" s="238">
        <v>687.2</v>
      </c>
      <c r="I415" s="350">
        <v>393.3</v>
      </c>
      <c r="J415" s="349">
        <v>393.3</v>
      </c>
      <c r="K415" s="239">
        <v>17</v>
      </c>
      <c r="L415" s="373">
        <f>'раздел 2'!C412</f>
        <v>3405578.64</v>
      </c>
      <c r="M415" s="350">
        <v>0</v>
      </c>
      <c r="N415" s="350">
        <v>0</v>
      </c>
      <c r="O415" s="350">
        <v>0</v>
      </c>
      <c r="P415" s="373">
        <f t="shared" si="120"/>
        <v>3405578.64</v>
      </c>
      <c r="Q415" s="345">
        <f t="shared" si="121"/>
        <v>4955.731431897555</v>
      </c>
      <c r="R415" s="350">
        <v>24445</v>
      </c>
      <c r="S415" s="143" t="s">
        <v>358</v>
      </c>
      <c r="T415" s="350" t="s">
        <v>181</v>
      </c>
      <c r="U415" s="59">
        <f>'раздел 2'!C412-'раздел 1'!L415</f>
        <v>0</v>
      </c>
      <c r="V415" s="213">
        <f t="shared" si="123"/>
        <v>0</v>
      </c>
      <c r="W415" s="213">
        <f t="shared" si="114"/>
        <v>19489.268568102445</v>
      </c>
    </row>
    <row r="416" spans="1:23" ht="15.6" customHeight="1" x14ac:dyDescent="0.2">
      <c r="A416" s="509">
        <f t="shared" si="122"/>
        <v>302</v>
      </c>
      <c r="B416" s="340" t="s">
        <v>116</v>
      </c>
      <c r="C416" s="88">
        <v>1961</v>
      </c>
      <c r="D416" s="241"/>
      <c r="E416" s="351" t="s">
        <v>174</v>
      </c>
      <c r="F416" s="361">
        <v>4</v>
      </c>
      <c r="G416" s="361">
        <v>2</v>
      </c>
      <c r="H416" s="349">
        <v>1325.84</v>
      </c>
      <c r="I416" s="349">
        <v>1325.84</v>
      </c>
      <c r="J416" s="349">
        <v>1076.04</v>
      </c>
      <c r="K416" s="88">
        <v>56</v>
      </c>
      <c r="L416" s="373">
        <f>'раздел 2'!C413</f>
        <v>14076772.27</v>
      </c>
      <c r="M416" s="350">
        <v>0</v>
      </c>
      <c r="N416" s="350">
        <v>0</v>
      </c>
      <c r="O416" s="350">
        <v>0</v>
      </c>
      <c r="P416" s="373">
        <f t="shared" si="120"/>
        <v>14076772.27</v>
      </c>
      <c r="Q416" s="345">
        <f t="shared" si="121"/>
        <v>10617.24813703011</v>
      </c>
      <c r="R416" s="350">
        <v>24445</v>
      </c>
      <c r="S416" s="143" t="s">
        <v>358</v>
      </c>
      <c r="T416" s="350" t="s">
        <v>181</v>
      </c>
      <c r="U416" s="59">
        <f>'раздел 2'!C413-'раздел 1'!L416</f>
        <v>0</v>
      </c>
      <c r="V416" s="213">
        <f t="shared" si="123"/>
        <v>0</v>
      </c>
      <c r="W416" s="213">
        <f t="shared" si="114"/>
        <v>13827.75186296989</v>
      </c>
    </row>
    <row r="417" spans="1:23" ht="15.6" customHeight="1" x14ac:dyDescent="0.2">
      <c r="A417" s="509">
        <f t="shared" si="122"/>
        <v>303</v>
      </c>
      <c r="B417" s="340" t="s">
        <v>147</v>
      </c>
      <c r="C417" s="224">
        <v>1964</v>
      </c>
      <c r="D417" s="135"/>
      <c r="E417" s="225" t="s">
        <v>174</v>
      </c>
      <c r="F417" s="196">
        <v>2</v>
      </c>
      <c r="G417" s="361">
        <v>2</v>
      </c>
      <c r="H417" s="242">
        <v>728.4</v>
      </c>
      <c r="I417" s="350">
        <v>728.4</v>
      </c>
      <c r="J417" s="349">
        <v>610</v>
      </c>
      <c r="K417" s="239">
        <v>29</v>
      </c>
      <c r="L417" s="373">
        <f>'раздел 2'!C414</f>
        <v>5599363.7699999996</v>
      </c>
      <c r="M417" s="350">
        <v>0</v>
      </c>
      <c r="N417" s="350">
        <v>0</v>
      </c>
      <c r="O417" s="350">
        <v>0</v>
      </c>
      <c r="P417" s="373">
        <f t="shared" si="120"/>
        <v>5599363.7699999996</v>
      </c>
      <c r="Q417" s="345">
        <f t="shared" si="121"/>
        <v>7687.2100082372317</v>
      </c>
      <c r="R417" s="350">
        <v>24445</v>
      </c>
      <c r="S417" s="143" t="s">
        <v>358</v>
      </c>
      <c r="T417" s="350" t="s">
        <v>181</v>
      </c>
      <c r="U417" s="59">
        <f>'раздел 2'!C414-'раздел 1'!L417</f>
        <v>0</v>
      </c>
      <c r="V417" s="213">
        <f t="shared" si="123"/>
        <v>0</v>
      </c>
      <c r="W417" s="213">
        <f t="shared" si="114"/>
        <v>16757.789991762769</v>
      </c>
    </row>
    <row r="418" spans="1:23" ht="15.6" customHeight="1" x14ac:dyDescent="0.2">
      <c r="A418" s="355">
        <f t="shared" si="122"/>
        <v>304</v>
      </c>
      <c r="B418" s="142" t="s">
        <v>525</v>
      </c>
      <c r="C418" s="224">
        <v>1961</v>
      </c>
      <c r="D418" s="373"/>
      <c r="E418" s="225" t="s">
        <v>1509</v>
      </c>
      <c r="F418" s="337">
        <v>2</v>
      </c>
      <c r="G418" s="361">
        <v>2</v>
      </c>
      <c r="H418" s="238">
        <v>874.28</v>
      </c>
      <c r="I418" s="350">
        <v>508.28</v>
      </c>
      <c r="J418" s="349">
        <v>139.22</v>
      </c>
      <c r="K418" s="239">
        <v>31</v>
      </c>
      <c r="L418" s="373">
        <f>'раздел 2'!C415</f>
        <v>630508.04</v>
      </c>
      <c r="M418" s="350">
        <v>0</v>
      </c>
      <c r="N418" s="350">
        <v>0</v>
      </c>
      <c r="O418" s="350">
        <v>0</v>
      </c>
      <c r="P418" s="373">
        <f t="shared" si="120"/>
        <v>630508.04</v>
      </c>
      <c r="Q418" s="345">
        <f t="shared" si="121"/>
        <v>721.17404035320499</v>
      </c>
      <c r="R418" s="350">
        <v>24445</v>
      </c>
      <c r="S418" s="143" t="s">
        <v>358</v>
      </c>
      <c r="T418" s="350" t="s">
        <v>181</v>
      </c>
      <c r="U418" s="59">
        <f>'раздел 2'!C415-'раздел 1'!L418</f>
        <v>0</v>
      </c>
      <c r="V418" s="213">
        <f t="shared" si="123"/>
        <v>0</v>
      </c>
      <c r="W418" s="213">
        <f t="shared" si="114"/>
        <v>23723.825959646794</v>
      </c>
    </row>
    <row r="419" spans="1:23" ht="15.6" customHeight="1" x14ac:dyDescent="0.2">
      <c r="A419" s="355">
        <f t="shared" si="122"/>
        <v>305</v>
      </c>
      <c r="B419" s="142" t="s">
        <v>526</v>
      </c>
      <c r="C419" s="224">
        <v>1917</v>
      </c>
      <c r="D419" s="135"/>
      <c r="E419" s="225" t="s">
        <v>1509</v>
      </c>
      <c r="F419" s="196">
        <v>2</v>
      </c>
      <c r="G419" s="361">
        <v>2</v>
      </c>
      <c r="H419" s="238">
        <v>997.46</v>
      </c>
      <c r="I419" s="350">
        <v>583.66</v>
      </c>
      <c r="J419" s="349">
        <v>344.62</v>
      </c>
      <c r="K419" s="239">
        <v>35</v>
      </c>
      <c r="L419" s="373">
        <f>'раздел 2'!C416</f>
        <v>741343.27</v>
      </c>
      <c r="M419" s="350">
        <v>0</v>
      </c>
      <c r="N419" s="350">
        <v>0</v>
      </c>
      <c r="O419" s="350">
        <v>0</v>
      </c>
      <c r="P419" s="373">
        <f t="shared" si="120"/>
        <v>741343.27</v>
      </c>
      <c r="Q419" s="345">
        <f t="shared" si="121"/>
        <v>743.2310769354159</v>
      </c>
      <c r="R419" s="350">
        <v>24445</v>
      </c>
      <c r="S419" s="143" t="s">
        <v>358</v>
      </c>
      <c r="T419" s="350" t="s">
        <v>181</v>
      </c>
      <c r="U419" s="59">
        <f>'раздел 2'!C416-'раздел 1'!L419</f>
        <v>0</v>
      </c>
      <c r="V419" s="213">
        <f t="shared" si="123"/>
        <v>0</v>
      </c>
      <c r="W419" s="213">
        <f t="shared" si="114"/>
        <v>23701.768923064585</v>
      </c>
    </row>
    <row r="420" spans="1:23" ht="15.6" customHeight="1" x14ac:dyDescent="0.2">
      <c r="A420" s="355">
        <f t="shared" si="122"/>
        <v>306</v>
      </c>
      <c r="B420" s="142" t="s">
        <v>527</v>
      </c>
      <c r="C420" s="224">
        <v>1917</v>
      </c>
      <c r="D420" s="373"/>
      <c r="E420" s="225" t="s">
        <v>1509</v>
      </c>
      <c r="F420" s="196">
        <v>2</v>
      </c>
      <c r="G420" s="361">
        <v>1</v>
      </c>
      <c r="H420" s="238">
        <v>527.65</v>
      </c>
      <c r="I420" s="350">
        <v>296.54000000000002</v>
      </c>
      <c r="J420" s="349">
        <v>178.04</v>
      </c>
      <c r="K420" s="239">
        <v>16</v>
      </c>
      <c r="L420" s="373">
        <f>'раздел 2'!C417</f>
        <v>746142.87000000011</v>
      </c>
      <c r="M420" s="350">
        <v>0</v>
      </c>
      <c r="N420" s="350">
        <v>0</v>
      </c>
      <c r="O420" s="350">
        <v>0</v>
      </c>
      <c r="P420" s="373">
        <f t="shared" si="120"/>
        <v>746142.87000000011</v>
      </c>
      <c r="Q420" s="345">
        <f t="shared" si="121"/>
        <v>1414.0867431062261</v>
      </c>
      <c r="R420" s="350">
        <v>24445</v>
      </c>
      <c r="S420" s="143" t="s">
        <v>358</v>
      </c>
      <c r="T420" s="350" t="s">
        <v>181</v>
      </c>
      <c r="U420" s="59">
        <f>'раздел 2'!C417-'раздел 1'!L420</f>
        <v>0</v>
      </c>
      <c r="V420" s="213">
        <f t="shared" si="123"/>
        <v>0</v>
      </c>
      <c r="W420" s="213">
        <f t="shared" si="114"/>
        <v>23030.913256893775</v>
      </c>
    </row>
    <row r="421" spans="1:23" ht="15.6" customHeight="1" x14ac:dyDescent="0.2">
      <c r="A421" s="355">
        <f t="shared" si="122"/>
        <v>307</v>
      </c>
      <c r="B421" s="145" t="s">
        <v>528</v>
      </c>
      <c r="C421" s="224">
        <v>1965</v>
      </c>
      <c r="D421" s="135"/>
      <c r="E421" s="351" t="s">
        <v>174</v>
      </c>
      <c r="F421" s="196">
        <v>5</v>
      </c>
      <c r="G421" s="361">
        <v>4</v>
      </c>
      <c r="H421" s="238">
        <v>5986.58</v>
      </c>
      <c r="I421" s="350">
        <v>2727.38</v>
      </c>
      <c r="J421" s="349">
        <v>3166.78</v>
      </c>
      <c r="K421" s="239">
        <v>114</v>
      </c>
      <c r="L421" s="373">
        <f>'раздел 2'!C418</f>
        <v>1189361.6199999999</v>
      </c>
      <c r="M421" s="350">
        <v>0</v>
      </c>
      <c r="N421" s="350">
        <v>0</v>
      </c>
      <c r="O421" s="350">
        <v>0</v>
      </c>
      <c r="P421" s="373">
        <f t="shared" si="120"/>
        <v>1189361.6199999999</v>
      </c>
      <c r="Q421" s="345">
        <f t="shared" si="121"/>
        <v>198.67129813683269</v>
      </c>
      <c r="R421" s="350">
        <v>24445</v>
      </c>
      <c r="S421" s="143" t="s">
        <v>358</v>
      </c>
      <c r="T421" s="350" t="s">
        <v>181</v>
      </c>
      <c r="U421" s="59">
        <f>'раздел 2'!C418-'раздел 1'!L421</f>
        <v>0</v>
      </c>
      <c r="V421" s="213">
        <f t="shared" si="123"/>
        <v>0</v>
      </c>
      <c r="W421" s="213">
        <f t="shared" si="114"/>
        <v>24246.328701863167</v>
      </c>
    </row>
    <row r="422" spans="1:23" ht="15.6" customHeight="1" x14ac:dyDescent="0.2">
      <c r="A422" s="355">
        <f t="shared" si="122"/>
        <v>308</v>
      </c>
      <c r="B422" s="142" t="s">
        <v>529</v>
      </c>
      <c r="C422" s="224">
        <v>1917</v>
      </c>
      <c r="D422" s="135"/>
      <c r="E422" s="225" t="s">
        <v>1509</v>
      </c>
      <c r="F422" s="196">
        <v>2</v>
      </c>
      <c r="G422" s="361">
        <v>1</v>
      </c>
      <c r="H422" s="238">
        <v>687.2</v>
      </c>
      <c r="I422" s="350">
        <v>393.3</v>
      </c>
      <c r="J422" s="349">
        <v>393.3</v>
      </c>
      <c r="K422" s="239">
        <v>17</v>
      </c>
      <c r="L422" s="373">
        <f>'раздел 2'!C419</f>
        <v>1179804.21</v>
      </c>
      <c r="M422" s="350">
        <v>0</v>
      </c>
      <c r="N422" s="350">
        <v>0</v>
      </c>
      <c r="O422" s="350">
        <v>0</v>
      </c>
      <c r="P422" s="373">
        <f t="shared" ref="P422:P453" si="124">L422</f>
        <v>1179804.21</v>
      </c>
      <c r="Q422" s="345">
        <f t="shared" ref="Q422:Q453" si="125">L422/H422</f>
        <v>1716.8280122235155</v>
      </c>
      <c r="R422" s="350">
        <v>24445</v>
      </c>
      <c r="S422" s="143" t="s">
        <v>358</v>
      </c>
      <c r="T422" s="350" t="s">
        <v>181</v>
      </c>
      <c r="U422" s="59">
        <f>'раздел 2'!C419-'раздел 1'!L422</f>
        <v>0</v>
      </c>
      <c r="V422" s="213">
        <f t="shared" si="123"/>
        <v>0</v>
      </c>
      <c r="W422" s="213">
        <f t="shared" si="114"/>
        <v>22728.171987776484</v>
      </c>
    </row>
    <row r="423" spans="1:23" ht="15.6" customHeight="1" x14ac:dyDescent="0.2">
      <c r="A423" s="355">
        <f t="shared" ref="A423:A454" si="126">A422+1</f>
        <v>309</v>
      </c>
      <c r="B423" s="142" t="s">
        <v>530</v>
      </c>
      <c r="C423" s="88">
        <v>1961</v>
      </c>
      <c r="D423" s="241"/>
      <c r="E423" s="351" t="s">
        <v>174</v>
      </c>
      <c r="F423" s="361">
        <v>4</v>
      </c>
      <c r="G423" s="361">
        <v>2</v>
      </c>
      <c r="H423" s="349">
        <v>1325.84</v>
      </c>
      <c r="I423" s="349">
        <v>1325.84</v>
      </c>
      <c r="J423" s="349">
        <v>1076.04</v>
      </c>
      <c r="K423" s="88">
        <v>56</v>
      </c>
      <c r="L423" s="373">
        <f>'раздел 2'!C420</f>
        <v>238890.45</v>
      </c>
      <c r="M423" s="350">
        <v>0</v>
      </c>
      <c r="N423" s="350">
        <v>0</v>
      </c>
      <c r="O423" s="350">
        <v>0</v>
      </c>
      <c r="P423" s="373">
        <f t="shared" si="124"/>
        <v>238890.45</v>
      </c>
      <c r="Q423" s="345">
        <f t="shared" si="125"/>
        <v>180.18045163820673</v>
      </c>
      <c r="R423" s="350">
        <v>24445</v>
      </c>
      <c r="S423" s="143" t="s">
        <v>358</v>
      </c>
      <c r="T423" s="350" t="s">
        <v>181</v>
      </c>
      <c r="U423" s="59">
        <f>'раздел 2'!C420-'раздел 1'!L423</f>
        <v>0</v>
      </c>
      <c r="V423" s="213">
        <f t="shared" si="123"/>
        <v>0</v>
      </c>
      <c r="W423" s="213">
        <f t="shared" si="114"/>
        <v>24264.819548361793</v>
      </c>
    </row>
    <row r="424" spans="1:23" ht="15.6" customHeight="1" x14ac:dyDescent="0.2">
      <c r="A424" s="355">
        <f t="shared" si="126"/>
        <v>310</v>
      </c>
      <c r="B424" s="145" t="s">
        <v>531</v>
      </c>
      <c r="C424" s="224">
        <v>1964</v>
      </c>
      <c r="D424" s="135"/>
      <c r="E424" s="351" t="s">
        <v>174</v>
      </c>
      <c r="F424" s="196">
        <v>4</v>
      </c>
      <c r="G424" s="361">
        <v>2</v>
      </c>
      <c r="H424" s="238">
        <v>2335.29</v>
      </c>
      <c r="I424" s="350">
        <v>1193.57</v>
      </c>
      <c r="J424" s="349">
        <v>1193.57</v>
      </c>
      <c r="K424" s="239">
        <v>36</v>
      </c>
      <c r="L424" s="373">
        <f>'раздел 2'!C421</f>
        <v>717201.07</v>
      </c>
      <c r="M424" s="350">
        <v>0</v>
      </c>
      <c r="N424" s="350">
        <v>0</v>
      </c>
      <c r="O424" s="350">
        <v>0</v>
      </c>
      <c r="P424" s="373">
        <f t="shared" si="124"/>
        <v>717201.07</v>
      </c>
      <c r="Q424" s="345">
        <f t="shared" si="125"/>
        <v>307.11434982379058</v>
      </c>
      <c r="R424" s="350">
        <v>24445</v>
      </c>
      <c r="S424" s="143" t="s">
        <v>358</v>
      </c>
      <c r="T424" s="350" t="s">
        <v>181</v>
      </c>
      <c r="U424" s="59">
        <f>'раздел 2'!C421-'раздел 1'!L424</f>
        <v>0</v>
      </c>
      <c r="V424" s="213">
        <f t="shared" si="123"/>
        <v>0</v>
      </c>
      <c r="W424" s="213">
        <f t="shared" si="114"/>
        <v>24137.885650176209</v>
      </c>
    </row>
    <row r="425" spans="1:23" ht="15.6" customHeight="1" x14ac:dyDescent="0.2">
      <c r="A425" s="355">
        <f t="shared" si="126"/>
        <v>311</v>
      </c>
      <c r="B425" s="142" t="s">
        <v>532</v>
      </c>
      <c r="C425" s="88">
        <v>1964</v>
      </c>
      <c r="D425" s="243"/>
      <c r="E425" s="351" t="s">
        <v>174</v>
      </c>
      <c r="F425" s="361">
        <v>7</v>
      </c>
      <c r="G425" s="361">
        <v>3</v>
      </c>
      <c r="H425" s="349">
        <v>3171.26</v>
      </c>
      <c r="I425" s="349">
        <v>3171.26</v>
      </c>
      <c r="J425" s="349">
        <v>2647.37</v>
      </c>
      <c r="K425" s="88">
        <v>118</v>
      </c>
      <c r="L425" s="373">
        <f>'раздел 2'!C422</f>
        <v>314702.2</v>
      </c>
      <c r="M425" s="350">
        <v>0</v>
      </c>
      <c r="N425" s="350">
        <v>0</v>
      </c>
      <c r="O425" s="350">
        <v>0</v>
      </c>
      <c r="P425" s="373">
        <f t="shared" si="124"/>
        <v>314702.2</v>
      </c>
      <c r="Q425" s="345">
        <f t="shared" si="125"/>
        <v>99.235698113683512</v>
      </c>
      <c r="R425" s="350">
        <v>24445</v>
      </c>
      <c r="S425" s="143" t="s">
        <v>358</v>
      </c>
      <c r="T425" s="350" t="s">
        <v>181</v>
      </c>
      <c r="U425" s="59">
        <f>'раздел 2'!C422-'раздел 1'!L425</f>
        <v>0</v>
      </c>
      <c r="V425" s="213">
        <f t="shared" si="123"/>
        <v>0</v>
      </c>
      <c r="W425" s="213">
        <f t="shared" si="114"/>
        <v>24345.764301886316</v>
      </c>
    </row>
    <row r="426" spans="1:23" ht="15.6" customHeight="1" x14ac:dyDescent="0.2">
      <c r="A426" s="355">
        <f t="shared" si="126"/>
        <v>312</v>
      </c>
      <c r="B426" s="145" t="s">
        <v>533</v>
      </c>
      <c r="C426" s="224">
        <v>1964</v>
      </c>
      <c r="D426" s="135"/>
      <c r="E426" s="351" t="s">
        <v>174</v>
      </c>
      <c r="F426" s="196">
        <v>4</v>
      </c>
      <c r="G426" s="361">
        <v>3</v>
      </c>
      <c r="H426" s="238">
        <v>3539.24</v>
      </c>
      <c r="I426" s="350">
        <v>2003.44</v>
      </c>
      <c r="J426" s="349">
        <v>1916.65</v>
      </c>
      <c r="K426" s="239">
        <v>90</v>
      </c>
      <c r="L426" s="373">
        <f>'раздел 2'!C423</f>
        <v>884897.02</v>
      </c>
      <c r="M426" s="350">
        <v>0</v>
      </c>
      <c r="N426" s="350">
        <v>0</v>
      </c>
      <c r="O426" s="350">
        <v>0</v>
      </c>
      <c r="P426" s="373">
        <f t="shared" si="124"/>
        <v>884897.02</v>
      </c>
      <c r="Q426" s="345">
        <f t="shared" si="125"/>
        <v>250.02458719951179</v>
      </c>
      <c r="R426" s="350">
        <v>24445</v>
      </c>
      <c r="S426" s="143" t="s">
        <v>358</v>
      </c>
      <c r="T426" s="350" t="s">
        <v>181</v>
      </c>
      <c r="U426" s="59">
        <f>'раздел 2'!C423-'раздел 1'!L426</f>
        <v>0</v>
      </c>
      <c r="V426" s="213">
        <f t="shared" si="123"/>
        <v>0</v>
      </c>
      <c r="W426" s="213">
        <f t="shared" si="114"/>
        <v>24194.97541280049</v>
      </c>
    </row>
    <row r="427" spans="1:23" ht="15.6" customHeight="1" x14ac:dyDescent="0.2">
      <c r="A427" s="355">
        <f t="shared" si="126"/>
        <v>313</v>
      </c>
      <c r="B427" s="145" t="s">
        <v>534</v>
      </c>
      <c r="C427" s="224">
        <v>1969</v>
      </c>
      <c r="D427" s="135"/>
      <c r="E427" s="224" t="s">
        <v>1507</v>
      </c>
      <c r="F427" s="196">
        <v>5</v>
      </c>
      <c r="G427" s="361">
        <v>4</v>
      </c>
      <c r="H427" s="238">
        <v>4601.43</v>
      </c>
      <c r="I427" s="350">
        <v>3495.94</v>
      </c>
      <c r="J427" s="349">
        <v>3134.1</v>
      </c>
      <c r="K427" s="239">
        <v>148</v>
      </c>
      <c r="L427" s="373">
        <f>'раздел 2'!C424</f>
        <v>962668.42</v>
      </c>
      <c r="M427" s="350">
        <v>0</v>
      </c>
      <c r="N427" s="350">
        <v>0</v>
      </c>
      <c r="O427" s="350">
        <v>0</v>
      </c>
      <c r="P427" s="373">
        <f t="shared" si="124"/>
        <v>962668.42</v>
      </c>
      <c r="Q427" s="345">
        <f t="shared" si="125"/>
        <v>209.21070623697415</v>
      </c>
      <c r="R427" s="350">
        <v>24445</v>
      </c>
      <c r="S427" s="143" t="s">
        <v>358</v>
      </c>
      <c r="T427" s="350" t="s">
        <v>181</v>
      </c>
      <c r="U427" s="59">
        <f>'раздел 2'!C424-'раздел 1'!L427</f>
        <v>0</v>
      </c>
      <c r="V427" s="213">
        <f t="shared" si="123"/>
        <v>0</v>
      </c>
      <c r="W427" s="213">
        <f t="shared" si="114"/>
        <v>24235.789293763024</v>
      </c>
    </row>
    <row r="428" spans="1:23" ht="15.6" customHeight="1" x14ac:dyDescent="0.2">
      <c r="A428" s="355">
        <f t="shared" si="126"/>
        <v>314</v>
      </c>
      <c r="B428" s="145" t="s">
        <v>535</v>
      </c>
      <c r="C428" s="224">
        <v>1960</v>
      </c>
      <c r="D428" s="135"/>
      <c r="E428" s="351" t="s">
        <v>174</v>
      </c>
      <c r="F428" s="196">
        <v>3</v>
      </c>
      <c r="G428" s="361">
        <v>3</v>
      </c>
      <c r="H428" s="238">
        <v>2433.9</v>
      </c>
      <c r="I428" s="350">
        <v>1514.4</v>
      </c>
      <c r="J428" s="349">
        <v>1150.4000000000001</v>
      </c>
      <c r="K428" s="239">
        <v>84</v>
      </c>
      <c r="L428" s="373">
        <f>'раздел 2'!C425</f>
        <v>239770</v>
      </c>
      <c r="M428" s="350">
        <v>0</v>
      </c>
      <c r="N428" s="350">
        <v>0</v>
      </c>
      <c r="O428" s="350">
        <v>0</v>
      </c>
      <c r="P428" s="373">
        <f t="shared" si="124"/>
        <v>239770</v>
      </c>
      <c r="Q428" s="345">
        <f t="shared" si="125"/>
        <v>98.512675130449068</v>
      </c>
      <c r="R428" s="350">
        <v>24445</v>
      </c>
      <c r="S428" s="143" t="s">
        <v>358</v>
      </c>
      <c r="T428" s="350" t="s">
        <v>181</v>
      </c>
      <c r="U428" s="59">
        <f>'раздел 2'!C425-'раздел 1'!L428</f>
        <v>0</v>
      </c>
      <c r="V428" s="213">
        <f t="shared" si="123"/>
        <v>0</v>
      </c>
      <c r="W428" s="213">
        <f t="shared" si="114"/>
        <v>24346.487324869551</v>
      </c>
    </row>
    <row r="429" spans="1:23" ht="15.6" customHeight="1" x14ac:dyDescent="0.2">
      <c r="A429" s="355">
        <f t="shared" si="126"/>
        <v>315</v>
      </c>
      <c r="B429" s="142" t="s">
        <v>536</v>
      </c>
      <c r="C429" s="224">
        <v>1917</v>
      </c>
      <c r="D429" s="135"/>
      <c r="E429" s="225" t="s">
        <v>1509</v>
      </c>
      <c r="F429" s="196">
        <v>2</v>
      </c>
      <c r="G429" s="361">
        <v>2</v>
      </c>
      <c r="H429" s="238">
        <v>1076.0999999999999</v>
      </c>
      <c r="I429" s="350">
        <v>475.48</v>
      </c>
      <c r="J429" s="349">
        <v>112.8</v>
      </c>
      <c r="K429" s="239">
        <v>23</v>
      </c>
      <c r="L429" s="373">
        <f>'раздел 2'!C426</f>
        <v>1099142.6399999999</v>
      </c>
      <c r="M429" s="350">
        <v>0</v>
      </c>
      <c r="N429" s="350">
        <v>0</v>
      </c>
      <c r="O429" s="350">
        <v>0</v>
      </c>
      <c r="P429" s="373">
        <f t="shared" si="124"/>
        <v>1099142.6399999999</v>
      </c>
      <c r="Q429" s="345">
        <f t="shared" si="125"/>
        <v>1021.4131028714803</v>
      </c>
      <c r="R429" s="350">
        <v>24445</v>
      </c>
      <c r="S429" s="143" t="s">
        <v>358</v>
      </c>
      <c r="T429" s="350" t="s">
        <v>181</v>
      </c>
      <c r="U429" s="59">
        <f>'раздел 2'!C426-'раздел 1'!L429</f>
        <v>0</v>
      </c>
      <c r="V429" s="213">
        <f t="shared" si="123"/>
        <v>0</v>
      </c>
      <c r="W429" s="213">
        <f t="shared" si="114"/>
        <v>23423.58689712852</v>
      </c>
    </row>
    <row r="430" spans="1:23" ht="15.6" customHeight="1" x14ac:dyDescent="0.2">
      <c r="A430" s="355">
        <f t="shared" si="126"/>
        <v>316</v>
      </c>
      <c r="B430" s="142" t="s">
        <v>537</v>
      </c>
      <c r="C430" s="224">
        <v>1949</v>
      </c>
      <c r="D430" s="135"/>
      <c r="E430" s="225" t="s">
        <v>174</v>
      </c>
      <c r="F430" s="196">
        <v>2</v>
      </c>
      <c r="G430" s="361">
        <v>2</v>
      </c>
      <c r="H430" s="238">
        <v>817</v>
      </c>
      <c r="I430" s="350">
        <v>435.42</v>
      </c>
      <c r="J430" s="349">
        <v>285</v>
      </c>
      <c r="K430" s="239">
        <v>41</v>
      </c>
      <c r="L430" s="373">
        <f>'раздел 2'!C427</f>
        <v>656502.17000000004</v>
      </c>
      <c r="M430" s="350">
        <v>0</v>
      </c>
      <c r="N430" s="350">
        <v>0</v>
      </c>
      <c r="O430" s="350">
        <v>0</v>
      </c>
      <c r="P430" s="373">
        <f t="shared" si="124"/>
        <v>656502.17000000004</v>
      </c>
      <c r="Q430" s="345">
        <f t="shared" si="125"/>
        <v>803.55222766217878</v>
      </c>
      <c r="R430" s="350">
        <v>24445</v>
      </c>
      <c r="S430" s="143" t="s">
        <v>358</v>
      </c>
      <c r="T430" s="350" t="s">
        <v>181</v>
      </c>
      <c r="U430" s="59">
        <f>'раздел 2'!C427-'раздел 1'!L430</f>
        <v>0</v>
      </c>
      <c r="V430" s="213">
        <f t="shared" si="123"/>
        <v>0</v>
      </c>
      <c r="W430" s="213">
        <f t="shared" si="114"/>
        <v>23641.447772337822</v>
      </c>
    </row>
    <row r="431" spans="1:23" ht="15.6" customHeight="1" x14ac:dyDescent="0.2">
      <c r="A431" s="355">
        <f t="shared" si="126"/>
        <v>317</v>
      </c>
      <c r="B431" s="142" t="s">
        <v>538</v>
      </c>
      <c r="C431" s="224">
        <v>1971</v>
      </c>
      <c r="D431" s="135"/>
      <c r="E431" s="225" t="s">
        <v>1510</v>
      </c>
      <c r="F431" s="196">
        <v>5</v>
      </c>
      <c r="G431" s="361">
        <v>6</v>
      </c>
      <c r="H431" s="238">
        <v>5837.3</v>
      </c>
      <c r="I431" s="350">
        <v>4386.8</v>
      </c>
      <c r="J431" s="349">
        <v>3824.5</v>
      </c>
      <c r="K431" s="239">
        <v>210</v>
      </c>
      <c r="L431" s="373">
        <f>'раздел 2'!C428</f>
        <v>1563145.49</v>
      </c>
      <c r="M431" s="350">
        <v>0</v>
      </c>
      <c r="N431" s="350">
        <v>0</v>
      </c>
      <c r="O431" s="350">
        <v>0</v>
      </c>
      <c r="P431" s="373">
        <f t="shared" si="124"/>
        <v>1563145.49</v>
      </c>
      <c r="Q431" s="345">
        <f t="shared" si="125"/>
        <v>267.78570400698953</v>
      </c>
      <c r="R431" s="350">
        <v>24445</v>
      </c>
      <c r="S431" s="143" t="s">
        <v>358</v>
      </c>
      <c r="T431" s="350" t="s">
        <v>181</v>
      </c>
      <c r="U431" s="59">
        <f>'раздел 2'!C428-'раздел 1'!L431</f>
        <v>0</v>
      </c>
      <c r="V431" s="213">
        <f t="shared" si="123"/>
        <v>0</v>
      </c>
      <c r="W431" s="213">
        <f t="shared" si="114"/>
        <v>24177.21429599301</v>
      </c>
    </row>
    <row r="432" spans="1:23" ht="15.6" customHeight="1" x14ac:dyDescent="0.2">
      <c r="A432" s="355">
        <f t="shared" si="126"/>
        <v>318</v>
      </c>
      <c r="B432" s="142" t="s">
        <v>539</v>
      </c>
      <c r="C432" s="224">
        <v>1917</v>
      </c>
      <c r="D432" s="373"/>
      <c r="E432" s="225" t="s">
        <v>1509</v>
      </c>
      <c r="F432" s="196">
        <v>2</v>
      </c>
      <c r="G432" s="361">
        <v>2</v>
      </c>
      <c r="H432" s="238">
        <v>624.64</v>
      </c>
      <c r="I432" s="350">
        <v>320.2</v>
      </c>
      <c r="J432" s="349">
        <v>80</v>
      </c>
      <c r="K432" s="239">
        <v>17</v>
      </c>
      <c r="L432" s="373">
        <f>'раздел 2'!C429</f>
        <v>754562.82000000007</v>
      </c>
      <c r="M432" s="350">
        <v>0</v>
      </c>
      <c r="N432" s="350">
        <v>0</v>
      </c>
      <c r="O432" s="350">
        <v>0</v>
      </c>
      <c r="P432" s="373">
        <f t="shared" si="124"/>
        <v>754562.82000000007</v>
      </c>
      <c r="Q432" s="345">
        <f t="shared" si="125"/>
        <v>1207.9963178790986</v>
      </c>
      <c r="R432" s="350">
        <v>24445</v>
      </c>
      <c r="S432" s="143" t="s">
        <v>358</v>
      </c>
      <c r="T432" s="350" t="s">
        <v>181</v>
      </c>
      <c r="U432" s="59">
        <f>'раздел 2'!C429-'раздел 1'!L432</f>
        <v>0</v>
      </c>
      <c r="V432" s="213">
        <f t="shared" si="123"/>
        <v>0</v>
      </c>
      <c r="W432" s="213">
        <f t="shared" ref="W432:W493" si="127">R432-Q432</f>
        <v>23237.0036821209</v>
      </c>
    </row>
    <row r="433" spans="1:23" ht="15.6" customHeight="1" x14ac:dyDescent="0.2">
      <c r="A433" s="355">
        <f t="shared" si="126"/>
        <v>319</v>
      </c>
      <c r="B433" s="145" t="s">
        <v>540</v>
      </c>
      <c r="C433" s="224">
        <v>1960</v>
      </c>
      <c r="D433" s="135"/>
      <c r="E433" s="225" t="s">
        <v>174</v>
      </c>
      <c r="F433" s="196">
        <v>2</v>
      </c>
      <c r="G433" s="361">
        <v>3</v>
      </c>
      <c r="H433" s="238">
        <v>1150.77</v>
      </c>
      <c r="I433" s="350">
        <v>633.5</v>
      </c>
      <c r="J433" s="349">
        <v>566.27</v>
      </c>
      <c r="K433" s="239">
        <v>26</v>
      </c>
      <c r="L433" s="373">
        <f>'раздел 2'!C430</f>
        <v>468309.15</v>
      </c>
      <c r="M433" s="350">
        <v>0</v>
      </c>
      <c r="N433" s="350">
        <v>0</v>
      </c>
      <c r="O433" s="350">
        <v>0</v>
      </c>
      <c r="P433" s="373">
        <f t="shared" si="124"/>
        <v>468309.15</v>
      </c>
      <c r="Q433" s="345">
        <f t="shared" si="125"/>
        <v>406.95286634166689</v>
      </c>
      <c r="R433" s="350">
        <v>24445</v>
      </c>
      <c r="S433" s="143" t="s">
        <v>358</v>
      </c>
      <c r="T433" s="350" t="s">
        <v>181</v>
      </c>
      <c r="U433" s="59">
        <f>'раздел 2'!C430-'раздел 1'!L433</f>
        <v>0</v>
      </c>
      <c r="V433" s="213">
        <f t="shared" si="123"/>
        <v>0</v>
      </c>
      <c r="W433" s="213">
        <f t="shared" si="127"/>
        <v>24038.047133658332</v>
      </c>
    </row>
    <row r="434" spans="1:23" ht="15.6" customHeight="1" x14ac:dyDescent="0.2">
      <c r="A434" s="355">
        <f t="shared" si="126"/>
        <v>320</v>
      </c>
      <c r="B434" s="142" t="s">
        <v>541</v>
      </c>
      <c r="C434" s="224">
        <v>1967</v>
      </c>
      <c r="D434" s="135"/>
      <c r="E434" s="225" t="s">
        <v>1509</v>
      </c>
      <c r="F434" s="196">
        <v>2</v>
      </c>
      <c r="G434" s="361">
        <v>2</v>
      </c>
      <c r="H434" s="238">
        <v>747.72</v>
      </c>
      <c r="I434" s="350">
        <v>419.1</v>
      </c>
      <c r="J434" s="349">
        <v>270.19</v>
      </c>
      <c r="K434" s="239">
        <v>25</v>
      </c>
      <c r="L434" s="373">
        <f>'раздел 2'!C431</f>
        <v>514652.09</v>
      </c>
      <c r="M434" s="350">
        <v>0</v>
      </c>
      <c r="N434" s="350">
        <v>0</v>
      </c>
      <c r="O434" s="350">
        <v>0</v>
      </c>
      <c r="P434" s="373">
        <f t="shared" si="124"/>
        <v>514652.09</v>
      </c>
      <c r="Q434" s="345">
        <f t="shared" si="125"/>
        <v>688.29520408709141</v>
      </c>
      <c r="R434" s="350">
        <v>24445</v>
      </c>
      <c r="S434" s="143" t="s">
        <v>358</v>
      </c>
      <c r="T434" s="350" t="s">
        <v>181</v>
      </c>
      <c r="U434" s="59">
        <f>'раздел 2'!C431-'раздел 1'!L434</f>
        <v>0</v>
      </c>
      <c r="V434" s="213">
        <f t="shared" si="123"/>
        <v>0</v>
      </c>
      <c r="W434" s="213">
        <f t="shared" si="127"/>
        <v>23756.704795912909</v>
      </c>
    </row>
    <row r="435" spans="1:23" ht="15.6" customHeight="1" x14ac:dyDescent="0.2">
      <c r="A435" s="355">
        <f t="shared" si="126"/>
        <v>321</v>
      </c>
      <c r="B435" s="142" t="s">
        <v>542</v>
      </c>
      <c r="C435" s="88">
        <v>1917</v>
      </c>
      <c r="D435" s="241"/>
      <c r="E435" s="225" t="s">
        <v>1509</v>
      </c>
      <c r="F435" s="361">
        <v>2</v>
      </c>
      <c r="G435" s="361">
        <v>2</v>
      </c>
      <c r="H435" s="349">
        <v>913</v>
      </c>
      <c r="I435" s="349">
        <v>498.4</v>
      </c>
      <c r="J435" s="349">
        <v>386.31</v>
      </c>
      <c r="K435" s="88">
        <v>32</v>
      </c>
      <c r="L435" s="373">
        <f>'раздел 2'!C432</f>
        <v>817361.65</v>
      </c>
      <c r="M435" s="350">
        <v>0</v>
      </c>
      <c r="N435" s="350">
        <v>0</v>
      </c>
      <c r="O435" s="350">
        <v>0</v>
      </c>
      <c r="P435" s="373">
        <f t="shared" si="124"/>
        <v>817361.65</v>
      </c>
      <c r="Q435" s="345">
        <f t="shared" si="125"/>
        <v>895.24824753559699</v>
      </c>
      <c r="R435" s="350">
        <v>24445</v>
      </c>
      <c r="S435" s="143" t="s">
        <v>358</v>
      </c>
      <c r="T435" s="350" t="s">
        <v>181</v>
      </c>
      <c r="U435" s="59">
        <f>'раздел 2'!C432-'раздел 1'!L435</f>
        <v>0</v>
      </c>
      <c r="V435" s="213">
        <f t="shared" si="123"/>
        <v>0</v>
      </c>
      <c r="W435" s="213">
        <f t="shared" si="127"/>
        <v>23549.751752464403</v>
      </c>
    </row>
    <row r="436" spans="1:23" ht="15.6" customHeight="1" x14ac:dyDescent="0.2">
      <c r="A436" s="355">
        <f t="shared" si="126"/>
        <v>322</v>
      </c>
      <c r="B436" s="340" t="s">
        <v>199</v>
      </c>
      <c r="C436" s="341">
        <v>1964</v>
      </c>
      <c r="D436" s="350"/>
      <c r="E436" s="350" t="s">
        <v>178</v>
      </c>
      <c r="F436" s="337">
        <v>5</v>
      </c>
      <c r="G436" s="337">
        <v>4</v>
      </c>
      <c r="H436" s="350">
        <v>3518.98</v>
      </c>
      <c r="I436" s="350">
        <v>3518.98</v>
      </c>
      <c r="J436" s="350">
        <v>2790.98</v>
      </c>
      <c r="K436" s="341">
        <v>116</v>
      </c>
      <c r="L436" s="373">
        <f>'раздел 2'!C433</f>
        <v>3095775.56</v>
      </c>
      <c r="M436" s="350">
        <v>0</v>
      </c>
      <c r="N436" s="350">
        <v>0</v>
      </c>
      <c r="O436" s="350">
        <v>0</v>
      </c>
      <c r="P436" s="373">
        <f t="shared" si="124"/>
        <v>3095775.56</v>
      </c>
      <c r="Q436" s="345">
        <f t="shared" si="125"/>
        <v>879.73661686056755</v>
      </c>
      <c r="R436" s="350">
        <v>24445</v>
      </c>
      <c r="S436" s="143" t="s">
        <v>358</v>
      </c>
      <c r="T436" s="350" t="s">
        <v>181</v>
      </c>
      <c r="U436" s="59">
        <f>'раздел 2'!C433-'раздел 1'!L436</f>
        <v>0</v>
      </c>
      <c r="V436" s="213">
        <f t="shared" si="123"/>
        <v>0</v>
      </c>
      <c r="W436" s="213">
        <f t="shared" si="127"/>
        <v>23565.263383139434</v>
      </c>
    </row>
    <row r="437" spans="1:23" ht="15.6" customHeight="1" x14ac:dyDescent="0.2">
      <c r="A437" s="355">
        <f t="shared" si="126"/>
        <v>323</v>
      </c>
      <c r="B437" s="340" t="s">
        <v>200</v>
      </c>
      <c r="C437" s="341">
        <v>1966</v>
      </c>
      <c r="D437" s="350"/>
      <c r="E437" s="350" t="s">
        <v>178</v>
      </c>
      <c r="F437" s="337">
        <v>5</v>
      </c>
      <c r="G437" s="337">
        <v>3</v>
      </c>
      <c r="H437" s="350">
        <v>2573.34</v>
      </c>
      <c r="I437" s="350">
        <v>2573.34</v>
      </c>
      <c r="J437" s="350">
        <v>1845.3400000000001</v>
      </c>
      <c r="K437" s="341">
        <v>89</v>
      </c>
      <c r="L437" s="373">
        <f>'раздел 2'!C434</f>
        <v>6815487.7599999998</v>
      </c>
      <c r="M437" s="350">
        <v>0</v>
      </c>
      <c r="N437" s="350">
        <v>0</v>
      </c>
      <c r="O437" s="350">
        <v>0</v>
      </c>
      <c r="P437" s="373">
        <f t="shared" si="124"/>
        <v>6815487.7599999998</v>
      </c>
      <c r="Q437" s="345">
        <f t="shared" si="125"/>
        <v>2648.4987448219044</v>
      </c>
      <c r="R437" s="350">
        <v>24445</v>
      </c>
      <c r="S437" s="143" t="s">
        <v>358</v>
      </c>
      <c r="T437" s="350" t="s">
        <v>181</v>
      </c>
      <c r="U437" s="59">
        <f>'раздел 2'!C434-'раздел 1'!L437</f>
        <v>0</v>
      </c>
      <c r="V437" s="213">
        <f t="shared" si="123"/>
        <v>0</v>
      </c>
      <c r="W437" s="213">
        <f t="shared" si="127"/>
        <v>21796.501255178096</v>
      </c>
    </row>
    <row r="438" spans="1:23" ht="15.6" customHeight="1" x14ac:dyDescent="0.2">
      <c r="A438" s="355">
        <f t="shared" si="126"/>
        <v>324</v>
      </c>
      <c r="B438" s="340" t="s">
        <v>201</v>
      </c>
      <c r="C438" s="341">
        <v>1959</v>
      </c>
      <c r="D438" s="350"/>
      <c r="E438" s="350" t="s">
        <v>174</v>
      </c>
      <c r="F438" s="337">
        <v>3</v>
      </c>
      <c r="G438" s="337">
        <v>3</v>
      </c>
      <c r="H438" s="350">
        <v>1427.73</v>
      </c>
      <c r="I438" s="350">
        <v>1427.73</v>
      </c>
      <c r="J438" s="350">
        <v>699.73</v>
      </c>
      <c r="K438" s="341">
        <v>92</v>
      </c>
      <c r="L438" s="373">
        <f>'раздел 2'!C435</f>
        <v>17474940.310000002</v>
      </c>
      <c r="M438" s="350">
        <v>0</v>
      </c>
      <c r="N438" s="350">
        <v>0</v>
      </c>
      <c r="O438" s="350">
        <v>0</v>
      </c>
      <c r="P438" s="373">
        <f t="shared" si="124"/>
        <v>17474940.310000002</v>
      </c>
      <c r="Q438" s="345">
        <f t="shared" si="125"/>
        <v>12239.667381087462</v>
      </c>
      <c r="R438" s="350">
        <v>24445</v>
      </c>
      <c r="S438" s="143" t="s">
        <v>358</v>
      </c>
      <c r="T438" s="350" t="s">
        <v>181</v>
      </c>
      <c r="U438" s="59">
        <f>'раздел 2'!C435-'раздел 1'!L438</f>
        <v>0</v>
      </c>
      <c r="V438" s="213">
        <f t="shared" si="123"/>
        <v>0</v>
      </c>
      <c r="W438" s="213">
        <f t="shared" si="127"/>
        <v>12205.332618912538</v>
      </c>
    </row>
    <row r="439" spans="1:23" ht="15.6" customHeight="1" x14ac:dyDescent="0.2">
      <c r="A439" s="355">
        <f t="shared" si="126"/>
        <v>325</v>
      </c>
      <c r="B439" s="340" t="s">
        <v>202</v>
      </c>
      <c r="C439" s="341">
        <v>1951</v>
      </c>
      <c r="D439" s="350"/>
      <c r="E439" s="350" t="s">
        <v>174</v>
      </c>
      <c r="F439" s="337">
        <v>2</v>
      </c>
      <c r="G439" s="337">
        <v>2</v>
      </c>
      <c r="H439" s="350">
        <v>686.3</v>
      </c>
      <c r="I439" s="350">
        <v>686.3</v>
      </c>
      <c r="J439" s="350">
        <v>574</v>
      </c>
      <c r="K439" s="341">
        <v>38</v>
      </c>
      <c r="L439" s="373">
        <f>'раздел 2'!C436</f>
        <v>2690368.4699999997</v>
      </c>
      <c r="M439" s="350">
        <v>0</v>
      </c>
      <c r="N439" s="350">
        <v>0</v>
      </c>
      <c r="O439" s="350">
        <v>0</v>
      </c>
      <c r="P439" s="373">
        <f t="shared" si="124"/>
        <v>2690368.4699999997</v>
      </c>
      <c r="Q439" s="345">
        <f t="shared" si="125"/>
        <v>3920.1055952207489</v>
      </c>
      <c r="R439" s="350">
        <v>24445</v>
      </c>
      <c r="S439" s="143" t="s">
        <v>358</v>
      </c>
      <c r="T439" s="350" t="s">
        <v>181</v>
      </c>
      <c r="U439" s="59">
        <f>'раздел 2'!C436-'раздел 1'!L439</f>
        <v>0</v>
      </c>
      <c r="V439" s="213">
        <f t="shared" si="123"/>
        <v>0</v>
      </c>
      <c r="W439" s="213">
        <f t="shared" si="127"/>
        <v>20524.89440477925</v>
      </c>
    </row>
    <row r="440" spans="1:23" ht="15.6" customHeight="1" x14ac:dyDescent="0.2">
      <c r="A440" s="355">
        <f t="shared" si="126"/>
        <v>326</v>
      </c>
      <c r="B440" s="145" t="s">
        <v>543</v>
      </c>
      <c r="C440" s="341">
        <v>1962</v>
      </c>
      <c r="D440" s="135"/>
      <c r="E440" s="351" t="s">
        <v>174</v>
      </c>
      <c r="F440" s="337">
        <v>4</v>
      </c>
      <c r="G440" s="361">
        <v>3</v>
      </c>
      <c r="H440" s="350">
        <v>2541.9</v>
      </c>
      <c r="I440" s="350">
        <v>1933.2</v>
      </c>
      <c r="J440" s="349">
        <v>1792.6</v>
      </c>
      <c r="K440" s="88">
        <v>104</v>
      </c>
      <c r="L440" s="373">
        <f>'раздел 2'!C437</f>
        <v>1154190.8599999999</v>
      </c>
      <c r="M440" s="350">
        <v>0</v>
      </c>
      <c r="N440" s="350">
        <v>0</v>
      </c>
      <c r="O440" s="350">
        <v>0</v>
      </c>
      <c r="P440" s="373">
        <f t="shared" si="124"/>
        <v>1154190.8599999999</v>
      </c>
      <c r="Q440" s="345">
        <f t="shared" si="125"/>
        <v>454.06619457885824</v>
      </c>
      <c r="R440" s="350">
        <v>24445</v>
      </c>
      <c r="S440" s="143" t="s">
        <v>358</v>
      </c>
      <c r="T440" s="350" t="s">
        <v>181</v>
      </c>
      <c r="U440" s="59">
        <f>'раздел 2'!C437-'раздел 1'!L440</f>
        <v>0</v>
      </c>
      <c r="V440" s="213">
        <f t="shared" si="123"/>
        <v>0</v>
      </c>
      <c r="W440" s="213">
        <f t="shared" si="127"/>
        <v>23990.93380542114</v>
      </c>
    </row>
    <row r="441" spans="1:23" ht="15.6" customHeight="1" x14ac:dyDescent="0.2">
      <c r="A441" s="355">
        <f t="shared" si="126"/>
        <v>327</v>
      </c>
      <c r="B441" s="142" t="s">
        <v>544</v>
      </c>
      <c r="C441" s="224">
        <v>1941</v>
      </c>
      <c r="D441" s="341"/>
      <c r="E441" s="351" t="s">
        <v>174</v>
      </c>
      <c r="F441" s="196">
        <v>3</v>
      </c>
      <c r="G441" s="361">
        <v>3</v>
      </c>
      <c r="H441" s="238">
        <v>2623.18</v>
      </c>
      <c r="I441" s="350">
        <v>1691.77</v>
      </c>
      <c r="J441" s="349">
        <v>1467.38</v>
      </c>
      <c r="K441" s="239">
        <v>102</v>
      </c>
      <c r="L441" s="373">
        <f>'раздел 2'!C438</f>
        <v>1405122.14</v>
      </c>
      <c r="M441" s="350">
        <v>0</v>
      </c>
      <c r="N441" s="350">
        <v>0</v>
      </c>
      <c r="O441" s="350">
        <v>0</v>
      </c>
      <c r="P441" s="373">
        <f t="shared" si="124"/>
        <v>1405122.14</v>
      </c>
      <c r="Q441" s="345">
        <f t="shared" si="125"/>
        <v>535.65601293087013</v>
      </c>
      <c r="R441" s="350">
        <v>24445</v>
      </c>
      <c r="S441" s="143" t="s">
        <v>358</v>
      </c>
      <c r="T441" s="350" t="s">
        <v>181</v>
      </c>
      <c r="U441" s="59">
        <f>'раздел 2'!C438-'раздел 1'!L441</f>
        <v>0</v>
      </c>
      <c r="V441" s="213">
        <f t="shared" si="123"/>
        <v>0</v>
      </c>
      <c r="W441" s="213">
        <f t="shared" si="127"/>
        <v>23909.343987069129</v>
      </c>
    </row>
    <row r="442" spans="1:23" ht="15.6" customHeight="1" x14ac:dyDescent="0.2">
      <c r="A442" s="355">
        <f t="shared" si="126"/>
        <v>328</v>
      </c>
      <c r="B442" s="142" t="s">
        <v>545</v>
      </c>
      <c r="C442" s="224">
        <v>1941</v>
      </c>
      <c r="D442" s="341"/>
      <c r="E442" s="351" t="s">
        <v>174</v>
      </c>
      <c r="F442" s="80">
        <v>3</v>
      </c>
      <c r="G442" s="361">
        <v>3</v>
      </c>
      <c r="H442" s="238">
        <v>2557.66</v>
      </c>
      <c r="I442" s="350">
        <v>1629.85</v>
      </c>
      <c r="J442" s="349">
        <v>1313.13</v>
      </c>
      <c r="K442" s="239">
        <v>83</v>
      </c>
      <c r="L442" s="373">
        <f>'раздел 2'!C439</f>
        <v>1413633.6</v>
      </c>
      <c r="M442" s="350">
        <v>0</v>
      </c>
      <c r="N442" s="350">
        <v>0</v>
      </c>
      <c r="O442" s="350">
        <v>0</v>
      </c>
      <c r="P442" s="373">
        <f t="shared" si="124"/>
        <v>1413633.6</v>
      </c>
      <c r="Q442" s="345">
        <f t="shared" si="125"/>
        <v>552.70583267517975</v>
      </c>
      <c r="R442" s="350">
        <v>24445</v>
      </c>
      <c r="S442" s="143" t="s">
        <v>358</v>
      </c>
      <c r="T442" s="350" t="s">
        <v>181</v>
      </c>
      <c r="U442" s="59">
        <f>'раздел 2'!C439-'раздел 1'!L442</f>
        <v>0</v>
      </c>
      <c r="V442" s="213">
        <f t="shared" si="123"/>
        <v>0</v>
      </c>
      <c r="W442" s="213">
        <f t="shared" si="127"/>
        <v>23892.294167324821</v>
      </c>
    </row>
    <row r="443" spans="1:23" ht="15.6" customHeight="1" x14ac:dyDescent="0.2">
      <c r="A443" s="355">
        <f t="shared" si="126"/>
        <v>329</v>
      </c>
      <c r="B443" s="142" t="s">
        <v>546</v>
      </c>
      <c r="C443" s="224">
        <v>1917</v>
      </c>
      <c r="D443" s="135"/>
      <c r="E443" s="225" t="s">
        <v>1509</v>
      </c>
      <c r="F443" s="80">
        <v>2</v>
      </c>
      <c r="G443" s="361">
        <v>1</v>
      </c>
      <c r="H443" s="238">
        <v>453.21</v>
      </c>
      <c r="I443" s="350">
        <v>255.6</v>
      </c>
      <c r="J443" s="349">
        <v>255.6</v>
      </c>
      <c r="K443" s="239">
        <v>23</v>
      </c>
      <c r="L443" s="373">
        <f>'раздел 2'!C440</f>
        <v>334859.36</v>
      </c>
      <c r="M443" s="350">
        <v>0</v>
      </c>
      <c r="N443" s="350">
        <v>0</v>
      </c>
      <c r="O443" s="350">
        <v>0</v>
      </c>
      <c r="P443" s="373">
        <f t="shared" si="124"/>
        <v>334859.36</v>
      </c>
      <c r="Q443" s="345">
        <f t="shared" si="125"/>
        <v>738.86136669535097</v>
      </c>
      <c r="R443" s="350">
        <v>24445</v>
      </c>
      <c r="S443" s="143" t="s">
        <v>358</v>
      </c>
      <c r="T443" s="350" t="s">
        <v>181</v>
      </c>
      <c r="U443" s="59">
        <f>'раздел 2'!C440-'раздел 1'!L443</f>
        <v>0</v>
      </c>
      <c r="V443" s="213">
        <f t="shared" si="123"/>
        <v>0</v>
      </c>
      <c r="W443" s="213">
        <f t="shared" si="127"/>
        <v>23706.13863330465</v>
      </c>
    </row>
    <row r="444" spans="1:23" ht="15.6" customHeight="1" x14ac:dyDescent="0.2">
      <c r="A444" s="355">
        <f t="shared" si="126"/>
        <v>330</v>
      </c>
      <c r="B444" s="142" t="s">
        <v>547</v>
      </c>
      <c r="C444" s="224">
        <v>1968</v>
      </c>
      <c r="D444" s="135"/>
      <c r="E444" s="225" t="s">
        <v>1510</v>
      </c>
      <c r="F444" s="196">
        <v>5</v>
      </c>
      <c r="G444" s="361">
        <v>6</v>
      </c>
      <c r="H444" s="242">
        <v>7653.53</v>
      </c>
      <c r="I444" s="350">
        <v>5092.3</v>
      </c>
      <c r="J444" s="349">
        <v>4672.05</v>
      </c>
      <c r="K444" s="239">
        <v>221</v>
      </c>
      <c r="L444" s="373">
        <f>'раздел 2'!C441</f>
        <v>1605436.1300000001</v>
      </c>
      <c r="M444" s="350">
        <v>0</v>
      </c>
      <c r="N444" s="350">
        <v>0</v>
      </c>
      <c r="O444" s="350">
        <v>0</v>
      </c>
      <c r="P444" s="373">
        <f t="shared" si="124"/>
        <v>1605436.1300000001</v>
      </c>
      <c r="Q444" s="345">
        <f t="shared" si="125"/>
        <v>209.7641389006119</v>
      </c>
      <c r="R444" s="350">
        <v>24445</v>
      </c>
      <c r="S444" s="143" t="s">
        <v>358</v>
      </c>
      <c r="T444" s="350" t="s">
        <v>181</v>
      </c>
      <c r="U444" s="59">
        <f>'раздел 2'!C441-'раздел 1'!L444</f>
        <v>0</v>
      </c>
      <c r="V444" s="213">
        <f t="shared" si="123"/>
        <v>0</v>
      </c>
      <c r="W444" s="213">
        <f t="shared" si="127"/>
        <v>24235.235861099387</v>
      </c>
    </row>
    <row r="445" spans="1:23" ht="15.6" customHeight="1" x14ac:dyDescent="0.2">
      <c r="A445" s="355">
        <f t="shared" si="126"/>
        <v>331</v>
      </c>
      <c r="B445" s="142" t="s">
        <v>548</v>
      </c>
      <c r="C445" s="224">
        <v>1972</v>
      </c>
      <c r="D445" s="135"/>
      <c r="E445" s="225" t="s">
        <v>1510</v>
      </c>
      <c r="F445" s="196">
        <v>5</v>
      </c>
      <c r="G445" s="361">
        <v>2</v>
      </c>
      <c r="H445" s="238">
        <v>1925.38</v>
      </c>
      <c r="I445" s="350">
        <v>1356.6</v>
      </c>
      <c r="J445" s="349">
        <v>1075.08</v>
      </c>
      <c r="K445" s="239">
        <v>69</v>
      </c>
      <c r="L445" s="373">
        <f>'раздел 2'!C442</f>
        <v>908423.54</v>
      </c>
      <c r="M445" s="350">
        <v>0</v>
      </c>
      <c r="N445" s="350">
        <v>0</v>
      </c>
      <c r="O445" s="350">
        <v>0</v>
      </c>
      <c r="P445" s="373">
        <f t="shared" si="124"/>
        <v>908423.54</v>
      </c>
      <c r="Q445" s="345">
        <f t="shared" si="125"/>
        <v>471.81519492256075</v>
      </c>
      <c r="R445" s="350">
        <v>24445</v>
      </c>
      <c r="S445" s="143" t="s">
        <v>358</v>
      </c>
      <c r="T445" s="350" t="s">
        <v>181</v>
      </c>
      <c r="U445" s="59">
        <f>'раздел 2'!C442-'раздел 1'!L445</f>
        <v>0</v>
      </c>
      <c r="V445" s="213">
        <f t="shared" si="123"/>
        <v>0</v>
      </c>
      <c r="W445" s="213">
        <f t="shared" si="127"/>
        <v>23973.184805077439</v>
      </c>
    </row>
    <row r="446" spans="1:23" ht="15.6" customHeight="1" x14ac:dyDescent="0.2">
      <c r="A446" s="355">
        <f t="shared" si="126"/>
        <v>332</v>
      </c>
      <c r="B446" s="142" t="s">
        <v>504</v>
      </c>
      <c r="C446" s="88">
        <v>1917</v>
      </c>
      <c r="D446" s="237"/>
      <c r="E446" s="351" t="s">
        <v>174</v>
      </c>
      <c r="F446" s="337">
        <v>2</v>
      </c>
      <c r="G446" s="361">
        <v>2</v>
      </c>
      <c r="H446" s="350">
        <v>1231</v>
      </c>
      <c r="I446" s="350">
        <v>509.2</v>
      </c>
      <c r="J446" s="349">
        <v>509.2</v>
      </c>
      <c r="K446" s="88">
        <v>32</v>
      </c>
      <c r="L446" s="373">
        <f>'раздел 2'!C443</f>
        <v>430444.75</v>
      </c>
      <c r="M446" s="350">
        <v>0</v>
      </c>
      <c r="N446" s="350">
        <v>0</v>
      </c>
      <c r="O446" s="350">
        <v>0</v>
      </c>
      <c r="P446" s="373">
        <f t="shared" si="124"/>
        <v>430444.75</v>
      </c>
      <c r="Q446" s="345">
        <f t="shared" si="125"/>
        <v>349.67079610073114</v>
      </c>
      <c r="R446" s="350">
        <v>24445</v>
      </c>
      <c r="S446" s="143" t="s">
        <v>358</v>
      </c>
      <c r="T446" s="350" t="s">
        <v>181</v>
      </c>
      <c r="U446" s="59">
        <f>'раздел 2'!C443-'раздел 1'!L446</f>
        <v>0</v>
      </c>
      <c r="V446" s="213">
        <f t="shared" si="123"/>
        <v>0</v>
      </c>
      <c r="W446" s="213">
        <f t="shared" si="127"/>
        <v>24095.329203899269</v>
      </c>
    </row>
    <row r="447" spans="1:23" ht="15.6" customHeight="1" x14ac:dyDescent="0.2">
      <c r="A447" s="355">
        <f t="shared" si="126"/>
        <v>333</v>
      </c>
      <c r="B447" s="145" t="s">
        <v>505</v>
      </c>
      <c r="C447" s="224">
        <v>1972</v>
      </c>
      <c r="D447" s="243"/>
      <c r="E447" s="351" t="s">
        <v>174</v>
      </c>
      <c r="F447" s="337">
        <v>5</v>
      </c>
      <c r="G447" s="361">
        <v>5</v>
      </c>
      <c r="H447" s="238">
        <v>5823.9</v>
      </c>
      <c r="I447" s="350">
        <v>4293.8</v>
      </c>
      <c r="J447" s="349">
        <v>4002.6</v>
      </c>
      <c r="K447" s="239">
        <v>193</v>
      </c>
      <c r="L447" s="373">
        <f>'раздел 2'!C444</f>
        <v>1256513.19</v>
      </c>
      <c r="M447" s="350">
        <v>0</v>
      </c>
      <c r="N447" s="350">
        <v>0</v>
      </c>
      <c r="O447" s="350">
        <v>0</v>
      </c>
      <c r="P447" s="373">
        <f t="shared" si="124"/>
        <v>1256513.19</v>
      </c>
      <c r="Q447" s="345">
        <f t="shared" si="125"/>
        <v>215.75116159274714</v>
      </c>
      <c r="R447" s="350">
        <v>24445</v>
      </c>
      <c r="S447" s="143" t="s">
        <v>358</v>
      </c>
      <c r="T447" s="350" t="s">
        <v>181</v>
      </c>
      <c r="U447" s="59">
        <f>'раздел 2'!C444-'раздел 1'!L447</f>
        <v>0</v>
      </c>
      <c r="V447" s="213">
        <f t="shared" si="123"/>
        <v>0</v>
      </c>
      <c r="W447" s="213">
        <f t="shared" si="127"/>
        <v>24229.248838407253</v>
      </c>
    </row>
    <row r="448" spans="1:23" ht="15.6" customHeight="1" x14ac:dyDescent="0.2">
      <c r="A448" s="355">
        <f t="shared" si="126"/>
        <v>334</v>
      </c>
      <c r="B448" s="145" t="s">
        <v>506</v>
      </c>
      <c r="C448" s="224">
        <v>1963</v>
      </c>
      <c r="D448" s="241"/>
      <c r="E448" s="351" t="s">
        <v>174</v>
      </c>
      <c r="F448" s="196">
        <v>4</v>
      </c>
      <c r="G448" s="361">
        <v>3</v>
      </c>
      <c r="H448" s="238">
        <v>3327.8</v>
      </c>
      <c r="I448" s="350">
        <v>2010.5</v>
      </c>
      <c r="J448" s="349">
        <v>1896.3</v>
      </c>
      <c r="K448" s="239">
        <v>87</v>
      </c>
      <c r="L448" s="373">
        <f>'раздел 2'!C445</f>
        <v>803331.44000000006</v>
      </c>
      <c r="M448" s="350">
        <v>0</v>
      </c>
      <c r="N448" s="350">
        <v>0</v>
      </c>
      <c r="O448" s="350">
        <v>0</v>
      </c>
      <c r="P448" s="373">
        <f t="shared" si="124"/>
        <v>803331.44000000006</v>
      </c>
      <c r="Q448" s="345">
        <f t="shared" si="125"/>
        <v>241.4001562593906</v>
      </c>
      <c r="R448" s="350">
        <v>24445</v>
      </c>
      <c r="S448" s="143" t="s">
        <v>358</v>
      </c>
      <c r="T448" s="350" t="s">
        <v>181</v>
      </c>
      <c r="U448" s="59">
        <f>'раздел 2'!C445-'раздел 1'!L448</f>
        <v>0</v>
      </c>
      <c r="V448" s="213">
        <f t="shared" si="123"/>
        <v>0</v>
      </c>
      <c r="W448" s="213">
        <f t="shared" si="127"/>
        <v>24203.599843740609</v>
      </c>
    </row>
    <row r="449" spans="1:23" ht="15.6" customHeight="1" x14ac:dyDescent="0.2">
      <c r="A449" s="355">
        <f t="shared" si="126"/>
        <v>335</v>
      </c>
      <c r="B449" s="142" t="s">
        <v>507</v>
      </c>
      <c r="C449" s="224">
        <v>1917</v>
      </c>
      <c r="D449" s="241"/>
      <c r="E449" s="351" t="s">
        <v>174</v>
      </c>
      <c r="F449" s="196">
        <v>2</v>
      </c>
      <c r="G449" s="361">
        <v>1</v>
      </c>
      <c r="H449" s="238">
        <v>925.49</v>
      </c>
      <c r="I449" s="350">
        <v>553.49</v>
      </c>
      <c r="J449" s="349">
        <v>216.15</v>
      </c>
      <c r="K449" s="239">
        <v>22</v>
      </c>
      <c r="L449" s="373">
        <f>'раздел 2'!C446</f>
        <v>1033247.0800000001</v>
      </c>
      <c r="M449" s="350">
        <v>0</v>
      </c>
      <c r="N449" s="350">
        <v>0</v>
      </c>
      <c r="O449" s="350">
        <v>0</v>
      </c>
      <c r="P449" s="373">
        <f t="shared" si="124"/>
        <v>1033247.0800000001</v>
      </c>
      <c r="Q449" s="345">
        <f t="shared" si="125"/>
        <v>1116.4324628034879</v>
      </c>
      <c r="R449" s="350">
        <v>24445</v>
      </c>
      <c r="S449" s="143" t="s">
        <v>358</v>
      </c>
      <c r="T449" s="350" t="s">
        <v>181</v>
      </c>
      <c r="U449" s="59">
        <f>'раздел 2'!C446-'раздел 1'!L449</f>
        <v>0</v>
      </c>
      <c r="V449" s="213">
        <f t="shared" si="123"/>
        <v>0</v>
      </c>
      <c r="W449" s="213">
        <f t="shared" si="127"/>
        <v>23328.567537196512</v>
      </c>
    </row>
    <row r="450" spans="1:23" ht="15.6" customHeight="1" x14ac:dyDescent="0.2">
      <c r="A450" s="355">
        <f t="shared" si="126"/>
        <v>336</v>
      </c>
      <c r="B450" s="142" t="s">
        <v>508</v>
      </c>
      <c r="C450" s="224">
        <v>1917</v>
      </c>
      <c r="D450" s="341"/>
      <c r="E450" s="225" t="s">
        <v>1509</v>
      </c>
      <c r="F450" s="196">
        <v>2</v>
      </c>
      <c r="G450" s="361">
        <v>1</v>
      </c>
      <c r="H450" s="238">
        <v>315.52</v>
      </c>
      <c r="I450" s="350">
        <v>172.42</v>
      </c>
      <c r="J450" s="244">
        <v>131.4</v>
      </c>
      <c r="K450" s="239">
        <v>10</v>
      </c>
      <c r="L450" s="373">
        <f>'раздел 2'!C447</f>
        <v>639638.91</v>
      </c>
      <c r="M450" s="350">
        <v>0</v>
      </c>
      <c r="N450" s="350">
        <v>0</v>
      </c>
      <c r="O450" s="350">
        <v>0</v>
      </c>
      <c r="P450" s="373">
        <f t="shared" si="124"/>
        <v>639638.91</v>
      </c>
      <c r="Q450" s="345">
        <f t="shared" si="125"/>
        <v>2027.253137677485</v>
      </c>
      <c r="R450" s="350">
        <v>24445</v>
      </c>
      <c r="S450" s="143" t="s">
        <v>358</v>
      </c>
      <c r="T450" s="350" t="s">
        <v>181</v>
      </c>
      <c r="U450" s="59">
        <f>'раздел 2'!C447-'раздел 1'!L450</f>
        <v>0</v>
      </c>
      <c r="V450" s="213">
        <f t="shared" si="123"/>
        <v>0</v>
      </c>
      <c r="W450" s="213">
        <f t="shared" si="127"/>
        <v>22417.746862322514</v>
      </c>
    </row>
    <row r="451" spans="1:23" ht="15.6" customHeight="1" x14ac:dyDescent="0.2">
      <c r="A451" s="355">
        <f t="shared" si="126"/>
        <v>337</v>
      </c>
      <c r="B451" s="142" t="s">
        <v>509</v>
      </c>
      <c r="C451" s="224">
        <v>1962</v>
      </c>
      <c r="D451" s="341"/>
      <c r="E451" s="224" t="s">
        <v>1508</v>
      </c>
      <c r="F451" s="196">
        <v>2</v>
      </c>
      <c r="G451" s="361">
        <v>2</v>
      </c>
      <c r="H451" s="238">
        <v>1191.3</v>
      </c>
      <c r="I451" s="350">
        <v>642</v>
      </c>
      <c r="J451" s="244">
        <v>531.36</v>
      </c>
      <c r="K451" s="239">
        <v>33</v>
      </c>
      <c r="L451" s="373">
        <f>'раздел 2'!C448</f>
        <v>101199.54</v>
      </c>
      <c r="M451" s="350">
        <v>0</v>
      </c>
      <c r="N451" s="350">
        <v>0</v>
      </c>
      <c r="O451" s="350">
        <v>0</v>
      </c>
      <c r="P451" s="373">
        <f t="shared" si="124"/>
        <v>101199.54</v>
      </c>
      <c r="Q451" s="345">
        <f t="shared" si="125"/>
        <v>84.948829010324857</v>
      </c>
      <c r="R451" s="350">
        <v>24445</v>
      </c>
      <c r="S451" s="143" t="s">
        <v>358</v>
      </c>
      <c r="T451" s="350" t="s">
        <v>181</v>
      </c>
      <c r="U451" s="59">
        <f>'раздел 2'!C448-'раздел 1'!L451</f>
        <v>0</v>
      </c>
      <c r="V451" s="213">
        <f t="shared" si="123"/>
        <v>0</v>
      </c>
      <c r="W451" s="213">
        <f t="shared" si="127"/>
        <v>24360.051170989675</v>
      </c>
    </row>
    <row r="452" spans="1:23" ht="15.6" customHeight="1" x14ac:dyDescent="0.2">
      <c r="A452" s="355">
        <f t="shared" si="126"/>
        <v>338</v>
      </c>
      <c r="B452" s="142" t="s">
        <v>549</v>
      </c>
      <c r="C452" s="88">
        <v>1957</v>
      </c>
      <c r="D452" s="241"/>
      <c r="E452" s="351" t="s">
        <v>174</v>
      </c>
      <c r="F452" s="361">
        <v>3</v>
      </c>
      <c r="G452" s="361">
        <v>3</v>
      </c>
      <c r="H452" s="349">
        <v>1548.6</v>
      </c>
      <c r="I452" s="349">
        <v>1548.6</v>
      </c>
      <c r="J452" s="349">
        <v>1179</v>
      </c>
      <c r="K452" s="88">
        <v>59</v>
      </c>
      <c r="L452" s="373">
        <f>'раздел 2'!C449</f>
        <v>604195.21</v>
      </c>
      <c r="M452" s="350">
        <v>0</v>
      </c>
      <c r="N452" s="350">
        <v>0</v>
      </c>
      <c r="O452" s="350">
        <v>0</v>
      </c>
      <c r="P452" s="373">
        <f t="shared" si="124"/>
        <v>604195.21</v>
      </c>
      <c r="Q452" s="345">
        <f t="shared" si="125"/>
        <v>390.15576004132765</v>
      </c>
      <c r="R452" s="350">
        <v>24445</v>
      </c>
      <c r="S452" s="143" t="s">
        <v>358</v>
      </c>
      <c r="T452" s="350" t="s">
        <v>181</v>
      </c>
      <c r="U452" s="59">
        <f>'раздел 2'!C449-'раздел 1'!L452</f>
        <v>0</v>
      </c>
      <c r="V452" s="213">
        <f t="shared" si="123"/>
        <v>0</v>
      </c>
      <c r="W452" s="213">
        <f t="shared" si="127"/>
        <v>24054.844239958671</v>
      </c>
    </row>
    <row r="453" spans="1:23" ht="15.6" customHeight="1" x14ac:dyDescent="0.2">
      <c r="A453" s="355">
        <f t="shared" si="126"/>
        <v>339</v>
      </c>
      <c r="B453" s="145" t="s">
        <v>550</v>
      </c>
      <c r="C453" s="224">
        <v>1966</v>
      </c>
      <c r="D453" s="135"/>
      <c r="E453" s="351" t="s">
        <v>174</v>
      </c>
      <c r="F453" s="80">
        <v>5</v>
      </c>
      <c r="G453" s="361">
        <v>3</v>
      </c>
      <c r="H453" s="238">
        <v>3320.85</v>
      </c>
      <c r="I453" s="350">
        <v>2565.75</v>
      </c>
      <c r="J453" s="349">
        <v>2432.86</v>
      </c>
      <c r="K453" s="239">
        <v>117</v>
      </c>
      <c r="L453" s="373">
        <f>'раздел 2'!C450</f>
        <v>1014116.51</v>
      </c>
      <c r="M453" s="350">
        <v>0</v>
      </c>
      <c r="N453" s="350">
        <v>0</v>
      </c>
      <c r="O453" s="350">
        <v>0</v>
      </c>
      <c r="P453" s="373">
        <f t="shared" si="124"/>
        <v>1014116.51</v>
      </c>
      <c r="Q453" s="345">
        <f t="shared" si="125"/>
        <v>305.37859584142615</v>
      </c>
      <c r="R453" s="350">
        <v>24445</v>
      </c>
      <c r="S453" s="143" t="s">
        <v>358</v>
      </c>
      <c r="T453" s="350" t="s">
        <v>181</v>
      </c>
      <c r="U453" s="59">
        <f>'раздел 2'!C450-'раздел 1'!L453</f>
        <v>0</v>
      </c>
      <c r="V453" s="213">
        <f t="shared" si="123"/>
        <v>0</v>
      </c>
      <c r="W453" s="213">
        <f t="shared" si="127"/>
        <v>24139.621404158574</v>
      </c>
    </row>
    <row r="454" spans="1:23" ht="15.6" customHeight="1" x14ac:dyDescent="0.2">
      <c r="A454" s="355">
        <f t="shared" si="126"/>
        <v>340</v>
      </c>
      <c r="B454" s="145" t="s">
        <v>551</v>
      </c>
      <c r="C454" s="224">
        <v>1965</v>
      </c>
      <c r="D454" s="135"/>
      <c r="E454" s="351" t="s">
        <v>174</v>
      </c>
      <c r="F454" s="80">
        <v>5</v>
      </c>
      <c r="G454" s="361">
        <v>3</v>
      </c>
      <c r="H454" s="238">
        <v>3272.97</v>
      </c>
      <c r="I454" s="350">
        <v>2534.27</v>
      </c>
      <c r="J454" s="349">
        <v>2404.65</v>
      </c>
      <c r="K454" s="239">
        <v>129</v>
      </c>
      <c r="L454" s="373">
        <f>'раздел 2'!C451</f>
        <v>1078679.95</v>
      </c>
      <c r="M454" s="350">
        <v>0</v>
      </c>
      <c r="N454" s="350">
        <v>0</v>
      </c>
      <c r="O454" s="350">
        <v>0</v>
      </c>
      <c r="P454" s="373">
        <f t="shared" ref="P454:P485" si="128">L454</f>
        <v>1078679.95</v>
      </c>
      <c r="Q454" s="345">
        <f t="shared" ref="Q454:Q485" si="129">L454/H454</f>
        <v>329.5722081167869</v>
      </c>
      <c r="R454" s="350">
        <v>24445</v>
      </c>
      <c r="S454" s="143" t="s">
        <v>358</v>
      </c>
      <c r="T454" s="350" t="s">
        <v>1671</v>
      </c>
      <c r="U454" s="59">
        <f>'раздел 2'!C451-'раздел 1'!L454</f>
        <v>0</v>
      </c>
      <c r="V454" s="213">
        <f t="shared" si="123"/>
        <v>0</v>
      </c>
      <c r="W454" s="213">
        <f t="shared" si="127"/>
        <v>24115.427791883212</v>
      </c>
    </row>
    <row r="455" spans="1:23" ht="15.6" customHeight="1" x14ac:dyDescent="0.2">
      <c r="A455" s="355">
        <f t="shared" ref="A455:A495" si="130">A454+1</f>
        <v>341</v>
      </c>
      <c r="B455" s="142" t="s">
        <v>552</v>
      </c>
      <c r="C455" s="224">
        <v>1984</v>
      </c>
      <c r="D455" s="135"/>
      <c r="E455" s="351" t="s">
        <v>174</v>
      </c>
      <c r="F455" s="80">
        <v>5</v>
      </c>
      <c r="G455" s="361">
        <v>1</v>
      </c>
      <c r="H455" s="238">
        <v>3265.8</v>
      </c>
      <c r="I455" s="350">
        <v>2368.8000000000002</v>
      </c>
      <c r="J455" s="349">
        <v>1401.27</v>
      </c>
      <c r="K455" s="239">
        <v>138</v>
      </c>
      <c r="L455" s="373">
        <f>'раздел 2'!C452</f>
        <v>255407.06</v>
      </c>
      <c r="M455" s="350">
        <v>0</v>
      </c>
      <c r="N455" s="350">
        <v>0</v>
      </c>
      <c r="O455" s="350">
        <v>0</v>
      </c>
      <c r="P455" s="373">
        <f t="shared" si="128"/>
        <v>255407.06</v>
      </c>
      <c r="Q455" s="345">
        <f t="shared" si="129"/>
        <v>78.206583379263876</v>
      </c>
      <c r="R455" s="350">
        <v>24445</v>
      </c>
      <c r="S455" s="143" t="s">
        <v>358</v>
      </c>
      <c r="T455" s="350" t="s">
        <v>181</v>
      </c>
      <c r="U455" s="59">
        <f>'раздел 2'!C452-'раздел 1'!L455</f>
        <v>0</v>
      </c>
      <c r="V455" s="213">
        <f t="shared" si="123"/>
        <v>0</v>
      </c>
      <c r="W455" s="213">
        <f t="shared" si="127"/>
        <v>24366.793416620738</v>
      </c>
    </row>
    <row r="456" spans="1:23" ht="15.6" customHeight="1" x14ac:dyDescent="0.2">
      <c r="A456" s="355">
        <f t="shared" si="130"/>
        <v>342</v>
      </c>
      <c r="B456" s="142" t="s">
        <v>553</v>
      </c>
      <c r="C456" s="341">
        <v>1963</v>
      </c>
      <c r="D456" s="341"/>
      <c r="E456" s="351" t="s">
        <v>174</v>
      </c>
      <c r="F456" s="361">
        <v>4</v>
      </c>
      <c r="G456" s="361">
        <v>2</v>
      </c>
      <c r="H456" s="373">
        <v>1300.3900000000001</v>
      </c>
      <c r="I456" s="373">
        <v>1300.3900000000001</v>
      </c>
      <c r="J456" s="373">
        <v>1123.73</v>
      </c>
      <c r="K456" s="88">
        <v>50</v>
      </c>
      <c r="L456" s="373">
        <f>'раздел 2'!C453</f>
        <v>273361.27</v>
      </c>
      <c r="M456" s="350">
        <v>0</v>
      </c>
      <c r="N456" s="350">
        <v>0</v>
      </c>
      <c r="O456" s="350">
        <v>0</v>
      </c>
      <c r="P456" s="373">
        <f t="shared" si="128"/>
        <v>273361.27</v>
      </c>
      <c r="Q456" s="345">
        <f t="shared" si="129"/>
        <v>210.21483554933519</v>
      </c>
      <c r="R456" s="350">
        <v>24445</v>
      </c>
      <c r="S456" s="143" t="s">
        <v>358</v>
      </c>
      <c r="T456" s="350" t="s">
        <v>181</v>
      </c>
      <c r="U456" s="59">
        <f>'раздел 2'!C453-'раздел 1'!L456</f>
        <v>0</v>
      </c>
      <c r="V456" s="213">
        <f t="shared" si="123"/>
        <v>0</v>
      </c>
      <c r="W456" s="213">
        <f t="shared" si="127"/>
        <v>24234.785164450666</v>
      </c>
    </row>
    <row r="457" spans="1:23" ht="15.6" customHeight="1" x14ac:dyDescent="0.2">
      <c r="A457" s="355">
        <f t="shared" si="130"/>
        <v>343</v>
      </c>
      <c r="B457" s="142" t="s">
        <v>554</v>
      </c>
      <c r="C457" s="88">
        <v>1963</v>
      </c>
      <c r="D457" s="240"/>
      <c r="E457" s="351" t="s">
        <v>174</v>
      </c>
      <c r="F457" s="361">
        <v>4</v>
      </c>
      <c r="G457" s="361">
        <v>3</v>
      </c>
      <c r="H457" s="349">
        <v>2002.37</v>
      </c>
      <c r="I457" s="349">
        <v>2002.37</v>
      </c>
      <c r="J457" s="349">
        <v>1915.49</v>
      </c>
      <c r="K457" s="88">
        <v>87</v>
      </c>
      <c r="L457" s="373">
        <f>'раздел 2'!C454</f>
        <v>359328.13</v>
      </c>
      <c r="M457" s="350">
        <v>0</v>
      </c>
      <c r="N457" s="350">
        <v>0</v>
      </c>
      <c r="O457" s="350">
        <v>0</v>
      </c>
      <c r="P457" s="373">
        <f t="shared" si="128"/>
        <v>359328.13</v>
      </c>
      <c r="Q457" s="345">
        <f t="shared" si="129"/>
        <v>179.45141507313835</v>
      </c>
      <c r="R457" s="350">
        <v>24445</v>
      </c>
      <c r="S457" s="143" t="s">
        <v>358</v>
      </c>
      <c r="T457" s="350" t="s">
        <v>181</v>
      </c>
      <c r="U457" s="59">
        <f>'раздел 2'!C454-'раздел 1'!L457</f>
        <v>0</v>
      </c>
      <c r="V457" s="213">
        <f t="shared" si="123"/>
        <v>0</v>
      </c>
      <c r="W457" s="213">
        <f t="shared" si="127"/>
        <v>24265.548584926863</v>
      </c>
    </row>
    <row r="458" spans="1:23" ht="15.6" customHeight="1" x14ac:dyDescent="0.2">
      <c r="A458" s="355">
        <f t="shared" si="130"/>
        <v>344</v>
      </c>
      <c r="B458" s="142" t="s">
        <v>555</v>
      </c>
      <c r="C458" s="88">
        <v>1963</v>
      </c>
      <c r="D458" s="237"/>
      <c r="E458" s="351" t="s">
        <v>174</v>
      </c>
      <c r="F458" s="361">
        <v>4</v>
      </c>
      <c r="G458" s="361">
        <v>2</v>
      </c>
      <c r="H458" s="349">
        <v>1307.43</v>
      </c>
      <c r="I458" s="349">
        <v>1307.43</v>
      </c>
      <c r="J458" s="349">
        <v>1173.6300000000001</v>
      </c>
      <c r="K458" s="88">
        <v>64</v>
      </c>
      <c r="L458" s="373">
        <f>'раздел 2'!C455</f>
        <v>272405.64</v>
      </c>
      <c r="M458" s="350">
        <v>0</v>
      </c>
      <c r="N458" s="350">
        <v>0</v>
      </c>
      <c r="O458" s="350">
        <v>0</v>
      </c>
      <c r="P458" s="373">
        <f t="shared" si="128"/>
        <v>272405.64</v>
      </c>
      <c r="Q458" s="345">
        <f t="shared" si="129"/>
        <v>208.3519882517611</v>
      </c>
      <c r="R458" s="350">
        <v>24445</v>
      </c>
      <c r="S458" s="143" t="s">
        <v>358</v>
      </c>
      <c r="T458" s="350" t="s">
        <v>181</v>
      </c>
      <c r="U458" s="59">
        <f>'раздел 2'!C455-'раздел 1'!L458</f>
        <v>0</v>
      </c>
      <c r="V458" s="213">
        <f t="shared" si="123"/>
        <v>0</v>
      </c>
      <c r="W458" s="213">
        <f t="shared" si="127"/>
        <v>24236.648011748239</v>
      </c>
    </row>
    <row r="459" spans="1:23" ht="15.6" customHeight="1" x14ac:dyDescent="0.2">
      <c r="A459" s="355">
        <f t="shared" si="130"/>
        <v>345</v>
      </c>
      <c r="B459" s="145" t="s">
        <v>556</v>
      </c>
      <c r="C459" s="224">
        <v>1968</v>
      </c>
      <c r="D459" s="135"/>
      <c r="E459" s="224" t="s">
        <v>1507</v>
      </c>
      <c r="F459" s="80">
        <v>5</v>
      </c>
      <c r="G459" s="361">
        <v>4</v>
      </c>
      <c r="H459" s="238">
        <v>4676.6499999999996</v>
      </c>
      <c r="I459" s="350">
        <v>3522.05</v>
      </c>
      <c r="J459" s="349">
        <v>3222.52</v>
      </c>
      <c r="K459" s="239">
        <v>183</v>
      </c>
      <c r="L459" s="373">
        <f>'раздел 2'!C456</f>
        <v>1355925.6</v>
      </c>
      <c r="M459" s="350">
        <v>0</v>
      </c>
      <c r="N459" s="350">
        <v>0</v>
      </c>
      <c r="O459" s="350">
        <v>0</v>
      </c>
      <c r="P459" s="373">
        <f t="shared" si="128"/>
        <v>1355925.6</v>
      </c>
      <c r="Q459" s="345">
        <f t="shared" si="129"/>
        <v>289.93523141565015</v>
      </c>
      <c r="R459" s="350">
        <v>24445</v>
      </c>
      <c r="S459" s="143" t="s">
        <v>358</v>
      </c>
      <c r="T459" s="350" t="s">
        <v>181</v>
      </c>
      <c r="U459" s="59">
        <f>'раздел 2'!C456-'раздел 1'!L459</f>
        <v>0</v>
      </c>
      <c r="V459" s="213">
        <f t="shared" si="123"/>
        <v>0</v>
      </c>
      <c r="W459" s="213">
        <f t="shared" si="127"/>
        <v>24155.064768584351</v>
      </c>
    </row>
    <row r="460" spans="1:23" ht="15.6" customHeight="1" x14ac:dyDescent="0.2">
      <c r="A460" s="355">
        <f t="shared" si="130"/>
        <v>346</v>
      </c>
      <c r="B460" s="145" t="s">
        <v>557</v>
      </c>
      <c r="C460" s="224">
        <v>1966</v>
      </c>
      <c r="D460" s="135"/>
      <c r="E460" s="224" t="s">
        <v>1507</v>
      </c>
      <c r="F460" s="80">
        <v>5</v>
      </c>
      <c r="G460" s="361">
        <v>4</v>
      </c>
      <c r="H460" s="238">
        <v>4626.46</v>
      </c>
      <c r="I460" s="350">
        <v>3488.56</v>
      </c>
      <c r="J460" s="349">
        <v>3177.07</v>
      </c>
      <c r="K460" s="239">
        <v>167</v>
      </c>
      <c r="L460" s="373">
        <f>'раздел 2'!C457</f>
        <v>1537785.16</v>
      </c>
      <c r="M460" s="350">
        <v>0</v>
      </c>
      <c r="N460" s="350">
        <v>0</v>
      </c>
      <c r="O460" s="350">
        <v>0</v>
      </c>
      <c r="P460" s="373">
        <f t="shared" si="128"/>
        <v>1537785.16</v>
      </c>
      <c r="Q460" s="345">
        <f t="shared" si="129"/>
        <v>332.38916147551259</v>
      </c>
      <c r="R460" s="350">
        <v>24445</v>
      </c>
      <c r="S460" s="143" t="s">
        <v>358</v>
      </c>
      <c r="T460" s="350" t="s">
        <v>181</v>
      </c>
      <c r="U460" s="59">
        <f>'раздел 2'!C457-'раздел 1'!L460</f>
        <v>0</v>
      </c>
      <c r="V460" s="213">
        <f t="shared" si="123"/>
        <v>0</v>
      </c>
      <c r="W460" s="213">
        <f t="shared" si="127"/>
        <v>24112.610838524488</v>
      </c>
    </row>
    <row r="461" spans="1:23" ht="15.6" customHeight="1" x14ac:dyDescent="0.2">
      <c r="A461" s="355">
        <f t="shared" si="130"/>
        <v>347</v>
      </c>
      <c r="B461" s="145" t="s">
        <v>558</v>
      </c>
      <c r="C461" s="224">
        <v>1966</v>
      </c>
      <c r="D461" s="135"/>
      <c r="E461" s="351" t="s">
        <v>174</v>
      </c>
      <c r="F461" s="80">
        <v>2</v>
      </c>
      <c r="G461" s="361">
        <v>2</v>
      </c>
      <c r="H461" s="238">
        <v>1259.92</v>
      </c>
      <c r="I461" s="350">
        <v>700.08</v>
      </c>
      <c r="J461" s="349">
        <v>639.25</v>
      </c>
      <c r="K461" s="239">
        <v>30</v>
      </c>
      <c r="L461" s="373">
        <f>'раздел 2'!C458</f>
        <v>459358.69999999995</v>
      </c>
      <c r="M461" s="350">
        <v>0</v>
      </c>
      <c r="N461" s="350">
        <v>0</v>
      </c>
      <c r="O461" s="350">
        <v>0</v>
      </c>
      <c r="P461" s="373">
        <f t="shared" si="128"/>
        <v>459358.69999999995</v>
      </c>
      <c r="Q461" s="345">
        <f t="shared" si="129"/>
        <v>364.5935456219442</v>
      </c>
      <c r="R461" s="350">
        <v>24445</v>
      </c>
      <c r="S461" s="143" t="s">
        <v>358</v>
      </c>
      <c r="T461" s="350" t="s">
        <v>181</v>
      </c>
      <c r="U461" s="59">
        <f>'раздел 2'!C458-'раздел 1'!L461</f>
        <v>0</v>
      </c>
      <c r="V461" s="213">
        <f t="shared" si="123"/>
        <v>0</v>
      </c>
      <c r="W461" s="213">
        <f t="shared" si="127"/>
        <v>24080.406454378055</v>
      </c>
    </row>
    <row r="462" spans="1:23" ht="15.6" customHeight="1" x14ac:dyDescent="0.2">
      <c r="A462" s="355">
        <f t="shared" si="130"/>
        <v>348</v>
      </c>
      <c r="B462" s="142" t="s">
        <v>559</v>
      </c>
      <c r="C462" s="88">
        <v>1947</v>
      </c>
      <c r="D462" s="243"/>
      <c r="E462" s="225" t="s">
        <v>174</v>
      </c>
      <c r="F462" s="361">
        <v>2</v>
      </c>
      <c r="G462" s="361">
        <v>2</v>
      </c>
      <c r="H462" s="349">
        <v>841.8</v>
      </c>
      <c r="I462" s="349">
        <v>457.2</v>
      </c>
      <c r="J462" s="349">
        <v>317.8</v>
      </c>
      <c r="K462" s="88">
        <v>42</v>
      </c>
      <c r="L462" s="373">
        <f>'раздел 2'!C459</f>
        <v>796826.58</v>
      </c>
      <c r="M462" s="350">
        <v>0</v>
      </c>
      <c r="N462" s="350">
        <v>0</v>
      </c>
      <c r="O462" s="350">
        <v>0</v>
      </c>
      <c r="P462" s="373">
        <f t="shared" si="128"/>
        <v>796826.58</v>
      </c>
      <c r="Q462" s="345">
        <f t="shared" si="129"/>
        <v>946.57469707769064</v>
      </c>
      <c r="R462" s="350">
        <v>24445</v>
      </c>
      <c r="S462" s="143" t="s">
        <v>358</v>
      </c>
      <c r="T462" s="350" t="s">
        <v>181</v>
      </c>
      <c r="U462" s="59">
        <f>'раздел 2'!C459-'раздел 1'!L462</f>
        <v>0</v>
      </c>
      <c r="V462" s="213">
        <f t="shared" si="123"/>
        <v>0</v>
      </c>
      <c r="W462" s="213">
        <f t="shared" si="127"/>
        <v>23498.425302922311</v>
      </c>
    </row>
    <row r="463" spans="1:23" ht="15.6" customHeight="1" x14ac:dyDescent="0.2">
      <c r="A463" s="355">
        <f t="shared" si="130"/>
        <v>349</v>
      </c>
      <c r="B463" s="145" t="s">
        <v>560</v>
      </c>
      <c r="C463" s="224">
        <v>1967</v>
      </c>
      <c r="D463" s="135"/>
      <c r="E463" s="224" t="s">
        <v>1507</v>
      </c>
      <c r="F463" s="337">
        <v>5</v>
      </c>
      <c r="G463" s="361">
        <v>4</v>
      </c>
      <c r="H463" s="238">
        <v>5169.26</v>
      </c>
      <c r="I463" s="350">
        <v>3793.14</v>
      </c>
      <c r="J463" s="349">
        <v>3439.71</v>
      </c>
      <c r="K463" s="239">
        <v>164</v>
      </c>
      <c r="L463" s="373">
        <f>'раздел 2'!C460</f>
        <v>1062786.77</v>
      </c>
      <c r="M463" s="350">
        <v>0</v>
      </c>
      <c r="N463" s="350">
        <v>0</v>
      </c>
      <c r="O463" s="350">
        <v>0</v>
      </c>
      <c r="P463" s="373">
        <f t="shared" si="128"/>
        <v>1062786.77</v>
      </c>
      <c r="Q463" s="345">
        <f t="shared" si="129"/>
        <v>205.59746849645791</v>
      </c>
      <c r="R463" s="350">
        <v>24445</v>
      </c>
      <c r="S463" s="143" t="s">
        <v>358</v>
      </c>
      <c r="T463" s="350" t="s">
        <v>181</v>
      </c>
      <c r="U463" s="59">
        <f>'раздел 2'!C460-'раздел 1'!L463</f>
        <v>0</v>
      </c>
      <c r="V463" s="213">
        <f t="shared" si="123"/>
        <v>0</v>
      </c>
      <c r="W463" s="213">
        <f t="shared" si="127"/>
        <v>24239.402531503543</v>
      </c>
    </row>
    <row r="464" spans="1:23" ht="15.6" customHeight="1" x14ac:dyDescent="0.2">
      <c r="A464" s="355">
        <f t="shared" si="130"/>
        <v>350</v>
      </c>
      <c r="B464" s="145" t="s">
        <v>561</v>
      </c>
      <c r="C464" s="224">
        <v>1964</v>
      </c>
      <c r="D464" s="341"/>
      <c r="E464" s="224" t="s">
        <v>1507</v>
      </c>
      <c r="F464" s="80">
        <v>5</v>
      </c>
      <c r="G464" s="361">
        <v>3</v>
      </c>
      <c r="H464" s="238">
        <v>3776.35</v>
      </c>
      <c r="I464" s="350">
        <v>2874.99</v>
      </c>
      <c r="J464" s="349">
        <v>2673.54</v>
      </c>
      <c r="K464" s="239">
        <v>133</v>
      </c>
      <c r="L464" s="373">
        <f>'раздел 2'!C461</f>
        <v>988661.66</v>
      </c>
      <c r="M464" s="350">
        <v>0</v>
      </c>
      <c r="N464" s="350">
        <v>0</v>
      </c>
      <c r="O464" s="350">
        <v>0</v>
      </c>
      <c r="P464" s="373">
        <f t="shared" si="128"/>
        <v>988661.66</v>
      </c>
      <c r="Q464" s="345">
        <f t="shared" si="129"/>
        <v>261.80350338289622</v>
      </c>
      <c r="R464" s="350">
        <v>24445</v>
      </c>
      <c r="S464" s="143" t="s">
        <v>358</v>
      </c>
      <c r="T464" s="350" t="s">
        <v>181</v>
      </c>
      <c r="U464" s="59">
        <f>'раздел 2'!C461-'раздел 1'!L464</f>
        <v>0</v>
      </c>
      <c r="V464" s="213">
        <f t="shared" si="123"/>
        <v>0</v>
      </c>
      <c r="W464" s="213">
        <f t="shared" si="127"/>
        <v>24183.196496617104</v>
      </c>
    </row>
    <row r="465" spans="1:23" ht="15.6" customHeight="1" x14ac:dyDescent="0.2">
      <c r="A465" s="355">
        <f t="shared" si="130"/>
        <v>351</v>
      </c>
      <c r="B465" s="145" t="s">
        <v>562</v>
      </c>
      <c r="C465" s="224">
        <v>1964</v>
      </c>
      <c r="D465" s="245"/>
      <c r="E465" s="224" t="s">
        <v>1507</v>
      </c>
      <c r="F465" s="80">
        <v>5</v>
      </c>
      <c r="G465" s="361">
        <v>3</v>
      </c>
      <c r="H465" s="238">
        <v>3415.22</v>
      </c>
      <c r="I465" s="350">
        <v>2547</v>
      </c>
      <c r="J465" s="349">
        <v>2255.1</v>
      </c>
      <c r="K465" s="239">
        <v>122</v>
      </c>
      <c r="L465" s="373">
        <f>'раздел 2'!C462</f>
        <v>325040.44</v>
      </c>
      <c r="M465" s="350">
        <v>0</v>
      </c>
      <c r="N465" s="350">
        <v>0</v>
      </c>
      <c r="O465" s="350">
        <v>0</v>
      </c>
      <c r="P465" s="373">
        <f t="shared" si="128"/>
        <v>325040.44</v>
      </c>
      <c r="Q465" s="345">
        <f t="shared" si="129"/>
        <v>95.174085417630494</v>
      </c>
      <c r="R465" s="350">
        <v>24445</v>
      </c>
      <c r="S465" s="143" t="s">
        <v>358</v>
      </c>
      <c r="T465" s="350" t="s">
        <v>181</v>
      </c>
      <c r="U465" s="59">
        <f>'раздел 2'!C462-'раздел 1'!L465</f>
        <v>0</v>
      </c>
      <c r="V465" s="213">
        <f t="shared" si="123"/>
        <v>0</v>
      </c>
      <c r="W465" s="213">
        <f t="shared" si="127"/>
        <v>24349.825914582369</v>
      </c>
    </row>
    <row r="466" spans="1:23" ht="15.6" customHeight="1" x14ac:dyDescent="0.2">
      <c r="A466" s="355">
        <f t="shared" si="130"/>
        <v>352</v>
      </c>
      <c r="B466" s="145" t="s">
        <v>563</v>
      </c>
      <c r="C466" s="224">
        <v>1966</v>
      </c>
      <c r="D466" s="245"/>
      <c r="E466" s="224" t="s">
        <v>1507</v>
      </c>
      <c r="F466" s="80">
        <v>5</v>
      </c>
      <c r="G466" s="361">
        <v>4</v>
      </c>
      <c r="H466" s="238">
        <v>4652.3</v>
      </c>
      <c r="I466" s="350">
        <v>3532.7</v>
      </c>
      <c r="J466" s="349">
        <v>3315.7</v>
      </c>
      <c r="K466" s="239">
        <v>160</v>
      </c>
      <c r="L466" s="373">
        <f>'раздел 2'!C463</f>
        <v>228321.82</v>
      </c>
      <c r="M466" s="350">
        <v>0</v>
      </c>
      <c r="N466" s="350">
        <v>0</v>
      </c>
      <c r="O466" s="350">
        <v>0</v>
      </c>
      <c r="P466" s="373">
        <f t="shared" si="128"/>
        <v>228321.82</v>
      </c>
      <c r="Q466" s="345">
        <f t="shared" si="129"/>
        <v>49.077191926573953</v>
      </c>
      <c r="R466" s="350">
        <v>24445</v>
      </c>
      <c r="S466" s="143" t="s">
        <v>358</v>
      </c>
      <c r="T466" s="350" t="s">
        <v>181</v>
      </c>
      <c r="U466" s="59">
        <f>'раздел 2'!C463-'раздел 1'!L466</f>
        <v>0</v>
      </c>
      <c r="V466" s="213">
        <f t="shared" si="123"/>
        <v>0</v>
      </c>
      <c r="W466" s="213">
        <f t="shared" si="127"/>
        <v>24395.922808073425</v>
      </c>
    </row>
    <row r="467" spans="1:23" ht="15.6" customHeight="1" x14ac:dyDescent="0.2">
      <c r="A467" s="355">
        <f t="shared" si="130"/>
        <v>353</v>
      </c>
      <c r="B467" s="145" t="s">
        <v>564</v>
      </c>
      <c r="C467" s="224">
        <v>1967</v>
      </c>
      <c r="D467" s="245"/>
      <c r="E467" s="224" t="s">
        <v>1507</v>
      </c>
      <c r="F467" s="80">
        <v>5</v>
      </c>
      <c r="G467" s="361">
        <v>6</v>
      </c>
      <c r="H467" s="238">
        <v>6889.59</v>
      </c>
      <c r="I467" s="350">
        <v>5177.8</v>
      </c>
      <c r="J467" s="349">
        <v>4571.0600000000004</v>
      </c>
      <c r="K467" s="239">
        <v>224</v>
      </c>
      <c r="L467" s="373">
        <f>'раздел 2'!C464</f>
        <v>291137.39</v>
      </c>
      <c r="M467" s="350">
        <v>0</v>
      </c>
      <c r="N467" s="350">
        <v>0</v>
      </c>
      <c r="O467" s="350">
        <v>0</v>
      </c>
      <c r="P467" s="373">
        <f t="shared" si="128"/>
        <v>291137.39</v>
      </c>
      <c r="Q467" s="345">
        <f t="shared" si="129"/>
        <v>42.257578462579055</v>
      </c>
      <c r="R467" s="350">
        <v>24445</v>
      </c>
      <c r="S467" s="143" t="s">
        <v>358</v>
      </c>
      <c r="T467" s="350" t="s">
        <v>181</v>
      </c>
      <c r="U467" s="59">
        <f>'раздел 2'!C464-'раздел 1'!L467</f>
        <v>0</v>
      </c>
      <c r="V467" s="213">
        <f t="shared" si="123"/>
        <v>0</v>
      </c>
      <c r="W467" s="213">
        <f t="shared" si="127"/>
        <v>24402.742421537419</v>
      </c>
    </row>
    <row r="468" spans="1:23" ht="15.6" customHeight="1" x14ac:dyDescent="0.2">
      <c r="A468" s="355">
        <f t="shared" si="130"/>
        <v>354</v>
      </c>
      <c r="B468" s="142" t="s">
        <v>565</v>
      </c>
      <c r="C468" s="224">
        <v>1917</v>
      </c>
      <c r="D468" s="341"/>
      <c r="E468" s="351" t="s">
        <v>174</v>
      </c>
      <c r="F468" s="80">
        <v>2</v>
      </c>
      <c r="G468" s="361">
        <v>1</v>
      </c>
      <c r="H468" s="238">
        <v>610.5</v>
      </c>
      <c r="I468" s="350">
        <v>277.2</v>
      </c>
      <c r="J468" s="349">
        <v>277.2</v>
      </c>
      <c r="K468" s="239">
        <v>13</v>
      </c>
      <c r="L468" s="373">
        <f>'раздел 2'!C465</f>
        <v>819038.11</v>
      </c>
      <c r="M468" s="350">
        <v>0</v>
      </c>
      <c r="N468" s="350">
        <v>0</v>
      </c>
      <c r="O468" s="350">
        <v>0</v>
      </c>
      <c r="P468" s="373">
        <f t="shared" si="128"/>
        <v>819038.11</v>
      </c>
      <c r="Q468" s="345">
        <f t="shared" si="129"/>
        <v>1341.5857657657657</v>
      </c>
      <c r="R468" s="350">
        <v>24445</v>
      </c>
      <c r="S468" s="143" t="s">
        <v>358</v>
      </c>
      <c r="T468" s="350" t="s">
        <v>181</v>
      </c>
      <c r="U468" s="59">
        <f>'раздел 2'!C465-'раздел 1'!L468</f>
        <v>0</v>
      </c>
      <c r="V468" s="213">
        <f t="shared" si="123"/>
        <v>0</v>
      </c>
      <c r="W468" s="213">
        <f t="shared" si="127"/>
        <v>23103.414234234235</v>
      </c>
    </row>
    <row r="469" spans="1:23" ht="15.6" customHeight="1" x14ac:dyDescent="0.2">
      <c r="A469" s="355">
        <f t="shared" si="130"/>
        <v>355</v>
      </c>
      <c r="B469" s="142" t="s">
        <v>566</v>
      </c>
      <c r="C469" s="224">
        <v>1917</v>
      </c>
      <c r="D469" s="341"/>
      <c r="E469" s="224" t="s">
        <v>1509</v>
      </c>
      <c r="F469" s="80">
        <v>2</v>
      </c>
      <c r="G469" s="361">
        <v>1</v>
      </c>
      <c r="H469" s="238">
        <v>608.54</v>
      </c>
      <c r="I469" s="350">
        <v>345.6</v>
      </c>
      <c r="J469" s="349">
        <v>98.62</v>
      </c>
      <c r="K469" s="239">
        <v>19</v>
      </c>
      <c r="L469" s="373">
        <f>'раздел 2'!C466</f>
        <v>665366.14999999991</v>
      </c>
      <c r="M469" s="350">
        <v>0</v>
      </c>
      <c r="N469" s="350">
        <v>0</v>
      </c>
      <c r="O469" s="350">
        <v>0</v>
      </c>
      <c r="P469" s="373">
        <f t="shared" si="128"/>
        <v>665366.14999999991</v>
      </c>
      <c r="Q469" s="345">
        <f t="shared" si="129"/>
        <v>1093.3811253163308</v>
      </c>
      <c r="R469" s="350">
        <v>24445</v>
      </c>
      <c r="S469" s="143" t="s">
        <v>358</v>
      </c>
      <c r="T469" s="350" t="s">
        <v>181</v>
      </c>
      <c r="U469" s="59">
        <f>'раздел 2'!C466-'раздел 1'!L469</f>
        <v>0</v>
      </c>
      <c r="V469" s="213">
        <f t="shared" si="123"/>
        <v>0</v>
      </c>
      <c r="W469" s="213">
        <f t="shared" si="127"/>
        <v>23351.618874683671</v>
      </c>
    </row>
    <row r="470" spans="1:23" ht="15.6" customHeight="1" x14ac:dyDescent="0.2">
      <c r="A470" s="355">
        <f t="shared" si="130"/>
        <v>356</v>
      </c>
      <c r="B470" s="142" t="s">
        <v>567</v>
      </c>
      <c r="C470" s="224">
        <v>1977</v>
      </c>
      <c r="D470" s="245"/>
      <c r="E470" s="351" t="s">
        <v>174</v>
      </c>
      <c r="F470" s="80">
        <v>5</v>
      </c>
      <c r="G470" s="361">
        <v>1</v>
      </c>
      <c r="H470" s="238">
        <v>2974.1</v>
      </c>
      <c r="I470" s="350">
        <v>2131.8000000000002</v>
      </c>
      <c r="J470" s="349">
        <v>2131.8000000000002</v>
      </c>
      <c r="K470" s="239">
        <v>78</v>
      </c>
      <c r="L470" s="373">
        <f>'раздел 2'!C467</f>
        <v>1200000</v>
      </c>
      <c r="M470" s="350">
        <v>0</v>
      </c>
      <c r="N470" s="350">
        <v>0</v>
      </c>
      <c r="O470" s="350">
        <v>0</v>
      </c>
      <c r="P470" s="373">
        <f t="shared" si="128"/>
        <v>1200000</v>
      </c>
      <c r="Q470" s="345">
        <f t="shared" si="129"/>
        <v>403.48340674489765</v>
      </c>
      <c r="R470" s="350">
        <v>24445</v>
      </c>
      <c r="S470" s="143" t="s">
        <v>358</v>
      </c>
      <c r="T470" s="350" t="s">
        <v>1671</v>
      </c>
      <c r="U470" s="59">
        <f>'раздел 2'!C467-'раздел 1'!L470</f>
        <v>0</v>
      </c>
      <c r="V470" s="213">
        <f t="shared" si="123"/>
        <v>0</v>
      </c>
      <c r="W470" s="213">
        <f t="shared" si="127"/>
        <v>24041.516593255103</v>
      </c>
    </row>
    <row r="471" spans="1:23" ht="15.6" customHeight="1" x14ac:dyDescent="0.2">
      <c r="A471" s="355">
        <f t="shared" si="130"/>
        <v>357</v>
      </c>
      <c r="B471" s="142" t="s">
        <v>568</v>
      </c>
      <c r="C471" s="224">
        <v>1970</v>
      </c>
      <c r="D471" s="245"/>
      <c r="E471" s="351" t="s">
        <v>174</v>
      </c>
      <c r="F471" s="80">
        <v>5</v>
      </c>
      <c r="G471" s="361">
        <v>8</v>
      </c>
      <c r="H471" s="238">
        <v>14295.8</v>
      </c>
      <c r="I471" s="350">
        <v>6999.6</v>
      </c>
      <c r="J471" s="349">
        <v>5801.7</v>
      </c>
      <c r="K471" s="239">
        <v>234</v>
      </c>
      <c r="L471" s="373">
        <f>'раздел 2'!C468</f>
        <v>581700.09</v>
      </c>
      <c r="M471" s="350">
        <v>0</v>
      </c>
      <c r="N471" s="350">
        <v>0</v>
      </c>
      <c r="O471" s="350">
        <v>0</v>
      </c>
      <c r="P471" s="373">
        <f t="shared" si="128"/>
        <v>581700.09</v>
      </c>
      <c r="Q471" s="345">
        <f t="shared" si="129"/>
        <v>40.690278963052087</v>
      </c>
      <c r="R471" s="350">
        <v>24445</v>
      </c>
      <c r="S471" s="143" t="s">
        <v>358</v>
      </c>
      <c r="T471" s="350" t="s">
        <v>181</v>
      </c>
      <c r="U471" s="59">
        <f>'раздел 2'!C468-'раздел 1'!L471</f>
        <v>0</v>
      </c>
      <c r="V471" s="213">
        <f t="shared" si="123"/>
        <v>0</v>
      </c>
      <c r="W471" s="213">
        <f t="shared" si="127"/>
        <v>24404.309721036949</v>
      </c>
    </row>
    <row r="472" spans="1:23" ht="15.6" customHeight="1" x14ac:dyDescent="0.2">
      <c r="A472" s="355">
        <f t="shared" si="130"/>
        <v>358</v>
      </c>
      <c r="B472" s="142" t="s">
        <v>569</v>
      </c>
      <c r="C472" s="224">
        <v>1917</v>
      </c>
      <c r="D472" s="135"/>
      <c r="E472" s="351" t="s">
        <v>174</v>
      </c>
      <c r="F472" s="80">
        <v>2</v>
      </c>
      <c r="G472" s="361">
        <v>1</v>
      </c>
      <c r="H472" s="238">
        <v>706.22</v>
      </c>
      <c r="I472" s="350">
        <v>256.76</v>
      </c>
      <c r="J472" s="349">
        <v>256.76</v>
      </c>
      <c r="K472" s="239">
        <v>11</v>
      </c>
      <c r="L472" s="373">
        <f>'раздел 2'!C469</f>
        <v>1036034.63</v>
      </c>
      <c r="M472" s="350">
        <v>0</v>
      </c>
      <c r="N472" s="350">
        <v>0</v>
      </c>
      <c r="O472" s="350">
        <v>0</v>
      </c>
      <c r="P472" s="373">
        <f t="shared" si="128"/>
        <v>1036034.63</v>
      </c>
      <c r="Q472" s="345">
        <f t="shared" si="129"/>
        <v>1467.0140041346888</v>
      </c>
      <c r="R472" s="350">
        <v>24445</v>
      </c>
      <c r="S472" s="143" t="s">
        <v>358</v>
      </c>
      <c r="T472" s="350" t="s">
        <v>181</v>
      </c>
      <c r="U472" s="59">
        <f>'раздел 2'!C469-'раздел 1'!L472</f>
        <v>0</v>
      </c>
      <c r="V472" s="213">
        <f t="shared" si="123"/>
        <v>0</v>
      </c>
      <c r="W472" s="213">
        <f t="shared" si="127"/>
        <v>22977.985995865311</v>
      </c>
    </row>
    <row r="473" spans="1:23" ht="15.6" customHeight="1" x14ac:dyDescent="0.2">
      <c r="A473" s="355">
        <f t="shared" si="130"/>
        <v>359</v>
      </c>
      <c r="B473" s="142" t="s">
        <v>570</v>
      </c>
      <c r="C473" s="224">
        <v>1917</v>
      </c>
      <c r="D473" s="135"/>
      <c r="E473" s="351" t="s">
        <v>174</v>
      </c>
      <c r="F473" s="80">
        <v>3</v>
      </c>
      <c r="G473" s="361">
        <v>3</v>
      </c>
      <c r="H473" s="238">
        <v>3195.43</v>
      </c>
      <c r="I473" s="350">
        <v>798.3</v>
      </c>
      <c r="J473" s="349">
        <v>798.3</v>
      </c>
      <c r="K473" s="239">
        <v>30</v>
      </c>
      <c r="L473" s="373">
        <f>'раздел 2'!C470</f>
        <v>1267405.42</v>
      </c>
      <c r="M473" s="350">
        <v>0</v>
      </c>
      <c r="N473" s="350">
        <v>0</v>
      </c>
      <c r="O473" s="350">
        <v>0</v>
      </c>
      <c r="P473" s="373">
        <f t="shared" si="128"/>
        <v>1267405.42</v>
      </c>
      <c r="Q473" s="345">
        <f t="shared" si="129"/>
        <v>396.63063187114096</v>
      </c>
      <c r="R473" s="350">
        <v>24445</v>
      </c>
      <c r="S473" s="143" t="s">
        <v>358</v>
      </c>
      <c r="T473" s="350" t="s">
        <v>181</v>
      </c>
      <c r="U473" s="59">
        <f>'раздел 2'!C470-'раздел 1'!L473</f>
        <v>0</v>
      </c>
      <c r="V473" s="213">
        <f t="shared" ref="V473:V535" si="131">L473-P473</f>
        <v>0</v>
      </c>
      <c r="W473" s="213">
        <f t="shared" si="127"/>
        <v>24048.369368128861</v>
      </c>
    </row>
    <row r="474" spans="1:23" ht="15.6" customHeight="1" x14ac:dyDescent="0.2">
      <c r="A474" s="355">
        <f t="shared" si="130"/>
        <v>360</v>
      </c>
      <c r="B474" s="145" t="s">
        <v>571</v>
      </c>
      <c r="C474" s="224">
        <v>1960</v>
      </c>
      <c r="D474" s="135"/>
      <c r="E474" s="351" t="s">
        <v>174</v>
      </c>
      <c r="F474" s="80">
        <v>4</v>
      </c>
      <c r="G474" s="361">
        <v>3</v>
      </c>
      <c r="H474" s="238">
        <v>2827.46</v>
      </c>
      <c r="I474" s="350">
        <v>2015.16</v>
      </c>
      <c r="J474" s="349">
        <v>1799.62</v>
      </c>
      <c r="K474" s="239">
        <v>100</v>
      </c>
      <c r="L474" s="373">
        <f>'раздел 2'!C471</f>
        <v>633671.43000000005</v>
      </c>
      <c r="M474" s="350">
        <v>0</v>
      </c>
      <c r="N474" s="350">
        <v>0</v>
      </c>
      <c r="O474" s="350">
        <v>0</v>
      </c>
      <c r="P474" s="373">
        <f t="shared" si="128"/>
        <v>633671.43000000005</v>
      </c>
      <c r="Q474" s="345">
        <f t="shared" si="129"/>
        <v>224.11331371619758</v>
      </c>
      <c r="R474" s="350">
        <v>24445</v>
      </c>
      <c r="S474" s="143" t="s">
        <v>358</v>
      </c>
      <c r="T474" s="350" t="s">
        <v>181</v>
      </c>
      <c r="U474" s="59">
        <f>'раздел 2'!C471-'раздел 1'!L474</f>
        <v>0</v>
      </c>
      <c r="V474" s="213">
        <f t="shared" si="131"/>
        <v>0</v>
      </c>
      <c r="W474" s="213">
        <f t="shared" si="127"/>
        <v>24220.886686283804</v>
      </c>
    </row>
    <row r="475" spans="1:23" ht="15.6" customHeight="1" x14ac:dyDescent="0.2">
      <c r="A475" s="355">
        <f t="shared" si="130"/>
        <v>361</v>
      </c>
      <c r="B475" s="145" t="s">
        <v>572</v>
      </c>
      <c r="C475" s="224">
        <v>1964</v>
      </c>
      <c r="D475" s="135"/>
      <c r="E475" s="351" t="s">
        <v>174</v>
      </c>
      <c r="F475" s="80">
        <v>4</v>
      </c>
      <c r="G475" s="361">
        <v>2</v>
      </c>
      <c r="H475" s="238">
        <v>1924.08</v>
      </c>
      <c r="I475" s="350">
        <v>1198.52</v>
      </c>
      <c r="J475" s="349">
        <v>1174.3699999999999</v>
      </c>
      <c r="K475" s="239">
        <v>49</v>
      </c>
      <c r="L475" s="373">
        <f>'раздел 2'!C472</f>
        <v>816505.19</v>
      </c>
      <c r="M475" s="350">
        <v>0</v>
      </c>
      <c r="N475" s="350">
        <v>0</v>
      </c>
      <c r="O475" s="350">
        <v>0</v>
      </c>
      <c r="P475" s="373">
        <f t="shared" si="128"/>
        <v>816505.19</v>
      </c>
      <c r="Q475" s="345">
        <f t="shared" si="129"/>
        <v>424.36135191883915</v>
      </c>
      <c r="R475" s="350">
        <v>24445</v>
      </c>
      <c r="S475" s="143" t="s">
        <v>358</v>
      </c>
      <c r="T475" s="350" t="s">
        <v>181</v>
      </c>
      <c r="U475" s="59">
        <f>'раздел 2'!C472-'раздел 1'!L475</f>
        <v>0</v>
      </c>
      <c r="V475" s="213">
        <f t="shared" si="131"/>
        <v>0</v>
      </c>
      <c r="W475" s="213">
        <f t="shared" si="127"/>
        <v>24020.63864808116</v>
      </c>
    </row>
    <row r="476" spans="1:23" ht="15.6" customHeight="1" x14ac:dyDescent="0.2">
      <c r="A476" s="355">
        <f t="shared" si="130"/>
        <v>362</v>
      </c>
      <c r="B476" s="145" t="s">
        <v>573</v>
      </c>
      <c r="C476" s="224">
        <v>1971</v>
      </c>
      <c r="D476" s="135"/>
      <c r="E476" s="351" t="s">
        <v>174</v>
      </c>
      <c r="F476" s="80">
        <v>4</v>
      </c>
      <c r="G476" s="361">
        <v>3</v>
      </c>
      <c r="H476" s="238">
        <v>2847.51</v>
      </c>
      <c r="I476" s="350">
        <v>1995.63</v>
      </c>
      <c r="J476" s="349">
        <v>1742.8</v>
      </c>
      <c r="K476" s="239">
        <v>85</v>
      </c>
      <c r="L476" s="373">
        <f>'раздел 2'!C473</f>
        <v>767675.23</v>
      </c>
      <c r="M476" s="350">
        <v>0</v>
      </c>
      <c r="N476" s="350">
        <v>0</v>
      </c>
      <c r="O476" s="350">
        <v>0</v>
      </c>
      <c r="P476" s="373">
        <f t="shared" si="128"/>
        <v>767675.23</v>
      </c>
      <c r="Q476" s="345">
        <f t="shared" si="129"/>
        <v>269.59527095602823</v>
      </c>
      <c r="R476" s="350">
        <v>24445</v>
      </c>
      <c r="S476" s="143" t="s">
        <v>358</v>
      </c>
      <c r="T476" s="350" t="s">
        <v>181</v>
      </c>
      <c r="U476" s="59">
        <f>'раздел 2'!C473-'раздел 1'!L476</f>
        <v>0</v>
      </c>
      <c r="V476" s="213">
        <f t="shared" si="131"/>
        <v>0</v>
      </c>
      <c r="W476" s="213">
        <f t="shared" si="127"/>
        <v>24175.40472904397</v>
      </c>
    </row>
    <row r="477" spans="1:23" ht="15.6" customHeight="1" x14ac:dyDescent="0.2">
      <c r="A477" s="355">
        <f t="shared" si="130"/>
        <v>363</v>
      </c>
      <c r="B477" s="367" t="s">
        <v>342</v>
      </c>
      <c r="C477" s="341">
        <v>1961</v>
      </c>
      <c r="D477" s="350"/>
      <c r="E477" s="350" t="s">
        <v>174</v>
      </c>
      <c r="F477" s="337">
        <v>4</v>
      </c>
      <c r="G477" s="337">
        <v>3</v>
      </c>
      <c r="H477" s="350">
        <v>1974.15</v>
      </c>
      <c r="I477" s="350">
        <v>1264.19</v>
      </c>
      <c r="J477" s="350">
        <v>1081.8</v>
      </c>
      <c r="K477" s="341">
        <v>80</v>
      </c>
      <c r="L477" s="373">
        <f>'раздел 2'!C474</f>
        <v>2196746.9700000002</v>
      </c>
      <c r="M477" s="350">
        <v>0</v>
      </c>
      <c r="N477" s="350">
        <v>0</v>
      </c>
      <c r="O477" s="350">
        <v>0</v>
      </c>
      <c r="P477" s="373">
        <f t="shared" si="128"/>
        <v>2196746.9700000002</v>
      </c>
      <c r="Q477" s="345">
        <f t="shared" si="129"/>
        <v>1112.7558544183573</v>
      </c>
      <c r="R477" s="350">
        <v>24445</v>
      </c>
      <c r="S477" s="143" t="s">
        <v>358</v>
      </c>
      <c r="T477" s="350" t="s">
        <v>181</v>
      </c>
      <c r="U477" s="59">
        <f>'раздел 2'!C474-'раздел 1'!L477</f>
        <v>0</v>
      </c>
      <c r="V477" s="213">
        <f t="shared" si="131"/>
        <v>0</v>
      </c>
      <c r="W477" s="213">
        <f t="shared" si="127"/>
        <v>23332.244145581644</v>
      </c>
    </row>
    <row r="478" spans="1:23" ht="15.6" customHeight="1" x14ac:dyDescent="0.2">
      <c r="A478" s="355">
        <f t="shared" si="130"/>
        <v>364</v>
      </c>
      <c r="B478" s="145" t="s">
        <v>574</v>
      </c>
      <c r="C478" s="224">
        <v>1968</v>
      </c>
      <c r="D478" s="135"/>
      <c r="E478" s="351" t="s">
        <v>174</v>
      </c>
      <c r="F478" s="80">
        <v>5</v>
      </c>
      <c r="G478" s="361">
        <v>4</v>
      </c>
      <c r="H478" s="238">
        <v>5707.52</v>
      </c>
      <c r="I478" s="350">
        <v>3485.17</v>
      </c>
      <c r="J478" s="349">
        <v>3025.99</v>
      </c>
      <c r="K478" s="239">
        <v>167</v>
      </c>
      <c r="L478" s="373">
        <f>'раздел 2'!C475</f>
        <v>1455996.4</v>
      </c>
      <c r="M478" s="350">
        <v>0</v>
      </c>
      <c r="N478" s="350">
        <v>0</v>
      </c>
      <c r="O478" s="350">
        <v>0</v>
      </c>
      <c r="P478" s="373">
        <f t="shared" si="128"/>
        <v>1455996.4</v>
      </c>
      <c r="Q478" s="345">
        <f t="shared" si="129"/>
        <v>255.10141006952227</v>
      </c>
      <c r="R478" s="350">
        <v>24445</v>
      </c>
      <c r="S478" s="143" t="s">
        <v>358</v>
      </c>
      <c r="T478" s="350" t="s">
        <v>181</v>
      </c>
      <c r="U478" s="59">
        <f>'раздел 2'!C475-'раздел 1'!L478</f>
        <v>0</v>
      </c>
      <c r="V478" s="213">
        <f t="shared" si="131"/>
        <v>0</v>
      </c>
      <c r="W478" s="213">
        <f t="shared" si="127"/>
        <v>24189.898589930479</v>
      </c>
    </row>
    <row r="479" spans="1:23" ht="15.6" customHeight="1" x14ac:dyDescent="0.2">
      <c r="A479" s="355">
        <f t="shared" si="130"/>
        <v>365</v>
      </c>
      <c r="B479" s="142" t="s">
        <v>575</v>
      </c>
      <c r="C479" s="224">
        <v>1947</v>
      </c>
      <c r="D479" s="135"/>
      <c r="E479" s="224" t="s">
        <v>1509</v>
      </c>
      <c r="F479" s="80">
        <v>2</v>
      </c>
      <c r="G479" s="361">
        <v>2</v>
      </c>
      <c r="H479" s="238">
        <v>571.9</v>
      </c>
      <c r="I479" s="350">
        <v>314.88</v>
      </c>
      <c r="J479" s="349">
        <v>217.52</v>
      </c>
      <c r="K479" s="239">
        <v>16</v>
      </c>
      <c r="L479" s="373">
        <f>'раздел 2'!C476</f>
        <v>684200.16999999993</v>
      </c>
      <c r="M479" s="350">
        <v>0</v>
      </c>
      <c r="N479" s="350">
        <v>0</v>
      </c>
      <c r="O479" s="350">
        <v>0</v>
      </c>
      <c r="P479" s="373">
        <f t="shared" si="128"/>
        <v>684200.16999999993</v>
      </c>
      <c r="Q479" s="345">
        <f t="shared" si="129"/>
        <v>1196.363297779332</v>
      </c>
      <c r="R479" s="350">
        <v>24445</v>
      </c>
      <c r="S479" s="143" t="s">
        <v>358</v>
      </c>
      <c r="T479" s="350" t="s">
        <v>181</v>
      </c>
      <c r="U479" s="59">
        <f>'раздел 2'!C476-'раздел 1'!L479</f>
        <v>0</v>
      </c>
      <c r="V479" s="213">
        <f t="shared" si="131"/>
        <v>0</v>
      </c>
      <c r="W479" s="213">
        <f t="shared" si="127"/>
        <v>23248.636702220669</v>
      </c>
    </row>
    <row r="480" spans="1:23" ht="15.6" customHeight="1" x14ac:dyDescent="0.2">
      <c r="A480" s="355">
        <f t="shared" si="130"/>
        <v>366</v>
      </c>
      <c r="B480" s="142" t="s">
        <v>576</v>
      </c>
      <c r="C480" s="224">
        <v>1958</v>
      </c>
      <c r="D480" s="135"/>
      <c r="E480" s="225" t="s">
        <v>174</v>
      </c>
      <c r="F480" s="196">
        <v>2</v>
      </c>
      <c r="G480" s="361">
        <v>1</v>
      </c>
      <c r="H480" s="238">
        <v>411.4</v>
      </c>
      <c r="I480" s="350">
        <v>411.4</v>
      </c>
      <c r="J480" s="349">
        <v>411.4</v>
      </c>
      <c r="K480" s="239">
        <v>21</v>
      </c>
      <c r="L480" s="373">
        <f>'раздел 2'!C477</f>
        <v>222827.78</v>
      </c>
      <c r="M480" s="350">
        <v>0</v>
      </c>
      <c r="N480" s="350">
        <v>0</v>
      </c>
      <c r="O480" s="350">
        <v>0</v>
      </c>
      <c r="P480" s="373">
        <f t="shared" si="128"/>
        <v>222827.78</v>
      </c>
      <c r="Q480" s="345">
        <f t="shared" si="129"/>
        <v>541.63291200777837</v>
      </c>
      <c r="R480" s="350">
        <v>24445</v>
      </c>
      <c r="S480" s="143" t="s">
        <v>358</v>
      </c>
      <c r="T480" s="350" t="s">
        <v>181</v>
      </c>
      <c r="U480" s="59">
        <f>'раздел 2'!C477-'раздел 1'!L480</f>
        <v>0</v>
      </c>
      <c r="V480" s="213">
        <f t="shared" si="131"/>
        <v>0</v>
      </c>
      <c r="W480" s="213">
        <f t="shared" si="127"/>
        <v>23903.367087992221</v>
      </c>
    </row>
    <row r="481" spans="1:23" ht="15.6" customHeight="1" x14ac:dyDescent="0.2">
      <c r="A481" s="355">
        <f t="shared" si="130"/>
        <v>367</v>
      </c>
      <c r="B481" s="142" t="s">
        <v>577</v>
      </c>
      <c r="C481" s="224">
        <v>1961</v>
      </c>
      <c r="D481" s="135"/>
      <c r="E481" s="351" t="s">
        <v>174</v>
      </c>
      <c r="F481" s="80">
        <v>2</v>
      </c>
      <c r="G481" s="361">
        <v>2</v>
      </c>
      <c r="H481" s="238">
        <v>1117.48</v>
      </c>
      <c r="I481" s="350">
        <v>944.7</v>
      </c>
      <c r="J481" s="349">
        <v>847.26</v>
      </c>
      <c r="K481" s="239">
        <v>55</v>
      </c>
      <c r="L481" s="373">
        <f>'раздел 2'!C478</f>
        <v>621305.89</v>
      </c>
      <c r="M481" s="350">
        <v>0</v>
      </c>
      <c r="N481" s="350">
        <v>0</v>
      </c>
      <c r="O481" s="350">
        <v>0</v>
      </c>
      <c r="P481" s="373">
        <f t="shared" si="128"/>
        <v>621305.89</v>
      </c>
      <c r="Q481" s="345">
        <f t="shared" si="129"/>
        <v>555.98837563088375</v>
      </c>
      <c r="R481" s="350">
        <v>24445</v>
      </c>
      <c r="S481" s="143" t="s">
        <v>358</v>
      </c>
      <c r="T481" s="350" t="s">
        <v>181</v>
      </c>
      <c r="U481" s="59">
        <f>'раздел 2'!C478-'раздел 1'!L481</f>
        <v>0</v>
      </c>
      <c r="V481" s="213">
        <f t="shared" si="131"/>
        <v>0</v>
      </c>
      <c r="W481" s="213">
        <f t="shared" si="127"/>
        <v>23889.011624369115</v>
      </c>
    </row>
    <row r="482" spans="1:23" ht="15.6" customHeight="1" x14ac:dyDescent="0.2">
      <c r="A482" s="355">
        <f t="shared" si="130"/>
        <v>368</v>
      </c>
      <c r="B482" s="142" t="s">
        <v>578</v>
      </c>
      <c r="C482" s="224">
        <v>1960</v>
      </c>
      <c r="D482" s="135"/>
      <c r="E482" s="351" t="s">
        <v>174</v>
      </c>
      <c r="F482" s="80">
        <v>2</v>
      </c>
      <c r="G482" s="361">
        <v>2</v>
      </c>
      <c r="H482" s="238">
        <v>1227</v>
      </c>
      <c r="I482" s="350">
        <v>703.7</v>
      </c>
      <c r="J482" s="349">
        <v>451.48</v>
      </c>
      <c r="K482" s="239">
        <v>46</v>
      </c>
      <c r="L482" s="373">
        <f>'раздел 2'!C479</f>
        <v>623805.47</v>
      </c>
      <c r="M482" s="350">
        <v>0</v>
      </c>
      <c r="N482" s="350">
        <v>0</v>
      </c>
      <c r="O482" s="350">
        <v>0</v>
      </c>
      <c r="P482" s="373">
        <f t="shared" si="128"/>
        <v>623805.47</v>
      </c>
      <c r="Q482" s="345">
        <f t="shared" si="129"/>
        <v>508.3989160554197</v>
      </c>
      <c r="R482" s="350">
        <v>24445</v>
      </c>
      <c r="S482" s="143" t="s">
        <v>358</v>
      </c>
      <c r="T482" s="350" t="s">
        <v>181</v>
      </c>
      <c r="U482" s="59">
        <f>'раздел 2'!C479-'раздел 1'!L482</f>
        <v>0</v>
      </c>
      <c r="V482" s="213">
        <f t="shared" si="131"/>
        <v>0</v>
      </c>
      <c r="W482" s="213">
        <f t="shared" si="127"/>
        <v>23936.601083944581</v>
      </c>
    </row>
    <row r="483" spans="1:23" ht="15.6" customHeight="1" x14ac:dyDescent="0.2">
      <c r="A483" s="355">
        <f t="shared" si="130"/>
        <v>369</v>
      </c>
      <c r="B483" s="142" t="s">
        <v>579</v>
      </c>
      <c r="C483" s="224">
        <v>1962</v>
      </c>
      <c r="D483" s="135"/>
      <c r="E483" s="225" t="s">
        <v>174</v>
      </c>
      <c r="F483" s="196">
        <v>3</v>
      </c>
      <c r="G483" s="361">
        <v>2</v>
      </c>
      <c r="H483" s="238">
        <v>1904</v>
      </c>
      <c r="I483" s="350">
        <v>962</v>
      </c>
      <c r="J483" s="349">
        <v>919.5</v>
      </c>
      <c r="K483" s="239">
        <v>43</v>
      </c>
      <c r="L483" s="373">
        <f>'раздел 2'!C480</f>
        <v>4652322.66</v>
      </c>
      <c r="M483" s="350">
        <v>0</v>
      </c>
      <c r="N483" s="350">
        <v>0</v>
      </c>
      <c r="O483" s="350">
        <v>0</v>
      </c>
      <c r="P483" s="373">
        <f t="shared" si="128"/>
        <v>4652322.66</v>
      </c>
      <c r="Q483" s="345">
        <f t="shared" si="129"/>
        <v>2443.4467752100841</v>
      </c>
      <c r="R483" s="350">
        <v>24445</v>
      </c>
      <c r="S483" s="143" t="s">
        <v>358</v>
      </c>
      <c r="T483" s="350" t="s">
        <v>181</v>
      </c>
      <c r="U483" s="59">
        <f>'раздел 2'!C480-'раздел 1'!L483</f>
        <v>0</v>
      </c>
      <c r="V483" s="213">
        <f t="shared" si="131"/>
        <v>0</v>
      </c>
      <c r="W483" s="213">
        <f t="shared" si="127"/>
        <v>22001.553224789917</v>
      </c>
    </row>
    <row r="484" spans="1:23" ht="15.6" customHeight="1" x14ac:dyDescent="0.2">
      <c r="A484" s="355">
        <f t="shared" si="130"/>
        <v>370</v>
      </c>
      <c r="B484" s="142" t="s">
        <v>580</v>
      </c>
      <c r="C484" s="224">
        <v>1917</v>
      </c>
      <c r="D484" s="341"/>
      <c r="E484" s="224" t="s">
        <v>1509</v>
      </c>
      <c r="F484" s="80">
        <v>2</v>
      </c>
      <c r="G484" s="361">
        <v>1</v>
      </c>
      <c r="H484" s="238">
        <v>855.7</v>
      </c>
      <c r="I484" s="350">
        <v>537.70000000000005</v>
      </c>
      <c r="J484" s="349">
        <v>484</v>
      </c>
      <c r="K484" s="239">
        <v>22</v>
      </c>
      <c r="L484" s="373">
        <f>'раздел 2'!C481</f>
        <v>695473.60000000009</v>
      </c>
      <c r="M484" s="350">
        <v>0</v>
      </c>
      <c r="N484" s="350">
        <v>0</v>
      </c>
      <c r="O484" s="350">
        <v>0</v>
      </c>
      <c r="P484" s="373">
        <f t="shared" si="128"/>
        <v>695473.60000000009</v>
      </c>
      <c r="Q484" s="345">
        <f t="shared" si="129"/>
        <v>812.75400257099454</v>
      </c>
      <c r="R484" s="350">
        <v>24445</v>
      </c>
      <c r="S484" s="143" t="s">
        <v>358</v>
      </c>
      <c r="T484" s="350" t="s">
        <v>181</v>
      </c>
      <c r="U484" s="59">
        <f>'раздел 2'!C481-'раздел 1'!L484</f>
        <v>0</v>
      </c>
      <c r="V484" s="213">
        <f t="shared" si="131"/>
        <v>0</v>
      </c>
      <c r="W484" s="213">
        <f t="shared" si="127"/>
        <v>23632.245997429007</v>
      </c>
    </row>
    <row r="485" spans="1:23" ht="15.6" customHeight="1" x14ac:dyDescent="0.2">
      <c r="A485" s="355">
        <f t="shared" si="130"/>
        <v>371</v>
      </c>
      <c r="B485" s="142" t="s">
        <v>581</v>
      </c>
      <c r="C485" s="224">
        <v>1917</v>
      </c>
      <c r="D485" s="341"/>
      <c r="E485" s="224" t="s">
        <v>1509</v>
      </c>
      <c r="F485" s="80">
        <v>2</v>
      </c>
      <c r="G485" s="361">
        <v>2</v>
      </c>
      <c r="H485" s="238">
        <v>744.6</v>
      </c>
      <c r="I485" s="350">
        <v>481.5</v>
      </c>
      <c r="J485" s="349">
        <v>167</v>
      </c>
      <c r="K485" s="239">
        <v>23</v>
      </c>
      <c r="L485" s="373">
        <f>'раздел 2'!C482</f>
        <v>627668.41999999993</v>
      </c>
      <c r="M485" s="350">
        <v>0</v>
      </c>
      <c r="N485" s="350">
        <v>0</v>
      </c>
      <c r="O485" s="350">
        <v>0</v>
      </c>
      <c r="P485" s="373">
        <f t="shared" si="128"/>
        <v>627668.41999999993</v>
      </c>
      <c r="Q485" s="345">
        <f t="shared" si="129"/>
        <v>842.96054257319349</v>
      </c>
      <c r="R485" s="350">
        <v>24445</v>
      </c>
      <c r="S485" s="143" t="s">
        <v>358</v>
      </c>
      <c r="T485" s="350" t="s">
        <v>181</v>
      </c>
      <c r="U485" s="59">
        <f>'раздел 2'!C482-'раздел 1'!L485</f>
        <v>0</v>
      </c>
      <c r="V485" s="213">
        <f t="shared" si="131"/>
        <v>0</v>
      </c>
      <c r="W485" s="213">
        <f t="shared" si="127"/>
        <v>23602.039457426807</v>
      </c>
    </row>
    <row r="486" spans="1:23" ht="15.6" customHeight="1" x14ac:dyDescent="0.2">
      <c r="A486" s="355">
        <f t="shared" si="130"/>
        <v>372</v>
      </c>
      <c r="B486" s="142" t="s">
        <v>582</v>
      </c>
      <c r="C486" s="224">
        <v>1917</v>
      </c>
      <c r="D486" s="341"/>
      <c r="E486" s="224" t="s">
        <v>1509</v>
      </c>
      <c r="F486" s="80">
        <v>2</v>
      </c>
      <c r="G486" s="361">
        <v>2</v>
      </c>
      <c r="H486" s="238">
        <v>647.49</v>
      </c>
      <c r="I486" s="350">
        <v>347.68</v>
      </c>
      <c r="J486" s="349">
        <v>203.3</v>
      </c>
      <c r="K486" s="239">
        <v>24</v>
      </c>
      <c r="L486" s="373">
        <f>'раздел 2'!C483</f>
        <v>390248.79000000004</v>
      </c>
      <c r="M486" s="350">
        <v>0</v>
      </c>
      <c r="N486" s="350">
        <v>0</v>
      </c>
      <c r="O486" s="350">
        <v>0</v>
      </c>
      <c r="P486" s="373">
        <f t="shared" ref="P486:P495" si="132">L486</f>
        <v>390248.79000000004</v>
      </c>
      <c r="Q486" s="345">
        <f t="shared" ref="Q486:Q496" si="133">L486/H486</f>
        <v>602.71014224157909</v>
      </c>
      <c r="R486" s="350">
        <v>24445</v>
      </c>
      <c r="S486" s="143" t="s">
        <v>358</v>
      </c>
      <c r="T486" s="350" t="s">
        <v>181</v>
      </c>
      <c r="U486" s="59">
        <f>'раздел 2'!C483-'раздел 1'!L486</f>
        <v>0</v>
      </c>
      <c r="V486" s="213">
        <f t="shared" si="131"/>
        <v>0</v>
      </c>
      <c r="W486" s="213">
        <f t="shared" si="127"/>
        <v>23842.28985775842</v>
      </c>
    </row>
    <row r="487" spans="1:23" ht="15.6" customHeight="1" x14ac:dyDescent="0.2">
      <c r="A487" s="355">
        <f t="shared" si="130"/>
        <v>373</v>
      </c>
      <c r="B487" s="142" t="s">
        <v>583</v>
      </c>
      <c r="C487" s="224">
        <v>1917</v>
      </c>
      <c r="D487" s="341"/>
      <c r="E487" s="224" t="s">
        <v>1509</v>
      </c>
      <c r="F487" s="80">
        <v>2</v>
      </c>
      <c r="G487" s="361">
        <v>1</v>
      </c>
      <c r="H487" s="238">
        <v>494.6</v>
      </c>
      <c r="I487" s="350">
        <v>196.5</v>
      </c>
      <c r="J487" s="349">
        <v>196.5</v>
      </c>
      <c r="K487" s="239">
        <v>5</v>
      </c>
      <c r="L487" s="373">
        <f>'раздел 2'!C484</f>
        <v>433367.38</v>
      </c>
      <c r="M487" s="350">
        <v>0</v>
      </c>
      <c r="N487" s="350">
        <v>0</v>
      </c>
      <c r="O487" s="350">
        <v>0</v>
      </c>
      <c r="P487" s="373">
        <f t="shared" si="132"/>
        <v>433367.38</v>
      </c>
      <c r="Q487" s="345">
        <f t="shared" si="133"/>
        <v>876.1976951071573</v>
      </c>
      <c r="R487" s="350">
        <v>24445</v>
      </c>
      <c r="S487" s="143" t="s">
        <v>358</v>
      </c>
      <c r="T487" s="350" t="s">
        <v>181</v>
      </c>
      <c r="U487" s="59">
        <f>'раздел 2'!C484-'раздел 1'!L487</f>
        <v>0</v>
      </c>
      <c r="V487" s="213">
        <f t="shared" si="131"/>
        <v>0</v>
      </c>
      <c r="W487" s="213">
        <f t="shared" si="127"/>
        <v>23568.802304892844</v>
      </c>
    </row>
    <row r="488" spans="1:23" ht="15.6" customHeight="1" x14ac:dyDescent="0.2">
      <c r="A488" s="355">
        <f t="shared" si="130"/>
        <v>374</v>
      </c>
      <c r="B488" s="142" t="s">
        <v>584</v>
      </c>
      <c r="C488" s="224">
        <v>1917</v>
      </c>
      <c r="D488" s="341"/>
      <c r="E488" s="224" t="s">
        <v>1509</v>
      </c>
      <c r="F488" s="80">
        <v>2</v>
      </c>
      <c r="G488" s="361">
        <v>2</v>
      </c>
      <c r="H488" s="238">
        <v>766.85</v>
      </c>
      <c r="I488" s="350">
        <v>322.8</v>
      </c>
      <c r="J488" s="349">
        <v>285.12</v>
      </c>
      <c r="K488" s="239">
        <v>15</v>
      </c>
      <c r="L488" s="373">
        <f>'раздел 2'!C485</f>
        <v>423665.3</v>
      </c>
      <c r="M488" s="350">
        <v>0</v>
      </c>
      <c r="N488" s="350">
        <v>0</v>
      </c>
      <c r="O488" s="350">
        <v>0</v>
      </c>
      <c r="P488" s="373">
        <f t="shared" si="132"/>
        <v>423665.3</v>
      </c>
      <c r="Q488" s="345">
        <f t="shared" si="133"/>
        <v>552.47479950446632</v>
      </c>
      <c r="R488" s="350">
        <v>24445</v>
      </c>
      <c r="S488" s="143" t="s">
        <v>358</v>
      </c>
      <c r="T488" s="350" t="s">
        <v>181</v>
      </c>
      <c r="U488" s="59">
        <f>'раздел 2'!C485-'раздел 1'!L488</f>
        <v>0</v>
      </c>
      <c r="V488" s="213">
        <f t="shared" si="131"/>
        <v>0</v>
      </c>
      <c r="W488" s="213">
        <f t="shared" si="127"/>
        <v>23892.525200495533</v>
      </c>
    </row>
    <row r="489" spans="1:23" ht="15.6" customHeight="1" x14ac:dyDescent="0.2">
      <c r="A489" s="355">
        <f t="shared" si="130"/>
        <v>375</v>
      </c>
      <c r="B489" s="340" t="s">
        <v>203</v>
      </c>
      <c r="C489" s="341">
        <v>1947</v>
      </c>
      <c r="D489" s="350"/>
      <c r="E489" s="350" t="s">
        <v>238</v>
      </c>
      <c r="F489" s="337">
        <v>2</v>
      </c>
      <c r="G489" s="337">
        <v>2</v>
      </c>
      <c r="H489" s="350">
        <v>462.52</v>
      </c>
      <c r="I489" s="350">
        <v>462.52</v>
      </c>
      <c r="J489" s="350">
        <v>329</v>
      </c>
      <c r="K489" s="341">
        <v>27</v>
      </c>
      <c r="L489" s="373">
        <f>'раздел 2'!C486</f>
        <v>5211097.45</v>
      </c>
      <c r="M489" s="350">
        <v>0</v>
      </c>
      <c r="N489" s="350">
        <v>0</v>
      </c>
      <c r="O489" s="350">
        <v>0</v>
      </c>
      <c r="P489" s="373">
        <f t="shared" si="132"/>
        <v>5211097.45</v>
      </c>
      <c r="Q489" s="345">
        <f t="shared" si="133"/>
        <v>11266.750518896481</v>
      </c>
      <c r="R489" s="350">
        <v>24445</v>
      </c>
      <c r="S489" s="143" t="s">
        <v>358</v>
      </c>
      <c r="T489" s="350" t="s">
        <v>181</v>
      </c>
      <c r="U489" s="59">
        <f>'раздел 2'!C486-'раздел 1'!L489</f>
        <v>0</v>
      </c>
      <c r="V489" s="213">
        <f t="shared" si="131"/>
        <v>0</v>
      </c>
      <c r="W489" s="213">
        <f t="shared" si="127"/>
        <v>13178.249481103519</v>
      </c>
    </row>
    <row r="490" spans="1:23" ht="15.6" customHeight="1" x14ac:dyDescent="0.2">
      <c r="A490" s="355">
        <f t="shared" si="130"/>
        <v>376</v>
      </c>
      <c r="B490" s="367" t="s">
        <v>343</v>
      </c>
      <c r="C490" s="341">
        <v>1917</v>
      </c>
      <c r="D490" s="350"/>
      <c r="E490" s="350" t="s">
        <v>187</v>
      </c>
      <c r="F490" s="337">
        <v>2</v>
      </c>
      <c r="G490" s="337">
        <v>1</v>
      </c>
      <c r="H490" s="350">
        <v>1021.1</v>
      </c>
      <c r="I490" s="350">
        <v>508.3</v>
      </c>
      <c r="J490" s="350">
        <v>456.95</v>
      </c>
      <c r="K490" s="341">
        <v>29</v>
      </c>
      <c r="L490" s="373">
        <f>'раздел 2'!C487</f>
        <v>641322.92000000004</v>
      </c>
      <c r="M490" s="350">
        <v>0</v>
      </c>
      <c r="N490" s="350">
        <v>0</v>
      </c>
      <c r="O490" s="350">
        <v>0</v>
      </c>
      <c r="P490" s="373">
        <f t="shared" si="132"/>
        <v>641322.92000000004</v>
      </c>
      <c r="Q490" s="345">
        <f t="shared" si="133"/>
        <v>628.07062971305459</v>
      </c>
      <c r="R490" s="350">
        <v>24445</v>
      </c>
      <c r="S490" s="143" t="s">
        <v>358</v>
      </c>
      <c r="T490" s="350" t="s">
        <v>181</v>
      </c>
      <c r="U490" s="59">
        <f>'раздел 2'!C487-'раздел 1'!L490</f>
        <v>0</v>
      </c>
      <c r="V490" s="213">
        <f t="shared" si="131"/>
        <v>0</v>
      </c>
      <c r="W490" s="213">
        <f t="shared" si="127"/>
        <v>23816.929370286947</v>
      </c>
    </row>
    <row r="491" spans="1:23" ht="15.6" customHeight="1" x14ac:dyDescent="0.2">
      <c r="A491" s="509">
        <f t="shared" si="130"/>
        <v>377</v>
      </c>
      <c r="B491" s="145" t="s">
        <v>585</v>
      </c>
      <c r="C491" s="224">
        <v>1963</v>
      </c>
      <c r="D491" s="341"/>
      <c r="E491" s="351" t="s">
        <v>174</v>
      </c>
      <c r="F491" s="80">
        <v>4</v>
      </c>
      <c r="G491" s="361">
        <v>3</v>
      </c>
      <c r="H491" s="238">
        <v>2621.17</v>
      </c>
      <c r="I491" s="350">
        <v>2033.87</v>
      </c>
      <c r="J491" s="349">
        <v>1663.16</v>
      </c>
      <c r="K491" s="239">
        <v>106</v>
      </c>
      <c r="L491" s="373">
        <f>'раздел 2'!C488</f>
        <v>1155315.8400000001</v>
      </c>
      <c r="M491" s="350">
        <v>0</v>
      </c>
      <c r="N491" s="350">
        <v>0</v>
      </c>
      <c r="O491" s="350">
        <v>0</v>
      </c>
      <c r="P491" s="373">
        <f t="shared" si="132"/>
        <v>1155315.8400000001</v>
      </c>
      <c r="Q491" s="345">
        <f t="shared" si="133"/>
        <v>440.76341481094323</v>
      </c>
      <c r="R491" s="350">
        <v>24445</v>
      </c>
      <c r="S491" s="143" t="s">
        <v>358</v>
      </c>
      <c r="T491" s="350" t="s">
        <v>181</v>
      </c>
      <c r="U491" s="59">
        <f>'раздел 2'!C488-'раздел 1'!L491</f>
        <v>0</v>
      </c>
      <c r="V491" s="213">
        <f t="shared" si="131"/>
        <v>0</v>
      </c>
      <c r="W491" s="213">
        <f t="shared" si="127"/>
        <v>24004.236585189057</v>
      </c>
    </row>
    <row r="492" spans="1:23" ht="15.6" customHeight="1" x14ac:dyDescent="0.2">
      <c r="A492" s="509">
        <f t="shared" si="130"/>
        <v>378</v>
      </c>
      <c r="B492" s="145" t="s">
        <v>586</v>
      </c>
      <c r="C492" s="224">
        <v>1962</v>
      </c>
      <c r="D492" s="341"/>
      <c r="E492" s="351" t="s">
        <v>174</v>
      </c>
      <c r="F492" s="80">
        <v>3</v>
      </c>
      <c r="G492" s="361">
        <v>3</v>
      </c>
      <c r="H492" s="238">
        <v>2796.46</v>
      </c>
      <c r="I492" s="350">
        <v>1474.83</v>
      </c>
      <c r="J492" s="349">
        <v>1337.5</v>
      </c>
      <c r="K492" s="239">
        <v>60</v>
      </c>
      <c r="L492" s="373">
        <f>'раздел 2'!C489</f>
        <v>769420.84</v>
      </c>
      <c r="M492" s="350">
        <v>0</v>
      </c>
      <c r="N492" s="350">
        <v>0</v>
      </c>
      <c r="O492" s="350">
        <v>0</v>
      </c>
      <c r="P492" s="373">
        <f t="shared" si="132"/>
        <v>769420.84</v>
      </c>
      <c r="Q492" s="345">
        <f t="shared" si="133"/>
        <v>275.14101399626668</v>
      </c>
      <c r="R492" s="350">
        <v>24445</v>
      </c>
      <c r="S492" s="143" t="s">
        <v>358</v>
      </c>
      <c r="T492" s="350" t="s">
        <v>181</v>
      </c>
      <c r="U492" s="59">
        <f>'раздел 2'!C489-'раздел 1'!L492</f>
        <v>0</v>
      </c>
      <c r="V492" s="213">
        <f t="shared" si="131"/>
        <v>0</v>
      </c>
      <c r="W492" s="213">
        <f t="shared" si="127"/>
        <v>24169.858986003732</v>
      </c>
    </row>
    <row r="493" spans="1:23" ht="15.6" customHeight="1" x14ac:dyDescent="0.2">
      <c r="A493" s="509">
        <f t="shared" si="130"/>
        <v>379</v>
      </c>
      <c r="B493" s="145" t="s">
        <v>587</v>
      </c>
      <c r="C493" s="224">
        <v>1962</v>
      </c>
      <c r="D493" s="341"/>
      <c r="E493" s="351" t="s">
        <v>174</v>
      </c>
      <c r="F493" s="80">
        <v>3</v>
      </c>
      <c r="G493" s="361">
        <v>3</v>
      </c>
      <c r="H493" s="238">
        <v>3014.58</v>
      </c>
      <c r="I493" s="350">
        <v>1459</v>
      </c>
      <c r="J493" s="349">
        <v>1116.26</v>
      </c>
      <c r="K493" s="239">
        <v>79</v>
      </c>
      <c r="L493" s="373">
        <f>'раздел 2'!C490</f>
        <v>745965.46</v>
      </c>
      <c r="M493" s="350">
        <v>0</v>
      </c>
      <c r="N493" s="350">
        <v>0</v>
      </c>
      <c r="O493" s="350">
        <v>0</v>
      </c>
      <c r="P493" s="373">
        <f t="shared" si="132"/>
        <v>745965.46</v>
      </c>
      <c r="Q493" s="345">
        <f t="shared" si="133"/>
        <v>247.45253401800582</v>
      </c>
      <c r="R493" s="350">
        <v>24445</v>
      </c>
      <c r="S493" s="143" t="s">
        <v>358</v>
      </c>
      <c r="T493" s="350" t="s">
        <v>181</v>
      </c>
      <c r="U493" s="59">
        <f>'раздел 2'!C490-'раздел 1'!L493</f>
        <v>0</v>
      </c>
      <c r="V493" s="213">
        <f t="shared" si="131"/>
        <v>0</v>
      </c>
      <c r="W493" s="213">
        <f t="shared" si="127"/>
        <v>24197.547465981996</v>
      </c>
    </row>
    <row r="494" spans="1:23" ht="15.6" customHeight="1" x14ac:dyDescent="0.2">
      <c r="A494" s="355">
        <f t="shared" si="130"/>
        <v>380</v>
      </c>
      <c r="B494" s="340" t="s">
        <v>118</v>
      </c>
      <c r="C494" s="341">
        <v>1961</v>
      </c>
      <c r="D494" s="350"/>
      <c r="E494" s="350" t="s">
        <v>174</v>
      </c>
      <c r="F494" s="337">
        <v>3</v>
      </c>
      <c r="G494" s="337">
        <v>2</v>
      </c>
      <c r="H494" s="350">
        <v>941.51</v>
      </c>
      <c r="I494" s="350">
        <v>941.51</v>
      </c>
      <c r="J494" s="350">
        <v>472</v>
      </c>
      <c r="K494" s="341">
        <v>53</v>
      </c>
      <c r="L494" s="373">
        <f>'раздел 2'!C491</f>
        <v>2987619.28</v>
      </c>
      <c r="M494" s="350">
        <v>0</v>
      </c>
      <c r="N494" s="350">
        <v>0</v>
      </c>
      <c r="O494" s="350">
        <v>0</v>
      </c>
      <c r="P494" s="373">
        <f t="shared" si="132"/>
        <v>2987619.28</v>
      </c>
      <c r="Q494" s="345">
        <f t="shared" si="133"/>
        <v>3173.220974817049</v>
      </c>
      <c r="R494" s="350">
        <v>24445</v>
      </c>
      <c r="S494" s="143" t="s">
        <v>358</v>
      </c>
      <c r="T494" s="350" t="s">
        <v>181</v>
      </c>
      <c r="U494" s="59">
        <f>'раздел 2'!C491-'раздел 1'!L494</f>
        <v>0</v>
      </c>
      <c r="V494" s="213">
        <f t="shared" si="131"/>
        <v>0</v>
      </c>
      <c r="W494" s="213">
        <f t="shared" ref="W494:W555" si="134">R494-Q494</f>
        <v>21271.77902518295</v>
      </c>
    </row>
    <row r="495" spans="1:23" ht="15.6" customHeight="1" x14ac:dyDescent="0.2">
      <c r="A495" s="355">
        <f t="shared" si="130"/>
        <v>381</v>
      </c>
      <c r="B495" s="340" t="s">
        <v>119</v>
      </c>
      <c r="C495" s="341">
        <v>1961</v>
      </c>
      <c r="D495" s="350"/>
      <c r="E495" s="350" t="s">
        <v>174</v>
      </c>
      <c r="F495" s="337">
        <v>3</v>
      </c>
      <c r="G495" s="337">
        <v>2</v>
      </c>
      <c r="H495" s="350">
        <v>946.37</v>
      </c>
      <c r="I495" s="350">
        <v>946.37</v>
      </c>
      <c r="J495" s="350">
        <v>628</v>
      </c>
      <c r="K495" s="341">
        <v>48</v>
      </c>
      <c r="L495" s="373">
        <f>'раздел 2'!C492</f>
        <v>2146197.38</v>
      </c>
      <c r="M495" s="350">
        <v>0</v>
      </c>
      <c r="N495" s="350">
        <v>0</v>
      </c>
      <c r="O495" s="350">
        <v>0</v>
      </c>
      <c r="P495" s="373">
        <f t="shared" si="132"/>
        <v>2146197.38</v>
      </c>
      <c r="Q495" s="345">
        <f t="shared" si="133"/>
        <v>2267.8205987087504</v>
      </c>
      <c r="R495" s="350">
        <v>24445</v>
      </c>
      <c r="S495" s="143" t="s">
        <v>358</v>
      </c>
      <c r="T495" s="350" t="s">
        <v>181</v>
      </c>
      <c r="U495" s="59">
        <f>'раздел 2'!C492-'раздел 1'!L495</f>
        <v>0</v>
      </c>
      <c r="V495" s="213">
        <f t="shared" si="131"/>
        <v>0</v>
      </c>
      <c r="W495" s="213">
        <f t="shared" si="134"/>
        <v>22177.179401291251</v>
      </c>
    </row>
    <row r="496" spans="1:23" ht="15.6" customHeight="1" x14ac:dyDescent="0.2">
      <c r="A496" s="550" t="s">
        <v>17</v>
      </c>
      <c r="B496" s="551"/>
      <c r="C496" s="341"/>
      <c r="D496" s="350"/>
      <c r="E496" s="350"/>
      <c r="F496" s="337"/>
      <c r="G496" s="337"/>
      <c r="H496" s="373">
        <f t="shared" ref="H496:P496" si="135">SUM(H389:H495)</f>
        <v>254341.55999999988</v>
      </c>
      <c r="I496" s="373">
        <f t="shared" si="135"/>
        <v>177919.21000000002</v>
      </c>
      <c r="J496" s="373">
        <f t="shared" si="135"/>
        <v>152043.95000000001</v>
      </c>
      <c r="K496" s="341">
        <f t="shared" si="135"/>
        <v>8073</v>
      </c>
      <c r="L496" s="373">
        <f t="shared" si="135"/>
        <v>169243334.71999991</v>
      </c>
      <c r="M496" s="373">
        <f t="shared" si="135"/>
        <v>0</v>
      </c>
      <c r="N496" s="373">
        <f t="shared" si="135"/>
        <v>0</v>
      </c>
      <c r="O496" s="373">
        <f t="shared" si="135"/>
        <v>0</v>
      </c>
      <c r="P496" s="373">
        <f t="shared" si="135"/>
        <v>169243334.71999991</v>
      </c>
      <c r="Q496" s="345">
        <f t="shared" si="133"/>
        <v>665.41753821121483</v>
      </c>
      <c r="R496" s="98" t="s">
        <v>177</v>
      </c>
      <c r="S496" s="86" t="s">
        <v>177</v>
      </c>
      <c r="T496" s="86" t="s">
        <v>177</v>
      </c>
      <c r="U496" s="59">
        <f>'раздел 2'!C493-'раздел 1'!L496</f>
        <v>0</v>
      </c>
      <c r="V496" s="213">
        <f t="shared" si="131"/>
        <v>0</v>
      </c>
      <c r="W496" s="213" t="e">
        <f t="shared" si="134"/>
        <v>#VALUE!</v>
      </c>
    </row>
    <row r="497" spans="1:23" ht="15.6" customHeight="1" x14ac:dyDescent="0.2">
      <c r="A497" s="550" t="s">
        <v>120</v>
      </c>
      <c r="B497" s="551"/>
      <c r="C497" s="341"/>
      <c r="D497" s="350"/>
      <c r="E497" s="350"/>
      <c r="F497" s="337"/>
      <c r="G497" s="337"/>
      <c r="H497" s="350"/>
      <c r="I497" s="350"/>
      <c r="J497" s="350"/>
      <c r="K497" s="341"/>
      <c r="L497" s="373"/>
      <c r="M497" s="350"/>
      <c r="N497" s="350"/>
      <c r="O497" s="350"/>
      <c r="P497" s="350"/>
      <c r="Q497" s="129"/>
      <c r="R497" s="350"/>
      <c r="S497" s="350"/>
      <c r="T497" s="350"/>
      <c r="U497" s="59">
        <f>'раздел 2'!C494-'раздел 1'!L497</f>
        <v>0</v>
      </c>
      <c r="V497" s="213">
        <f t="shared" si="131"/>
        <v>0</v>
      </c>
      <c r="W497" s="213">
        <f t="shared" si="134"/>
        <v>0</v>
      </c>
    </row>
    <row r="498" spans="1:23" ht="15.6" customHeight="1" x14ac:dyDescent="0.2">
      <c r="A498" s="355">
        <f>A495+1</f>
        <v>382</v>
      </c>
      <c r="B498" s="340" t="s">
        <v>239</v>
      </c>
      <c r="C498" s="341">
        <v>1982</v>
      </c>
      <c r="D498" s="350"/>
      <c r="E498" s="350" t="s">
        <v>178</v>
      </c>
      <c r="F498" s="337">
        <v>5</v>
      </c>
      <c r="G498" s="337">
        <v>4</v>
      </c>
      <c r="H498" s="350">
        <v>3269.27</v>
      </c>
      <c r="I498" s="350">
        <v>3267.88</v>
      </c>
      <c r="J498" s="350">
        <v>2782.1</v>
      </c>
      <c r="K498" s="341">
        <v>134</v>
      </c>
      <c r="L498" s="373">
        <f>'раздел 2'!C495</f>
        <v>1700000</v>
      </c>
      <c r="M498" s="350">
        <v>0</v>
      </c>
      <c r="N498" s="350">
        <v>0</v>
      </c>
      <c r="O498" s="350">
        <v>0</v>
      </c>
      <c r="P498" s="373">
        <f t="shared" ref="P498:P503" si="136">L498</f>
        <v>1700000</v>
      </c>
      <c r="Q498" s="345">
        <f t="shared" ref="Q498:Q504" si="137">L498/H498</f>
        <v>519.99376007487911</v>
      </c>
      <c r="R498" s="350">
        <v>24445</v>
      </c>
      <c r="S498" s="143" t="s">
        <v>358</v>
      </c>
      <c r="T498" s="350" t="s">
        <v>181</v>
      </c>
      <c r="U498" s="59">
        <f>'раздел 2'!C495-'раздел 1'!L498</f>
        <v>0</v>
      </c>
      <c r="V498" s="213">
        <f t="shared" si="131"/>
        <v>0</v>
      </c>
      <c r="W498" s="213">
        <f t="shared" si="134"/>
        <v>23925.006239925122</v>
      </c>
    </row>
    <row r="499" spans="1:23" ht="15.6" customHeight="1" x14ac:dyDescent="0.2">
      <c r="A499" s="355">
        <f>A498+1</f>
        <v>383</v>
      </c>
      <c r="B499" s="352" t="s">
        <v>588</v>
      </c>
      <c r="C499" s="341">
        <v>1950</v>
      </c>
      <c r="D499" s="350">
        <v>2008</v>
      </c>
      <c r="E499" s="350" t="s">
        <v>1511</v>
      </c>
      <c r="F499" s="337">
        <v>2</v>
      </c>
      <c r="G499" s="337">
        <v>2</v>
      </c>
      <c r="H499" s="373">
        <v>508.7</v>
      </c>
      <c r="I499" s="373">
        <v>472.2</v>
      </c>
      <c r="J499" s="373">
        <v>418.1</v>
      </c>
      <c r="K499" s="341">
        <v>27</v>
      </c>
      <c r="L499" s="373">
        <f>'раздел 2'!C496</f>
        <v>585589.83000000007</v>
      </c>
      <c r="M499" s="350">
        <v>0</v>
      </c>
      <c r="N499" s="350">
        <v>0</v>
      </c>
      <c r="O499" s="350">
        <v>0</v>
      </c>
      <c r="P499" s="373">
        <f t="shared" si="136"/>
        <v>585589.83000000007</v>
      </c>
      <c r="Q499" s="345">
        <f t="shared" si="137"/>
        <v>1151.1496559858465</v>
      </c>
      <c r="R499" s="350">
        <v>24445</v>
      </c>
      <c r="S499" s="143" t="s">
        <v>358</v>
      </c>
      <c r="T499" s="350" t="s">
        <v>181</v>
      </c>
      <c r="U499" s="59">
        <f>'раздел 2'!C496-'раздел 1'!L499</f>
        <v>0</v>
      </c>
      <c r="V499" s="213">
        <f t="shared" si="131"/>
        <v>0</v>
      </c>
      <c r="W499" s="213">
        <f t="shared" si="134"/>
        <v>23293.850344014154</v>
      </c>
    </row>
    <row r="500" spans="1:23" ht="15.6" customHeight="1" x14ac:dyDescent="0.2">
      <c r="A500" s="355">
        <f>A499+1</f>
        <v>384</v>
      </c>
      <c r="B500" s="352" t="s">
        <v>589</v>
      </c>
      <c r="C500" s="341">
        <v>1953</v>
      </c>
      <c r="D500" s="350">
        <v>1978</v>
      </c>
      <c r="E500" s="350" t="s">
        <v>1512</v>
      </c>
      <c r="F500" s="337">
        <v>2</v>
      </c>
      <c r="G500" s="337">
        <v>2</v>
      </c>
      <c r="H500" s="373">
        <v>421.1</v>
      </c>
      <c r="I500" s="373">
        <v>379.1</v>
      </c>
      <c r="J500" s="373">
        <v>179.9</v>
      </c>
      <c r="K500" s="341">
        <v>21</v>
      </c>
      <c r="L500" s="373">
        <f>'раздел 2'!C497</f>
        <v>156534.25</v>
      </c>
      <c r="M500" s="350">
        <v>0</v>
      </c>
      <c r="N500" s="350">
        <v>0</v>
      </c>
      <c r="O500" s="350">
        <v>0</v>
      </c>
      <c r="P500" s="373">
        <f t="shared" si="136"/>
        <v>156534.25</v>
      </c>
      <c r="Q500" s="345">
        <f t="shared" si="137"/>
        <v>371.72702445974824</v>
      </c>
      <c r="R500" s="350">
        <v>24445</v>
      </c>
      <c r="S500" s="143" t="s">
        <v>358</v>
      </c>
      <c r="T500" s="350" t="s">
        <v>181</v>
      </c>
      <c r="U500" s="59">
        <f>'раздел 2'!C497-'раздел 1'!L500</f>
        <v>0</v>
      </c>
      <c r="V500" s="213">
        <f t="shared" si="131"/>
        <v>0</v>
      </c>
      <c r="W500" s="213">
        <f t="shared" si="134"/>
        <v>24073.272975540251</v>
      </c>
    </row>
    <row r="501" spans="1:23" ht="15.6" customHeight="1" x14ac:dyDescent="0.2">
      <c r="A501" s="355">
        <f>A500+1</f>
        <v>385</v>
      </c>
      <c r="B501" s="352" t="s">
        <v>590</v>
      </c>
      <c r="C501" s="341">
        <v>1962</v>
      </c>
      <c r="D501" s="350">
        <v>1987</v>
      </c>
      <c r="E501" s="350" t="s">
        <v>1512</v>
      </c>
      <c r="F501" s="337">
        <v>2</v>
      </c>
      <c r="G501" s="337">
        <v>2</v>
      </c>
      <c r="H501" s="373">
        <v>793.21</v>
      </c>
      <c r="I501" s="373">
        <v>712.21</v>
      </c>
      <c r="J501" s="373">
        <v>651.70000000000005</v>
      </c>
      <c r="K501" s="341">
        <v>29</v>
      </c>
      <c r="L501" s="373">
        <f>'раздел 2'!C498</f>
        <v>169651.22</v>
      </c>
      <c r="M501" s="350">
        <v>0</v>
      </c>
      <c r="N501" s="350">
        <v>0</v>
      </c>
      <c r="O501" s="350">
        <v>0</v>
      </c>
      <c r="P501" s="373">
        <f t="shared" si="136"/>
        <v>169651.22</v>
      </c>
      <c r="Q501" s="345">
        <f t="shared" si="137"/>
        <v>213.87932577753685</v>
      </c>
      <c r="R501" s="350">
        <v>24445</v>
      </c>
      <c r="S501" s="143" t="s">
        <v>358</v>
      </c>
      <c r="T501" s="350" t="s">
        <v>181</v>
      </c>
      <c r="U501" s="59">
        <f>'раздел 2'!C498-'раздел 1'!L501</f>
        <v>0</v>
      </c>
      <c r="V501" s="213">
        <f t="shared" si="131"/>
        <v>0</v>
      </c>
      <c r="W501" s="213">
        <f t="shared" si="134"/>
        <v>24231.120674222464</v>
      </c>
    </row>
    <row r="502" spans="1:23" ht="15.6" customHeight="1" x14ac:dyDescent="0.2">
      <c r="A502" s="355">
        <f>A501+1</f>
        <v>386</v>
      </c>
      <c r="B502" s="352" t="s">
        <v>591</v>
      </c>
      <c r="C502" s="341">
        <v>1962</v>
      </c>
      <c r="D502" s="350">
        <v>1987</v>
      </c>
      <c r="E502" s="350" t="s">
        <v>1512</v>
      </c>
      <c r="F502" s="337">
        <v>2</v>
      </c>
      <c r="G502" s="337">
        <v>2</v>
      </c>
      <c r="H502" s="373">
        <v>683.58</v>
      </c>
      <c r="I502" s="373">
        <v>637.58000000000004</v>
      </c>
      <c r="J502" s="373">
        <v>593.15</v>
      </c>
      <c r="K502" s="341">
        <v>33</v>
      </c>
      <c r="L502" s="373">
        <f>'раздел 2'!C499</f>
        <v>161885.76999999999</v>
      </c>
      <c r="M502" s="350">
        <v>0</v>
      </c>
      <c r="N502" s="350">
        <v>0</v>
      </c>
      <c r="O502" s="350">
        <v>0</v>
      </c>
      <c r="P502" s="373">
        <f t="shared" si="136"/>
        <v>161885.76999999999</v>
      </c>
      <c r="Q502" s="345">
        <f t="shared" si="137"/>
        <v>236.82051844699959</v>
      </c>
      <c r="R502" s="350">
        <v>24445</v>
      </c>
      <c r="S502" s="143" t="s">
        <v>358</v>
      </c>
      <c r="T502" s="350" t="s">
        <v>181</v>
      </c>
      <c r="U502" s="59">
        <f>'раздел 2'!C499-'раздел 1'!L502</f>
        <v>0</v>
      </c>
      <c r="V502" s="213">
        <f t="shared" si="131"/>
        <v>0</v>
      </c>
      <c r="W502" s="213">
        <f t="shared" si="134"/>
        <v>24208.179481553001</v>
      </c>
    </row>
    <row r="503" spans="1:23" ht="15.6" customHeight="1" x14ac:dyDescent="0.2">
      <c r="A503" s="355">
        <f>A502+1</f>
        <v>387</v>
      </c>
      <c r="B503" s="352" t="s">
        <v>592</v>
      </c>
      <c r="C503" s="341">
        <v>1961</v>
      </c>
      <c r="D503" s="350">
        <v>1986</v>
      </c>
      <c r="E503" s="350" t="s">
        <v>1512</v>
      </c>
      <c r="F503" s="337">
        <v>2</v>
      </c>
      <c r="G503" s="337">
        <v>2</v>
      </c>
      <c r="H503" s="373">
        <v>695.6</v>
      </c>
      <c r="I503" s="373" t="s">
        <v>1513</v>
      </c>
      <c r="J503" s="373" t="s">
        <v>1513</v>
      </c>
      <c r="K503" s="341">
        <v>20</v>
      </c>
      <c r="L503" s="373">
        <f>'раздел 2'!C500</f>
        <v>164170.79999999999</v>
      </c>
      <c r="M503" s="350">
        <v>0</v>
      </c>
      <c r="N503" s="350">
        <v>0</v>
      </c>
      <c r="O503" s="350">
        <v>0</v>
      </c>
      <c r="P503" s="373">
        <f t="shared" si="136"/>
        <v>164170.79999999999</v>
      </c>
      <c r="Q503" s="345">
        <f t="shared" si="137"/>
        <v>236.01322599194938</v>
      </c>
      <c r="R503" s="350">
        <v>24445</v>
      </c>
      <c r="S503" s="143" t="s">
        <v>358</v>
      </c>
      <c r="T503" s="350" t="s">
        <v>181</v>
      </c>
      <c r="U503" s="59">
        <f>'раздел 2'!C500-'раздел 1'!L503</f>
        <v>0</v>
      </c>
      <c r="V503" s="213">
        <f t="shared" si="131"/>
        <v>0</v>
      </c>
      <c r="W503" s="213">
        <f t="shared" si="134"/>
        <v>24208.986774008052</v>
      </c>
    </row>
    <row r="504" spans="1:23" ht="15.6" customHeight="1" x14ac:dyDescent="0.2">
      <c r="A504" s="550" t="s">
        <v>17</v>
      </c>
      <c r="B504" s="551"/>
      <c r="C504" s="341"/>
      <c r="D504" s="350"/>
      <c r="E504" s="350"/>
      <c r="F504" s="337"/>
      <c r="G504" s="337"/>
      <c r="H504" s="350">
        <f t="shared" ref="H504:P504" si="138">SUM(H498:H503)</f>
        <v>6371.46</v>
      </c>
      <c r="I504" s="350">
        <f t="shared" si="138"/>
        <v>5468.97</v>
      </c>
      <c r="J504" s="350">
        <f t="shared" si="138"/>
        <v>4624.95</v>
      </c>
      <c r="K504" s="341">
        <f t="shared" si="138"/>
        <v>264</v>
      </c>
      <c r="L504" s="373">
        <f t="shared" si="138"/>
        <v>2937831.87</v>
      </c>
      <c r="M504" s="350">
        <f t="shared" si="138"/>
        <v>0</v>
      </c>
      <c r="N504" s="350">
        <f t="shared" si="138"/>
        <v>0</v>
      </c>
      <c r="O504" s="350">
        <f t="shared" si="138"/>
        <v>0</v>
      </c>
      <c r="P504" s="350">
        <f t="shared" si="138"/>
        <v>2937831.87</v>
      </c>
      <c r="Q504" s="345">
        <f t="shared" si="137"/>
        <v>461.09241366970838</v>
      </c>
      <c r="R504" s="350" t="s">
        <v>177</v>
      </c>
      <c r="S504" s="350" t="s">
        <v>177</v>
      </c>
      <c r="T504" s="350" t="s">
        <v>177</v>
      </c>
      <c r="U504" s="59">
        <f>'раздел 2'!C501-'раздел 1'!L504</f>
        <v>0</v>
      </c>
      <c r="V504" s="213">
        <f t="shared" si="131"/>
        <v>0</v>
      </c>
      <c r="W504" s="213" t="e">
        <f t="shared" si="134"/>
        <v>#VALUE!</v>
      </c>
    </row>
    <row r="505" spans="1:23" ht="15.6" customHeight="1" x14ac:dyDescent="0.2">
      <c r="A505" s="584" t="s">
        <v>1026</v>
      </c>
      <c r="B505" s="562"/>
      <c r="C505" s="341"/>
      <c r="D505" s="350"/>
      <c r="E505" s="350"/>
      <c r="F505" s="337"/>
      <c r="G505" s="337"/>
      <c r="H505" s="350"/>
      <c r="I505" s="350"/>
      <c r="J505" s="350"/>
      <c r="K505" s="341"/>
      <c r="L505" s="373"/>
      <c r="M505" s="350"/>
      <c r="N505" s="350"/>
      <c r="O505" s="350"/>
      <c r="P505" s="350"/>
      <c r="Q505" s="129"/>
      <c r="R505" s="350"/>
      <c r="S505" s="350"/>
      <c r="T505" s="350"/>
      <c r="U505" s="59">
        <f>'раздел 2'!C502-'раздел 1'!L505</f>
        <v>0</v>
      </c>
      <c r="V505" s="213">
        <f t="shared" si="131"/>
        <v>0</v>
      </c>
      <c r="W505" s="213">
        <f t="shared" si="134"/>
        <v>0</v>
      </c>
    </row>
    <row r="506" spans="1:23" ht="15.6" customHeight="1" x14ac:dyDescent="0.2">
      <c r="A506" s="363">
        <f>A503+1</f>
        <v>388</v>
      </c>
      <c r="B506" s="352" t="s">
        <v>1027</v>
      </c>
      <c r="C506" s="88">
        <v>1948</v>
      </c>
      <c r="D506" s="349"/>
      <c r="E506" s="349" t="s">
        <v>1454</v>
      </c>
      <c r="F506" s="361">
        <v>2</v>
      </c>
      <c r="G506" s="361">
        <v>2</v>
      </c>
      <c r="H506" s="373">
        <v>530.20000000000005</v>
      </c>
      <c r="I506" s="373">
        <v>530.20000000000005</v>
      </c>
      <c r="J506" s="373">
        <v>354.9</v>
      </c>
      <c r="K506" s="341">
        <v>35</v>
      </c>
      <c r="L506" s="373">
        <f>'[1]виды работ'!C598</f>
        <v>471200.44</v>
      </c>
      <c r="M506" s="350">
        <v>0</v>
      </c>
      <c r="N506" s="350">
        <v>0</v>
      </c>
      <c r="O506" s="350">
        <v>0</v>
      </c>
      <c r="P506" s="373">
        <f>L506</f>
        <v>471200.44</v>
      </c>
      <c r="Q506" s="345">
        <f>L506/H506</f>
        <v>888.72206714447373</v>
      </c>
      <c r="R506" s="350">
        <v>24445</v>
      </c>
      <c r="S506" s="143" t="s">
        <v>358</v>
      </c>
      <c r="T506" s="350" t="s">
        <v>181</v>
      </c>
      <c r="U506" s="59">
        <f>'раздел 2'!C503-'раздел 1'!L506</f>
        <v>0</v>
      </c>
      <c r="V506" s="213">
        <f t="shared" si="131"/>
        <v>0</v>
      </c>
      <c r="W506" s="213">
        <f t="shared" si="134"/>
        <v>23556.277932855526</v>
      </c>
    </row>
    <row r="507" spans="1:23" ht="15.6" customHeight="1" x14ac:dyDescent="0.2">
      <c r="A507" s="550" t="s">
        <v>17</v>
      </c>
      <c r="B507" s="551"/>
      <c r="C507" s="341"/>
      <c r="D507" s="350"/>
      <c r="E507" s="350"/>
      <c r="F507" s="337"/>
      <c r="G507" s="337"/>
      <c r="H507" s="373">
        <f t="shared" ref="H507:Q507" si="139">H506</f>
        <v>530.20000000000005</v>
      </c>
      <c r="I507" s="373">
        <f t="shared" si="139"/>
        <v>530.20000000000005</v>
      </c>
      <c r="J507" s="373">
        <f t="shared" si="139"/>
        <v>354.9</v>
      </c>
      <c r="K507" s="341">
        <f t="shared" si="139"/>
        <v>35</v>
      </c>
      <c r="L507" s="373">
        <f t="shared" si="139"/>
        <v>471200.44</v>
      </c>
      <c r="M507" s="373">
        <f t="shared" si="139"/>
        <v>0</v>
      </c>
      <c r="N507" s="373">
        <f t="shared" si="139"/>
        <v>0</v>
      </c>
      <c r="O507" s="373">
        <f t="shared" si="139"/>
        <v>0</v>
      </c>
      <c r="P507" s="373">
        <f t="shared" si="139"/>
        <v>471200.44</v>
      </c>
      <c r="Q507" s="129">
        <f t="shared" si="139"/>
        <v>888.72206714447373</v>
      </c>
      <c r="R507" s="350" t="s">
        <v>177</v>
      </c>
      <c r="S507" s="350" t="s">
        <v>177</v>
      </c>
      <c r="T507" s="350" t="s">
        <v>177</v>
      </c>
      <c r="U507" s="59">
        <f>'раздел 2'!C504-'раздел 1'!L507</f>
        <v>0</v>
      </c>
      <c r="V507" s="213">
        <f t="shared" si="131"/>
        <v>0</v>
      </c>
      <c r="W507" s="213" t="e">
        <f t="shared" si="134"/>
        <v>#VALUE!</v>
      </c>
    </row>
    <row r="508" spans="1:23" ht="15.6" customHeight="1" x14ac:dyDescent="0.2">
      <c r="A508" s="550" t="s">
        <v>121</v>
      </c>
      <c r="B508" s="551"/>
      <c r="C508" s="341"/>
      <c r="D508" s="350"/>
      <c r="E508" s="350"/>
      <c r="F508" s="337"/>
      <c r="G508" s="337"/>
      <c r="H508" s="350"/>
      <c r="I508" s="350"/>
      <c r="J508" s="350"/>
      <c r="K508" s="341"/>
      <c r="L508" s="373"/>
      <c r="M508" s="350"/>
      <c r="N508" s="350"/>
      <c r="O508" s="350"/>
      <c r="P508" s="350"/>
      <c r="Q508" s="129"/>
      <c r="R508" s="350"/>
      <c r="S508" s="350"/>
      <c r="T508" s="350"/>
      <c r="U508" s="59">
        <f>'раздел 2'!C505-'раздел 1'!L508</f>
        <v>0</v>
      </c>
      <c r="V508" s="213">
        <f t="shared" si="131"/>
        <v>0</v>
      </c>
      <c r="W508" s="213">
        <f t="shared" si="134"/>
        <v>0</v>
      </c>
    </row>
    <row r="509" spans="1:23" ht="15.6" customHeight="1" x14ac:dyDescent="0.2">
      <c r="A509" s="355">
        <f>A506+1</f>
        <v>389</v>
      </c>
      <c r="B509" s="340" t="s">
        <v>240</v>
      </c>
      <c r="C509" s="341">
        <v>1962</v>
      </c>
      <c r="D509" s="350"/>
      <c r="E509" s="350" t="s">
        <v>174</v>
      </c>
      <c r="F509" s="337">
        <v>4</v>
      </c>
      <c r="G509" s="337">
        <v>2</v>
      </c>
      <c r="H509" s="350">
        <v>1628.8</v>
      </c>
      <c r="I509" s="350">
        <v>1628.8</v>
      </c>
      <c r="J509" s="350">
        <v>1163.0999999999999</v>
      </c>
      <c r="K509" s="341">
        <v>59</v>
      </c>
      <c r="L509" s="373">
        <f>'[2]виды работ'!C508</f>
        <v>1801359.68</v>
      </c>
      <c r="M509" s="350">
        <v>0</v>
      </c>
      <c r="N509" s="350">
        <v>0</v>
      </c>
      <c r="O509" s="350">
        <v>0</v>
      </c>
      <c r="P509" s="373">
        <f>L509</f>
        <v>1801359.68</v>
      </c>
      <c r="Q509" s="345">
        <f>L509/H509</f>
        <v>1105.9428290766209</v>
      </c>
      <c r="R509" s="350">
        <v>24445</v>
      </c>
      <c r="S509" s="143" t="s">
        <v>358</v>
      </c>
      <c r="T509" s="350" t="s">
        <v>181</v>
      </c>
      <c r="U509" s="59">
        <f>'раздел 2'!C506-'раздел 1'!L509</f>
        <v>0</v>
      </c>
      <c r="V509" s="213">
        <f t="shared" si="131"/>
        <v>0</v>
      </c>
      <c r="W509" s="213">
        <f t="shared" si="134"/>
        <v>23339.057170923377</v>
      </c>
    </row>
    <row r="510" spans="1:23" ht="15.6" customHeight="1" x14ac:dyDescent="0.2">
      <c r="A510" s="355">
        <f>A509+1</f>
        <v>390</v>
      </c>
      <c r="B510" s="70" t="s">
        <v>593</v>
      </c>
      <c r="C510" s="172">
        <v>1982</v>
      </c>
      <c r="D510" s="350"/>
      <c r="E510" s="350" t="s">
        <v>1514</v>
      </c>
      <c r="F510" s="194">
        <v>5</v>
      </c>
      <c r="G510" s="194">
        <v>6</v>
      </c>
      <c r="H510" s="83">
        <v>6546.1</v>
      </c>
      <c r="I510" s="83">
        <v>4922.8999999999996</v>
      </c>
      <c r="J510" s="83">
        <v>4578</v>
      </c>
      <c r="K510" s="172">
        <v>219</v>
      </c>
      <c r="L510" s="373">
        <f>'раздел 2'!C507</f>
        <v>1725938.56</v>
      </c>
      <c r="M510" s="486">
        <f>'раздел 2'!D507</f>
        <v>0</v>
      </c>
      <c r="N510" s="350">
        <v>0</v>
      </c>
      <c r="O510" s="350">
        <v>0</v>
      </c>
      <c r="P510" s="373">
        <f>L510</f>
        <v>1725938.56</v>
      </c>
      <c r="Q510" s="345">
        <f>L510/H510</f>
        <v>263.65905806510744</v>
      </c>
      <c r="R510" s="350">
        <v>24445</v>
      </c>
      <c r="S510" s="143" t="s">
        <v>358</v>
      </c>
      <c r="T510" s="350" t="s">
        <v>181</v>
      </c>
      <c r="U510" s="59">
        <f>'раздел 2'!C507-'раздел 1'!L510</f>
        <v>0</v>
      </c>
      <c r="V510" s="213">
        <f t="shared" si="131"/>
        <v>0</v>
      </c>
      <c r="W510" s="213">
        <f t="shared" si="134"/>
        <v>24181.340941934894</v>
      </c>
    </row>
    <row r="511" spans="1:23" ht="15.6" customHeight="1" x14ac:dyDescent="0.2">
      <c r="A511" s="355">
        <f>A510+1</f>
        <v>391</v>
      </c>
      <c r="B511" s="70" t="s">
        <v>594</v>
      </c>
      <c r="C511" s="172">
        <v>1981</v>
      </c>
      <c r="D511" s="350"/>
      <c r="E511" s="350" t="s">
        <v>1514</v>
      </c>
      <c r="F511" s="194">
        <v>5</v>
      </c>
      <c r="G511" s="194">
        <v>6</v>
      </c>
      <c r="H511" s="83">
        <v>6365.4</v>
      </c>
      <c r="I511" s="83">
        <v>4904.1000000000004</v>
      </c>
      <c r="J511" s="83">
        <v>3902.3</v>
      </c>
      <c r="K511" s="172">
        <v>257</v>
      </c>
      <c r="L511" s="486">
        <f>'раздел 2'!C508</f>
        <v>1266310.32</v>
      </c>
      <c r="M511" s="486">
        <f>'раздел 2'!D508</f>
        <v>0</v>
      </c>
      <c r="N511" s="350">
        <v>0</v>
      </c>
      <c r="O511" s="350">
        <v>0</v>
      </c>
      <c r="P511" s="373">
        <f>L511</f>
        <v>1266310.32</v>
      </c>
      <c r="Q511" s="345">
        <f>L511/H511</f>
        <v>198.93648788764258</v>
      </c>
      <c r="R511" s="350">
        <v>24445</v>
      </c>
      <c r="S511" s="143" t="s">
        <v>358</v>
      </c>
      <c r="T511" s="350" t="s">
        <v>181</v>
      </c>
      <c r="U511" s="59">
        <f>'раздел 2'!C508-'раздел 1'!L511</f>
        <v>0</v>
      </c>
      <c r="V511" s="213">
        <f t="shared" si="131"/>
        <v>0</v>
      </c>
      <c r="W511" s="213">
        <f t="shared" si="134"/>
        <v>24246.063512112356</v>
      </c>
    </row>
    <row r="512" spans="1:23" ht="15.6" customHeight="1" x14ac:dyDescent="0.2">
      <c r="A512" s="355">
        <f>A511+1</f>
        <v>392</v>
      </c>
      <c r="B512" s="70" t="s">
        <v>595</v>
      </c>
      <c r="C512" s="341">
        <v>1970</v>
      </c>
      <c r="D512" s="350"/>
      <c r="E512" s="350" t="s">
        <v>1514</v>
      </c>
      <c r="F512" s="337">
        <v>5</v>
      </c>
      <c r="G512" s="337">
        <v>6</v>
      </c>
      <c r="H512" s="350">
        <v>5766.09</v>
      </c>
      <c r="I512" s="354">
        <v>4445.09</v>
      </c>
      <c r="J512" s="350">
        <v>3427.5</v>
      </c>
      <c r="K512" s="341">
        <v>236</v>
      </c>
      <c r="L512" s="373">
        <f>'[2]виды работ'!C511</f>
        <v>368938.21</v>
      </c>
      <c r="M512" s="350">
        <v>0</v>
      </c>
      <c r="N512" s="350">
        <v>0</v>
      </c>
      <c r="O512" s="350">
        <v>0</v>
      </c>
      <c r="P512" s="373">
        <f>L512</f>
        <v>368938.21</v>
      </c>
      <c r="Q512" s="345">
        <f>L512/H512</f>
        <v>63.984122689725623</v>
      </c>
      <c r="R512" s="350">
        <v>24445</v>
      </c>
      <c r="S512" s="143" t="s">
        <v>358</v>
      </c>
      <c r="T512" s="350" t="s">
        <v>181</v>
      </c>
      <c r="U512" s="59">
        <f>'раздел 2'!C509-'раздел 1'!L512</f>
        <v>0</v>
      </c>
      <c r="V512" s="213">
        <f t="shared" si="131"/>
        <v>0</v>
      </c>
      <c r="W512" s="213">
        <f t="shared" si="134"/>
        <v>24381.015877310274</v>
      </c>
    </row>
    <row r="513" spans="1:23" ht="15.6" customHeight="1" x14ac:dyDescent="0.2">
      <c r="A513" s="550" t="s">
        <v>17</v>
      </c>
      <c r="B513" s="551"/>
      <c r="C513" s="341"/>
      <c r="D513" s="350"/>
      <c r="E513" s="350"/>
      <c r="F513" s="337"/>
      <c r="G513" s="337"/>
      <c r="H513" s="350">
        <f t="shared" ref="H513:P513" si="140">SUM(H509:H512)</f>
        <v>20306.39</v>
      </c>
      <c r="I513" s="350">
        <f t="shared" si="140"/>
        <v>15900.89</v>
      </c>
      <c r="J513" s="350">
        <f t="shared" si="140"/>
        <v>13070.900000000001</v>
      </c>
      <c r="K513" s="341">
        <f t="shared" si="140"/>
        <v>771</v>
      </c>
      <c r="L513" s="373">
        <f t="shared" si="140"/>
        <v>5162546.7700000005</v>
      </c>
      <c r="M513" s="350">
        <f t="shared" si="140"/>
        <v>0</v>
      </c>
      <c r="N513" s="350">
        <f t="shared" si="140"/>
        <v>0</v>
      </c>
      <c r="O513" s="350">
        <f t="shared" si="140"/>
        <v>0</v>
      </c>
      <c r="P513" s="350">
        <f t="shared" si="140"/>
        <v>5162546.7700000005</v>
      </c>
      <c r="Q513" s="345">
        <f>L513/H513</f>
        <v>254.23262184957545</v>
      </c>
      <c r="R513" s="350" t="s">
        <v>177</v>
      </c>
      <c r="S513" s="350" t="s">
        <v>177</v>
      </c>
      <c r="T513" s="350" t="s">
        <v>177</v>
      </c>
      <c r="U513" s="59">
        <f>'раздел 2'!C510-'раздел 1'!L513</f>
        <v>0</v>
      </c>
      <c r="V513" s="213">
        <f t="shared" si="131"/>
        <v>0</v>
      </c>
      <c r="W513" s="213" t="e">
        <f t="shared" si="134"/>
        <v>#VALUE!</v>
      </c>
    </row>
    <row r="514" spans="1:23" ht="15.6" customHeight="1" x14ac:dyDescent="0.2">
      <c r="A514" s="584" t="s">
        <v>596</v>
      </c>
      <c r="B514" s="562"/>
      <c r="C514" s="341"/>
      <c r="D514" s="350"/>
      <c r="E514" s="350"/>
      <c r="F514" s="337"/>
      <c r="G514" s="337"/>
      <c r="H514" s="350"/>
      <c r="I514" s="350"/>
      <c r="J514" s="350"/>
      <c r="K514" s="341"/>
      <c r="L514" s="373"/>
      <c r="M514" s="350"/>
      <c r="N514" s="350"/>
      <c r="O514" s="350"/>
      <c r="P514" s="350"/>
      <c r="Q514" s="129"/>
      <c r="R514" s="350"/>
      <c r="S514" s="350"/>
      <c r="T514" s="350"/>
      <c r="U514" s="59">
        <f>'раздел 2'!C511-'раздел 1'!L514</f>
        <v>0</v>
      </c>
      <c r="V514" s="213">
        <f t="shared" si="131"/>
        <v>0</v>
      </c>
      <c r="W514" s="213">
        <f t="shared" si="134"/>
        <v>0</v>
      </c>
    </row>
    <row r="515" spans="1:23" ht="15.6" customHeight="1" x14ac:dyDescent="0.2">
      <c r="A515" s="363">
        <f>A512+1</f>
        <v>393</v>
      </c>
      <c r="B515" s="367" t="s">
        <v>597</v>
      </c>
      <c r="C515" s="246">
        <v>1967</v>
      </c>
      <c r="D515" s="247">
        <v>1993</v>
      </c>
      <c r="E515" s="247" t="s">
        <v>416</v>
      </c>
      <c r="F515" s="248">
        <v>2</v>
      </c>
      <c r="G515" s="248">
        <v>2</v>
      </c>
      <c r="H515" s="247">
        <v>526.6</v>
      </c>
      <c r="I515" s="247">
        <v>526.6</v>
      </c>
      <c r="J515" s="247">
        <v>292.7</v>
      </c>
      <c r="K515" s="246">
        <v>24</v>
      </c>
      <c r="L515" s="373">
        <f>'[2]виды работ'!C514</f>
        <v>851136.21</v>
      </c>
      <c r="M515" s="350">
        <v>0</v>
      </c>
      <c r="N515" s="350">
        <v>0</v>
      </c>
      <c r="O515" s="350">
        <v>0</v>
      </c>
      <c r="P515" s="373">
        <f>L515</f>
        <v>851136.21</v>
      </c>
      <c r="Q515" s="345">
        <f>L515/H515</f>
        <v>1616.2860045575387</v>
      </c>
      <c r="R515" s="350">
        <v>24445</v>
      </c>
      <c r="S515" s="143" t="s">
        <v>358</v>
      </c>
      <c r="T515" s="350" t="s">
        <v>181</v>
      </c>
      <c r="U515" s="59">
        <f>'раздел 2'!C512-'раздел 1'!L515</f>
        <v>0</v>
      </c>
      <c r="V515" s="213">
        <f t="shared" si="131"/>
        <v>0</v>
      </c>
      <c r="W515" s="213">
        <f t="shared" si="134"/>
        <v>22828.71399544246</v>
      </c>
    </row>
    <row r="516" spans="1:23" ht="15.6" customHeight="1" x14ac:dyDescent="0.2">
      <c r="A516" s="550" t="s">
        <v>17</v>
      </c>
      <c r="B516" s="551"/>
      <c r="C516" s="341"/>
      <c r="D516" s="350"/>
      <c r="E516" s="350"/>
      <c r="F516" s="337"/>
      <c r="G516" s="337"/>
      <c r="H516" s="143">
        <f t="shared" ref="H516:Q516" si="141">H515</f>
        <v>526.6</v>
      </c>
      <c r="I516" s="143">
        <f t="shared" si="141"/>
        <v>526.6</v>
      </c>
      <c r="J516" s="143">
        <f t="shared" si="141"/>
        <v>292.7</v>
      </c>
      <c r="K516" s="341">
        <f t="shared" si="141"/>
        <v>24</v>
      </c>
      <c r="L516" s="373">
        <f t="shared" si="141"/>
        <v>851136.21</v>
      </c>
      <c r="M516" s="143">
        <f t="shared" si="141"/>
        <v>0</v>
      </c>
      <c r="N516" s="143">
        <f t="shared" si="141"/>
        <v>0</v>
      </c>
      <c r="O516" s="143">
        <f t="shared" si="141"/>
        <v>0</v>
      </c>
      <c r="P516" s="143">
        <f t="shared" si="141"/>
        <v>851136.21</v>
      </c>
      <c r="Q516" s="129">
        <f t="shared" si="141"/>
        <v>1616.2860045575387</v>
      </c>
      <c r="R516" s="350" t="s">
        <v>177</v>
      </c>
      <c r="S516" s="350" t="s">
        <v>177</v>
      </c>
      <c r="T516" s="350" t="s">
        <v>177</v>
      </c>
      <c r="U516" s="59">
        <f>'раздел 2'!C513-'раздел 1'!L516</f>
        <v>0</v>
      </c>
      <c r="V516" s="213">
        <f t="shared" si="131"/>
        <v>0</v>
      </c>
      <c r="W516" s="213" t="e">
        <f t="shared" si="134"/>
        <v>#VALUE!</v>
      </c>
    </row>
    <row r="517" spans="1:23" ht="15.6" customHeight="1" x14ac:dyDescent="0.2">
      <c r="A517" s="584" t="s">
        <v>598</v>
      </c>
      <c r="B517" s="562"/>
      <c r="C517" s="341"/>
      <c r="D517" s="350"/>
      <c r="E517" s="350"/>
      <c r="F517" s="337"/>
      <c r="G517" s="337"/>
      <c r="H517" s="350"/>
      <c r="I517" s="350"/>
      <c r="J517" s="350"/>
      <c r="K517" s="341"/>
      <c r="L517" s="373"/>
      <c r="M517" s="350"/>
      <c r="N517" s="350"/>
      <c r="O517" s="350"/>
      <c r="P517" s="350"/>
      <c r="Q517" s="129"/>
      <c r="R517" s="350"/>
      <c r="S517" s="350"/>
      <c r="T517" s="350"/>
      <c r="U517" s="59">
        <f>'раздел 2'!C514-'раздел 1'!L517</f>
        <v>0</v>
      </c>
      <c r="V517" s="213">
        <f t="shared" si="131"/>
        <v>0</v>
      </c>
      <c r="W517" s="213">
        <f t="shared" si="134"/>
        <v>0</v>
      </c>
    </row>
    <row r="518" spans="1:23" ht="15.6" customHeight="1" x14ac:dyDescent="0.2">
      <c r="A518" s="355">
        <f>A515+1</f>
        <v>394</v>
      </c>
      <c r="B518" s="367" t="s">
        <v>599</v>
      </c>
      <c r="C518" s="88">
        <v>1992</v>
      </c>
      <c r="D518" s="349"/>
      <c r="E518" s="349" t="s">
        <v>1516</v>
      </c>
      <c r="F518" s="361">
        <v>5</v>
      </c>
      <c r="G518" s="361">
        <v>3</v>
      </c>
      <c r="H518" s="373">
        <v>4268.68</v>
      </c>
      <c r="I518" s="373">
        <v>4268.68</v>
      </c>
      <c r="J518" s="373">
        <v>3072.1</v>
      </c>
      <c r="K518" s="341">
        <v>162</v>
      </c>
      <c r="L518" s="373">
        <f>'[1]виды работ'!C628</f>
        <v>764120.67</v>
      </c>
      <c r="M518" s="350">
        <v>0</v>
      </c>
      <c r="N518" s="350">
        <v>0</v>
      </c>
      <c r="O518" s="350">
        <v>0</v>
      </c>
      <c r="P518" s="373">
        <f>L518</f>
        <v>764120.67</v>
      </c>
      <c r="Q518" s="345">
        <f>L518/H518</f>
        <v>179.00631342710159</v>
      </c>
      <c r="R518" s="350">
        <v>24445</v>
      </c>
      <c r="S518" s="143" t="s">
        <v>358</v>
      </c>
      <c r="T518" s="350" t="s">
        <v>181</v>
      </c>
      <c r="U518" s="59">
        <f>'раздел 2'!C515-'раздел 1'!L518</f>
        <v>0</v>
      </c>
      <c r="V518" s="213">
        <f t="shared" si="131"/>
        <v>0</v>
      </c>
      <c r="W518" s="213">
        <f t="shared" si="134"/>
        <v>24265.9936865729</v>
      </c>
    </row>
    <row r="519" spans="1:23" ht="15.6" customHeight="1" x14ac:dyDescent="0.2">
      <c r="A519" s="550" t="s">
        <v>17</v>
      </c>
      <c r="B519" s="551"/>
      <c r="C519" s="341"/>
      <c r="D519" s="350"/>
      <c r="E519" s="350"/>
      <c r="F519" s="337"/>
      <c r="G519" s="337"/>
      <c r="H519" s="373">
        <f t="shared" ref="H519:Q519" si="142">H518</f>
        <v>4268.68</v>
      </c>
      <c r="I519" s="373">
        <f t="shared" si="142"/>
        <v>4268.68</v>
      </c>
      <c r="J519" s="373">
        <f t="shared" si="142"/>
        <v>3072.1</v>
      </c>
      <c r="K519" s="341">
        <f t="shared" si="142"/>
        <v>162</v>
      </c>
      <c r="L519" s="373">
        <f t="shared" si="142"/>
        <v>764120.67</v>
      </c>
      <c r="M519" s="373">
        <f t="shared" si="142"/>
        <v>0</v>
      </c>
      <c r="N519" s="373">
        <f t="shared" si="142"/>
        <v>0</v>
      </c>
      <c r="O519" s="373">
        <f t="shared" si="142"/>
        <v>0</v>
      </c>
      <c r="P519" s="373">
        <f t="shared" si="142"/>
        <v>764120.67</v>
      </c>
      <c r="Q519" s="129">
        <f t="shared" si="142"/>
        <v>179.00631342710159</v>
      </c>
      <c r="R519" s="350"/>
      <c r="S519" s="350"/>
      <c r="T519" s="350"/>
      <c r="U519" s="59">
        <f>'раздел 2'!C516-'раздел 1'!L519</f>
        <v>0</v>
      </c>
      <c r="V519" s="213">
        <f t="shared" si="131"/>
        <v>0</v>
      </c>
      <c r="W519" s="213">
        <f t="shared" si="134"/>
        <v>-179.00631342710159</v>
      </c>
    </row>
    <row r="520" spans="1:23" ht="15.6" customHeight="1" x14ac:dyDescent="0.2">
      <c r="A520" s="584" t="s">
        <v>600</v>
      </c>
      <c r="B520" s="562"/>
      <c r="C520" s="341"/>
      <c r="D520" s="350"/>
      <c r="E520" s="350"/>
      <c r="F520" s="337"/>
      <c r="G520" s="337"/>
      <c r="H520" s="350"/>
      <c r="I520" s="350"/>
      <c r="J520" s="350"/>
      <c r="K520" s="341"/>
      <c r="L520" s="373"/>
      <c r="M520" s="350"/>
      <c r="N520" s="350"/>
      <c r="O520" s="350"/>
      <c r="P520" s="350"/>
      <c r="Q520" s="129"/>
      <c r="R520" s="350"/>
      <c r="S520" s="350"/>
      <c r="T520" s="350"/>
      <c r="U520" s="59">
        <f>'раздел 2'!C517-'раздел 1'!L520</f>
        <v>0</v>
      </c>
      <c r="V520" s="213">
        <f t="shared" si="131"/>
        <v>0</v>
      </c>
      <c r="W520" s="213">
        <f t="shared" si="134"/>
        <v>0</v>
      </c>
    </row>
    <row r="521" spans="1:23" ht="15.6" customHeight="1" x14ac:dyDescent="0.2">
      <c r="A521" s="355">
        <f>A518+1</f>
        <v>395</v>
      </c>
      <c r="B521" s="367" t="s">
        <v>601</v>
      </c>
      <c r="C521" s="270">
        <v>1965</v>
      </c>
      <c r="D521" s="278"/>
      <c r="E521" s="278" t="s">
        <v>1454</v>
      </c>
      <c r="F521" s="280">
        <v>2</v>
      </c>
      <c r="G521" s="280">
        <v>1</v>
      </c>
      <c r="H521" s="278">
        <v>349.83</v>
      </c>
      <c r="I521" s="278">
        <v>267.52</v>
      </c>
      <c r="J521" s="278">
        <v>143.19999999999999</v>
      </c>
      <c r="K521" s="270">
        <v>13</v>
      </c>
      <c r="L521" s="281">
        <f>'[2]виды работ'!C520</f>
        <v>786570.67</v>
      </c>
      <c r="M521" s="278">
        <v>0</v>
      </c>
      <c r="N521" s="278">
        <v>0</v>
      </c>
      <c r="O521" s="350">
        <v>0</v>
      </c>
      <c r="P521" s="373">
        <f>L521</f>
        <v>786570.67</v>
      </c>
      <c r="Q521" s="345">
        <f>L521/H521</f>
        <v>2248.436869336535</v>
      </c>
      <c r="R521" s="350">
        <v>24445</v>
      </c>
      <c r="S521" s="143" t="s">
        <v>358</v>
      </c>
      <c r="T521" s="350" t="s">
        <v>181</v>
      </c>
      <c r="U521" s="59">
        <f>'раздел 2'!C518-'раздел 1'!L521</f>
        <v>0</v>
      </c>
      <c r="V521" s="213">
        <f t="shared" si="131"/>
        <v>0</v>
      </c>
      <c r="W521" s="213">
        <f t="shared" si="134"/>
        <v>22196.563130663464</v>
      </c>
    </row>
    <row r="522" spans="1:23" ht="15.6" customHeight="1" x14ac:dyDescent="0.2">
      <c r="A522" s="355">
        <f>A521+1</f>
        <v>396</v>
      </c>
      <c r="B522" s="367" t="s">
        <v>602</v>
      </c>
      <c r="C522" s="282">
        <v>1972</v>
      </c>
      <c r="D522" s="283"/>
      <c r="E522" s="283" t="s">
        <v>416</v>
      </c>
      <c r="F522" s="284">
        <v>2</v>
      </c>
      <c r="G522" s="284">
        <v>2</v>
      </c>
      <c r="H522" s="283">
        <v>684.5</v>
      </c>
      <c r="I522" s="283">
        <v>637.5</v>
      </c>
      <c r="J522" s="283">
        <v>528.5</v>
      </c>
      <c r="K522" s="282">
        <v>28</v>
      </c>
      <c r="L522" s="281">
        <f>'[2]виды работ'!C521</f>
        <v>334032.21999999997</v>
      </c>
      <c r="M522" s="278">
        <v>0</v>
      </c>
      <c r="N522" s="278">
        <v>0</v>
      </c>
      <c r="O522" s="350">
        <v>0</v>
      </c>
      <c r="P522" s="373">
        <f>L522</f>
        <v>334032.21999999997</v>
      </c>
      <c r="Q522" s="345">
        <f>L522/H522</f>
        <v>487.99447772096414</v>
      </c>
      <c r="R522" s="350">
        <v>24445</v>
      </c>
      <c r="S522" s="143" t="s">
        <v>358</v>
      </c>
      <c r="T522" s="350" t="s">
        <v>181</v>
      </c>
      <c r="U522" s="59">
        <f>'раздел 2'!C519-'раздел 1'!L522</f>
        <v>0</v>
      </c>
      <c r="V522" s="213">
        <f t="shared" si="131"/>
        <v>0</v>
      </c>
      <c r="W522" s="213">
        <f t="shared" si="134"/>
        <v>23957.005522279036</v>
      </c>
    </row>
    <row r="523" spans="1:23" ht="15.6" customHeight="1" x14ac:dyDescent="0.2">
      <c r="A523" s="355">
        <f>A522+1</f>
        <v>397</v>
      </c>
      <c r="B523" s="367" t="s">
        <v>603</v>
      </c>
      <c r="C523" s="270">
        <v>1970</v>
      </c>
      <c r="D523" s="278"/>
      <c r="E523" s="278" t="s">
        <v>416</v>
      </c>
      <c r="F523" s="280">
        <v>2</v>
      </c>
      <c r="G523" s="280">
        <v>2</v>
      </c>
      <c r="H523" s="278">
        <v>834.2</v>
      </c>
      <c r="I523" s="278">
        <v>778.1</v>
      </c>
      <c r="J523" s="278">
        <v>447.5</v>
      </c>
      <c r="K523" s="270">
        <v>49</v>
      </c>
      <c r="L523" s="281">
        <f>'[2]виды работ'!C522</f>
        <v>321570.69</v>
      </c>
      <c r="M523" s="278">
        <v>0</v>
      </c>
      <c r="N523" s="278">
        <v>0</v>
      </c>
      <c r="O523" s="350">
        <v>0</v>
      </c>
      <c r="P523" s="373">
        <f>L523</f>
        <v>321570.69</v>
      </c>
      <c r="Q523" s="345">
        <f>L523/H523</f>
        <v>385.48392471829294</v>
      </c>
      <c r="R523" s="350">
        <v>24445</v>
      </c>
      <c r="S523" s="143" t="s">
        <v>358</v>
      </c>
      <c r="T523" s="350" t="s">
        <v>181</v>
      </c>
      <c r="U523" s="59">
        <f>'раздел 2'!C520-'раздел 1'!L523</f>
        <v>0</v>
      </c>
      <c r="V523" s="213">
        <f t="shared" si="131"/>
        <v>0</v>
      </c>
      <c r="W523" s="213">
        <f t="shared" si="134"/>
        <v>24059.516075281706</v>
      </c>
    </row>
    <row r="524" spans="1:23" ht="15.6" customHeight="1" x14ac:dyDescent="0.2">
      <c r="A524" s="550" t="s">
        <v>17</v>
      </c>
      <c r="B524" s="551"/>
      <c r="C524" s="341"/>
      <c r="D524" s="350"/>
      <c r="E524" s="350"/>
      <c r="F524" s="337"/>
      <c r="G524" s="337"/>
      <c r="H524" s="129">
        <f t="shared" ref="H524:P524" si="143">SUM(H521:H523)</f>
        <v>1868.53</v>
      </c>
      <c r="I524" s="129">
        <f t="shared" si="143"/>
        <v>1683.12</v>
      </c>
      <c r="J524" s="129">
        <f t="shared" si="143"/>
        <v>1119.2</v>
      </c>
      <c r="K524" s="341">
        <f t="shared" si="143"/>
        <v>90</v>
      </c>
      <c r="L524" s="373">
        <f t="shared" si="143"/>
        <v>1442173.58</v>
      </c>
      <c r="M524" s="129">
        <f t="shared" si="143"/>
        <v>0</v>
      </c>
      <c r="N524" s="129">
        <f t="shared" si="143"/>
        <v>0</v>
      </c>
      <c r="O524" s="129">
        <f t="shared" si="143"/>
        <v>0</v>
      </c>
      <c r="P524" s="129">
        <f t="shared" si="143"/>
        <v>1442173.58</v>
      </c>
      <c r="Q524" s="345">
        <f>L524/H524</f>
        <v>771.82254499526368</v>
      </c>
      <c r="R524" s="350" t="s">
        <v>177</v>
      </c>
      <c r="S524" s="350" t="s">
        <v>177</v>
      </c>
      <c r="T524" s="350" t="s">
        <v>177</v>
      </c>
      <c r="U524" s="59">
        <f>'раздел 2'!C521-'раздел 1'!L524</f>
        <v>0</v>
      </c>
      <c r="V524" s="213">
        <f t="shared" si="131"/>
        <v>0</v>
      </c>
      <c r="W524" s="213" t="e">
        <f t="shared" si="134"/>
        <v>#VALUE!</v>
      </c>
    </row>
    <row r="525" spans="1:23" ht="15.6" customHeight="1" x14ac:dyDescent="0.2">
      <c r="A525" s="584" t="s">
        <v>604</v>
      </c>
      <c r="B525" s="562"/>
      <c r="C525" s="341"/>
      <c r="D525" s="350"/>
      <c r="E525" s="350"/>
      <c r="F525" s="337"/>
      <c r="G525" s="337"/>
      <c r="H525" s="350"/>
      <c r="I525" s="350"/>
      <c r="J525" s="350"/>
      <c r="K525" s="341"/>
      <c r="L525" s="373"/>
      <c r="M525" s="350"/>
      <c r="N525" s="350"/>
      <c r="O525" s="350"/>
      <c r="P525" s="350"/>
      <c r="Q525" s="129"/>
      <c r="R525" s="350"/>
      <c r="S525" s="350"/>
      <c r="T525" s="350"/>
      <c r="U525" s="59">
        <f>'раздел 2'!C522-'раздел 1'!L525</f>
        <v>0</v>
      </c>
      <c r="V525" s="213">
        <f t="shared" si="131"/>
        <v>0</v>
      </c>
      <c r="W525" s="213">
        <f t="shared" si="134"/>
        <v>0</v>
      </c>
    </row>
    <row r="526" spans="1:23" ht="15.6" customHeight="1" x14ac:dyDescent="0.2">
      <c r="A526" s="355">
        <f>A523+1</f>
        <v>398</v>
      </c>
      <c r="B526" s="367" t="s">
        <v>605</v>
      </c>
      <c r="C526" s="341">
        <v>1973</v>
      </c>
      <c r="D526" s="350"/>
      <c r="E526" s="351" t="s">
        <v>174</v>
      </c>
      <c r="F526" s="337">
        <v>2</v>
      </c>
      <c r="G526" s="337">
        <v>2</v>
      </c>
      <c r="H526" s="373">
        <v>553.79999999999995</v>
      </c>
      <c r="I526" s="373">
        <v>503.9</v>
      </c>
      <c r="J526" s="373">
        <v>368.3</v>
      </c>
      <c r="K526" s="341">
        <v>30</v>
      </c>
      <c r="L526" s="373">
        <f>'[1]виды работ'!C637</f>
        <v>395881.9</v>
      </c>
      <c r="M526" s="350">
        <v>0</v>
      </c>
      <c r="N526" s="350">
        <v>0</v>
      </c>
      <c r="O526" s="350">
        <v>0</v>
      </c>
      <c r="P526" s="373">
        <f>L526</f>
        <v>395881.9</v>
      </c>
      <c r="Q526" s="345">
        <f>L526/H526</f>
        <v>714.84633441675703</v>
      </c>
      <c r="R526" s="350">
        <v>24445</v>
      </c>
      <c r="S526" s="143" t="s">
        <v>358</v>
      </c>
      <c r="T526" s="350" t="s">
        <v>181</v>
      </c>
      <c r="U526" s="59">
        <f>'раздел 2'!C523-'раздел 1'!L526</f>
        <v>0</v>
      </c>
      <c r="V526" s="213">
        <f t="shared" si="131"/>
        <v>0</v>
      </c>
      <c r="W526" s="213">
        <f t="shared" si="134"/>
        <v>23730.153665583242</v>
      </c>
    </row>
    <row r="527" spans="1:23" ht="15.6" customHeight="1" x14ac:dyDescent="0.2">
      <c r="A527" s="355">
        <f>A526+1</f>
        <v>399</v>
      </c>
      <c r="B527" s="367" t="s">
        <v>606</v>
      </c>
      <c r="C527" s="341">
        <v>1957</v>
      </c>
      <c r="D527" s="350"/>
      <c r="E527" s="351" t="s">
        <v>174</v>
      </c>
      <c r="F527" s="337">
        <v>2</v>
      </c>
      <c r="G527" s="337">
        <v>2</v>
      </c>
      <c r="H527" s="373">
        <v>575.79999999999995</v>
      </c>
      <c r="I527" s="373">
        <v>488.7</v>
      </c>
      <c r="J527" s="373">
        <v>183.8</v>
      </c>
      <c r="K527" s="341">
        <v>29</v>
      </c>
      <c r="L527" s="373">
        <f>'[1]виды работ'!C638</f>
        <v>138426.18</v>
      </c>
      <c r="M527" s="350">
        <v>0</v>
      </c>
      <c r="N527" s="350">
        <v>0</v>
      </c>
      <c r="O527" s="350">
        <v>0</v>
      </c>
      <c r="P527" s="373">
        <f>L527</f>
        <v>138426.18</v>
      </c>
      <c r="Q527" s="345">
        <f>L527/H527</f>
        <v>240.40670371656827</v>
      </c>
      <c r="R527" s="350">
        <v>24445</v>
      </c>
      <c r="S527" s="143" t="s">
        <v>358</v>
      </c>
      <c r="T527" s="350" t="s">
        <v>181</v>
      </c>
      <c r="U527" s="59">
        <f>'раздел 2'!C524-'раздел 1'!L527</f>
        <v>0</v>
      </c>
      <c r="V527" s="213">
        <f t="shared" si="131"/>
        <v>0</v>
      </c>
      <c r="W527" s="213">
        <f t="shared" si="134"/>
        <v>24204.59329628343</v>
      </c>
    </row>
    <row r="528" spans="1:23" ht="15.6" customHeight="1" x14ac:dyDescent="0.2">
      <c r="A528" s="550" t="s">
        <v>17</v>
      </c>
      <c r="B528" s="551"/>
      <c r="C528" s="341"/>
      <c r="D528" s="350"/>
      <c r="E528" s="350"/>
      <c r="F528" s="337"/>
      <c r="G528" s="337"/>
      <c r="H528" s="373">
        <f t="shared" ref="H528:Q528" si="144">SUM(H526:H527)</f>
        <v>1129.5999999999999</v>
      </c>
      <c r="I528" s="373">
        <f t="shared" si="144"/>
        <v>992.59999999999991</v>
      </c>
      <c r="J528" s="373">
        <f t="shared" si="144"/>
        <v>552.1</v>
      </c>
      <c r="K528" s="341">
        <f t="shared" si="144"/>
        <v>59</v>
      </c>
      <c r="L528" s="373">
        <f t="shared" si="144"/>
        <v>534308.08000000007</v>
      </c>
      <c r="M528" s="373">
        <f t="shared" si="144"/>
        <v>0</v>
      </c>
      <c r="N528" s="373">
        <f t="shared" si="144"/>
        <v>0</v>
      </c>
      <c r="O528" s="373">
        <f t="shared" si="144"/>
        <v>0</v>
      </c>
      <c r="P528" s="373">
        <f t="shared" si="144"/>
        <v>534308.08000000007</v>
      </c>
      <c r="Q528" s="129">
        <f t="shared" si="144"/>
        <v>955.25303813332528</v>
      </c>
      <c r="R528" s="350" t="s">
        <v>177</v>
      </c>
      <c r="S528" s="350" t="s">
        <v>177</v>
      </c>
      <c r="T528" s="350" t="s">
        <v>177</v>
      </c>
      <c r="U528" s="59">
        <f>'раздел 2'!C525-'раздел 1'!L528</f>
        <v>0</v>
      </c>
      <c r="V528" s="213">
        <f t="shared" si="131"/>
        <v>0</v>
      </c>
      <c r="W528" s="213" t="e">
        <f t="shared" si="134"/>
        <v>#VALUE!</v>
      </c>
    </row>
    <row r="529" spans="1:23" ht="15.6" customHeight="1" x14ac:dyDescent="0.2">
      <c r="A529" s="584" t="s">
        <v>607</v>
      </c>
      <c r="B529" s="562"/>
      <c r="C529" s="341"/>
      <c r="D529" s="350"/>
      <c r="E529" s="350"/>
      <c r="F529" s="337"/>
      <c r="G529" s="337"/>
      <c r="H529" s="350"/>
      <c r="I529" s="350"/>
      <c r="J529" s="350"/>
      <c r="K529" s="341"/>
      <c r="L529" s="373"/>
      <c r="M529" s="350"/>
      <c r="N529" s="350"/>
      <c r="O529" s="350"/>
      <c r="P529" s="350"/>
      <c r="Q529" s="129"/>
      <c r="R529" s="350"/>
      <c r="S529" s="350"/>
      <c r="T529" s="350"/>
      <c r="U529" s="59">
        <f>'раздел 2'!C526-'раздел 1'!L529</f>
        <v>0</v>
      </c>
      <c r="V529" s="213">
        <f t="shared" si="131"/>
        <v>0</v>
      </c>
      <c r="W529" s="213">
        <f t="shared" si="134"/>
        <v>0</v>
      </c>
    </row>
    <row r="530" spans="1:23" ht="15.6" customHeight="1" x14ac:dyDescent="0.2">
      <c r="A530" s="355">
        <f>A527+1</f>
        <v>400</v>
      </c>
      <c r="B530" s="367" t="s">
        <v>608</v>
      </c>
      <c r="C530" s="341">
        <v>1917</v>
      </c>
      <c r="D530" s="350"/>
      <c r="E530" s="350" t="s">
        <v>187</v>
      </c>
      <c r="F530" s="337">
        <v>2</v>
      </c>
      <c r="G530" s="337">
        <v>1</v>
      </c>
      <c r="H530" s="350">
        <v>350.9</v>
      </c>
      <c r="I530" s="350">
        <v>297.39999999999998</v>
      </c>
      <c r="J530" s="350">
        <v>232.7</v>
      </c>
      <c r="K530" s="341">
        <v>22</v>
      </c>
      <c r="L530" s="373">
        <f>'[2]виды работ'!C529</f>
        <v>133832</v>
      </c>
      <c r="M530" s="350">
        <v>0</v>
      </c>
      <c r="N530" s="350">
        <v>0</v>
      </c>
      <c r="O530" s="350">
        <v>0</v>
      </c>
      <c r="P530" s="373">
        <f>L530</f>
        <v>133832</v>
      </c>
      <c r="Q530" s="345">
        <f>L530/H530</f>
        <v>381.39640923339988</v>
      </c>
      <c r="R530" s="350">
        <v>24445</v>
      </c>
      <c r="S530" s="143" t="s">
        <v>358</v>
      </c>
      <c r="T530" s="350" t="s">
        <v>181</v>
      </c>
      <c r="U530" s="59">
        <f>'раздел 2'!C527-'раздел 1'!L530</f>
        <v>0</v>
      </c>
      <c r="V530" s="213">
        <f t="shared" si="131"/>
        <v>0</v>
      </c>
      <c r="W530" s="213">
        <f t="shared" si="134"/>
        <v>24063.603590766601</v>
      </c>
    </row>
    <row r="531" spans="1:23" ht="15.6" customHeight="1" x14ac:dyDescent="0.2">
      <c r="A531" s="550" t="s">
        <v>17</v>
      </c>
      <c r="B531" s="551"/>
      <c r="C531" s="341"/>
      <c r="D531" s="350"/>
      <c r="E531" s="350"/>
      <c r="F531" s="337"/>
      <c r="G531" s="337"/>
      <c r="H531" s="373">
        <f t="shared" ref="H531:Q531" si="145">SUM(H530)</f>
        <v>350.9</v>
      </c>
      <c r="I531" s="373">
        <f t="shared" si="145"/>
        <v>297.39999999999998</v>
      </c>
      <c r="J531" s="373">
        <f t="shared" si="145"/>
        <v>232.7</v>
      </c>
      <c r="K531" s="341">
        <f t="shared" si="145"/>
        <v>22</v>
      </c>
      <c r="L531" s="373">
        <f t="shared" si="145"/>
        <v>133832</v>
      </c>
      <c r="M531" s="373">
        <f t="shared" si="145"/>
        <v>0</v>
      </c>
      <c r="N531" s="373">
        <f t="shared" si="145"/>
        <v>0</v>
      </c>
      <c r="O531" s="373">
        <f t="shared" si="145"/>
        <v>0</v>
      </c>
      <c r="P531" s="373">
        <f t="shared" si="145"/>
        <v>133832</v>
      </c>
      <c r="Q531" s="373">
        <f t="shared" si="145"/>
        <v>381.39640923339988</v>
      </c>
      <c r="R531" s="350" t="s">
        <v>177</v>
      </c>
      <c r="S531" s="350" t="s">
        <v>177</v>
      </c>
      <c r="T531" s="350" t="s">
        <v>177</v>
      </c>
      <c r="U531" s="59">
        <f>'раздел 2'!C528-'раздел 1'!L531</f>
        <v>0</v>
      </c>
      <c r="V531" s="213">
        <f t="shared" si="131"/>
        <v>0</v>
      </c>
      <c r="W531" s="213" t="e">
        <f t="shared" si="134"/>
        <v>#VALUE!</v>
      </c>
    </row>
    <row r="532" spans="1:23" ht="15.6" customHeight="1" x14ac:dyDescent="0.2">
      <c r="A532" s="559" t="s">
        <v>122</v>
      </c>
      <c r="B532" s="560"/>
      <c r="C532" s="341"/>
      <c r="D532" s="350"/>
      <c r="E532" s="350"/>
      <c r="F532" s="337"/>
      <c r="G532" s="337"/>
      <c r="H532" s="520">
        <f t="shared" ref="H532:K532" si="146">H528+H524+H519+H516+H513+H507+H504+H496+H387+H384+H381+H531</f>
        <v>294766.7699999999</v>
      </c>
      <c r="I532" s="520">
        <f t="shared" si="146"/>
        <v>212023.32</v>
      </c>
      <c r="J532" s="520">
        <f t="shared" si="146"/>
        <v>179351.10000000003</v>
      </c>
      <c r="K532" s="520">
        <f t="shared" si="146"/>
        <v>9710</v>
      </c>
      <c r="L532" s="356">
        <f>L528+L524+L519+L516+L513+L507+L504+L496+L387+L384+L381+L531</f>
        <v>183839415.96999994</v>
      </c>
      <c r="M532" s="520">
        <f t="shared" ref="M532:P532" si="147">M528+M524+M519+M516+M513+M507+M504+M496+M387+M384+M381+M531</f>
        <v>0</v>
      </c>
      <c r="N532" s="520">
        <f t="shared" si="147"/>
        <v>0</v>
      </c>
      <c r="O532" s="520">
        <f t="shared" si="147"/>
        <v>0</v>
      </c>
      <c r="P532" s="520">
        <f t="shared" si="147"/>
        <v>183839415.96999994</v>
      </c>
      <c r="Q532" s="373">
        <f>SUM(Q531)</f>
        <v>381.39640923339988</v>
      </c>
      <c r="R532" s="350" t="s">
        <v>177</v>
      </c>
      <c r="S532" s="350" t="s">
        <v>177</v>
      </c>
      <c r="T532" s="350" t="s">
        <v>177</v>
      </c>
      <c r="U532" s="61">
        <f>'раздел 2'!C529-'раздел 1'!L532</f>
        <v>0</v>
      </c>
      <c r="V532" s="213">
        <f t="shared" si="131"/>
        <v>0</v>
      </c>
      <c r="W532" s="213" t="e">
        <f t="shared" si="134"/>
        <v>#VALUE!</v>
      </c>
    </row>
    <row r="533" spans="1:23" ht="15.6" customHeight="1" x14ac:dyDescent="0.2">
      <c r="A533" s="564" t="s">
        <v>45</v>
      </c>
      <c r="B533" s="565"/>
      <c r="C533" s="565"/>
      <c r="D533" s="565"/>
      <c r="E533" s="565"/>
      <c r="F533" s="565"/>
      <c r="G533" s="565"/>
      <c r="H533" s="565"/>
      <c r="I533" s="565"/>
      <c r="J533" s="565"/>
      <c r="K533" s="565"/>
      <c r="L533" s="565"/>
      <c r="M533" s="565"/>
      <c r="N533" s="565"/>
      <c r="O533" s="565"/>
      <c r="P533" s="565"/>
      <c r="Q533" s="565"/>
      <c r="R533" s="565"/>
      <c r="S533" s="565"/>
      <c r="T533" s="566"/>
      <c r="U533" s="61">
        <f>'раздел 2'!C530-'раздел 1'!L533</f>
        <v>0</v>
      </c>
      <c r="V533" s="213">
        <f t="shared" si="131"/>
        <v>0</v>
      </c>
      <c r="W533" s="213">
        <f t="shared" si="134"/>
        <v>0</v>
      </c>
    </row>
    <row r="534" spans="1:23" ht="15.6" customHeight="1" x14ac:dyDescent="0.2">
      <c r="A534" s="550" t="s">
        <v>46</v>
      </c>
      <c r="B534" s="551"/>
      <c r="C534" s="341"/>
      <c r="D534" s="350"/>
      <c r="E534" s="350"/>
      <c r="F534" s="337"/>
      <c r="G534" s="337"/>
      <c r="H534" s="350"/>
      <c r="I534" s="350"/>
      <c r="J534" s="350"/>
      <c r="K534" s="341"/>
      <c r="L534" s="373"/>
      <c r="M534" s="350"/>
      <c r="N534" s="350"/>
      <c r="O534" s="350"/>
      <c r="P534" s="350"/>
      <c r="Q534" s="129"/>
      <c r="R534" s="350"/>
      <c r="S534" s="350"/>
      <c r="T534" s="350"/>
      <c r="U534" s="59">
        <f>'раздел 2'!C531-'раздел 1'!L534</f>
        <v>0</v>
      </c>
      <c r="V534" s="213">
        <f t="shared" si="131"/>
        <v>0</v>
      </c>
      <c r="W534" s="213">
        <f t="shared" si="134"/>
        <v>0</v>
      </c>
    </row>
    <row r="535" spans="1:23" ht="15.6" customHeight="1" x14ac:dyDescent="0.2">
      <c r="A535" s="355">
        <f>A530+1</f>
        <v>401</v>
      </c>
      <c r="B535" s="340" t="s">
        <v>241</v>
      </c>
      <c r="C535" s="341">
        <v>1964</v>
      </c>
      <c r="D535" s="350"/>
      <c r="E535" s="351" t="s">
        <v>174</v>
      </c>
      <c r="F535" s="337">
        <v>4</v>
      </c>
      <c r="G535" s="337">
        <v>3</v>
      </c>
      <c r="H535" s="351">
        <v>2325.4</v>
      </c>
      <c r="I535" s="350">
        <v>1980.4</v>
      </c>
      <c r="J535" s="350">
        <v>1569.54</v>
      </c>
      <c r="K535" s="341">
        <v>74</v>
      </c>
      <c r="L535" s="373">
        <f>'раздел 2'!C532</f>
        <v>7618937.8600000003</v>
      </c>
      <c r="M535" s="349">
        <v>0</v>
      </c>
      <c r="N535" s="349">
        <v>0</v>
      </c>
      <c r="O535" s="349">
        <v>0</v>
      </c>
      <c r="P535" s="373">
        <f>L535</f>
        <v>7618937.8600000003</v>
      </c>
      <c r="Q535" s="345">
        <f>L535/H535</f>
        <v>3276.3988389094347</v>
      </c>
      <c r="R535" s="350">
        <v>24445</v>
      </c>
      <c r="S535" s="86" t="s">
        <v>358</v>
      </c>
      <c r="T535" s="351" t="s">
        <v>181</v>
      </c>
      <c r="U535" s="59">
        <f>'раздел 2'!C532-'раздел 1'!L535</f>
        <v>0</v>
      </c>
      <c r="V535" s="213">
        <f t="shared" si="131"/>
        <v>0</v>
      </c>
      <c r="W535" s="213">
        <f t="shared" si="134"/>
        <v>21168.601161090566</v>
      </c>
    </row>
    <row r="536" spans="1:23" ht="15.6" customHeight="1" x14ac:dyDescent="0.2">
      <c r="A536" s="355">
        <f>A535+1</f>
        <v>402</v>
      </c>
      <c r="B536" s="340" t="s">
        <v>242</v>
      </c>
      <c r="C536" s="88">
        <v>1946</v>
      </c>
      <c r="D536" s="350"/>
      <c r="E536" s="351" t="s">
        <v>174</v>
      </c>
      <c r="F536" s="337">
        <v>2</v>
      </c>
      <c r="G536" s="337">
        <v>3</v>
      </c>
      <c r="H536" s="351">
        <v>1005.9</v>
      </c>
      <c r="I536" s="143">
        <v>850</v>
      </c>
      <c r="J536" s="350">
        <v>787.6</v>
      </c>
      <c r="K536" s="88">
        <v>31</v>
      </c>
      <c r="L536" s="373">
        <f>'[2]виды работ'!C536</f>
        <v>5387024.5</v>
      </c>
      <c r="M536" s="349">
        <v>0</v>
      </c>
      <c r="N536" s="349">
        <v>0</v>
      </c>
      <c r="O536" s="349">
        <v>0</v>
      </c>
      <c r="P536" s="373">
        <f>L536</f>
        <v>5387024.5</v>
      </c>
      <c r="Q536" s="345">
        <f>L536/H536</f>
        <v>5355.4274778805047</v>
      </c>
      <c r="R536" s="350">
        <v>24445</v>
      </c>
      <c r="S536" s="86" t="s">
        <v>358</v>
      </c>
      <c r="T536" s="351" t="s">
        <v>181</v>
      </c>
      <c r="U536" s="59">
        <f>'раздел 2'!C533-'раздел 1'!L536</f>
        <v>0</v>
      </c>
      <c r="V536" s="213">
        <f t="shared" ref="V536:V599" si="148">L536-P536</f>
        <v>0</v>
      </c>
      <c r="W536" s="213">
        <f t="shared" si="134"/>
        <v>19089.572522119495</v>
      </c>
    </row>
    <row r="537" spans="1:23" ht="15.6" customHeight="1" x14ac:dyDescent="0.2">
      <c r="A537" s="550" t="s">
        <v>17</v>
      </c>
      <c r="B537" s="551"/>
      <c r="C537" s="341"/>
      <c r="D537" s="350"/>
      <c r="E537" s="350"/>
      <c r="F537" s="337"/>
      <c r="G537" s="337"/>
      <c r="H537" s="350">
        <f t="shared" ref="H537:P537" si="149">SUM(H535:H536)</f>
        <v>3331.3</v>
      </c>
      <c r="I537" s="350">
        <f t="shared" si="149"/>
        <v>2830.4</v>
      </c>
      <c r="J537" s="350">
        <f t="shared" si="149"/>
        <v>2357.14</v>
      </c>
      <c r="K537" s="341">
        <f t="shared" si="149"/>
        <v>105</v>
      </c>
      <c r="L537" s="373">
        <f t="shared" si="149"/>
        <v>13005962.359999999</v>
      </c>
      <c r="M537" s="350">
        <f t="shared" si="149"/>
        <v>0</v>
      </c>
      <c r="N537" s="350">
        <f t="shared" si="149"/>
        <v>0</v>
      </c>
      <c r="O537" s="350">
        <f t="shared" si="149"/>
        <v>0</v>
      </c>
      <c r="P537" s="350">
        <f t="shared" si="149"/>
        <v>13005962.359999999</v>
      </c>
      <c r="Q537" s="345">
        <f>L537/H537</f>
        <v>3904.1702518536304</v>
      </c>
      <c r="R537" s="350" t="s">
        <v>177</v>
      </c>
      <c r="S537" s="350" t="s">
        <v>177</v>
      </c>
      <c r="T537" s="350" t="s">
        <v>177</v>
      </c>
      <c r="U537" s="59">
        <f>'раздел 2'!C534-'раздел 1'!L537</f>
        <v>0</v>
      </c>
      <c r="V537" s="213">
        <f t="shared" si="148"/>
        <v>0</v>
      </c>
      <c r="W537" s="213" t="e">
        <f t="shared" si="134"/>
        <v>#VALUE!</v>
      </c>
    </row>
    <row r="538" spans="1:23" ht="15.6" customHeight="1" x14ac:dyDescent="0.2">
      <c r="A538" s="584" t="s">
        <v>615</v>
      </c>
      <c r="B538" s="562"/>
      <c r="C538" s="341"/>
      <c r="D538" s="350"/>
      <c r="E538" s="350"/>
      <c r="F538" s="337"/>
      <c r="G538" s="337"/>
      <c r="H538" s="350"/>
      <c r="I538" s="350"/>
      <c r="J538" s="350"/>
      <c r="K538" s="341"/>
      <c r="L538" s="373"/>
      <c r="M538" s="350"/>
      <c r="N538" s="350"/>
      <c r="O538" s="350"/>
      <c r="P538" s="350"/>
      <c r="Q538" s="129"/>
      <c r="R538" s="350"/>
      <c r="S538" s="350"/>
      <c r="T538" s="350"/>
      <c r="U538" s="59">
        <f>'раздел 2'!C535-'раздел 1'!L538</f>
        <v>0</v>
      </c>
      <c r="V538" s="213">
        <f t="shared" si="148"/>
        <v>0</v>
      </c>
      <c r="W538" s="213">
        <f t="shared" si="134"/>
        <v>0</v>
      </c>
    </row>
    <row r="539" spans="1:23" ht="15.6" customHeight="1" x14ac:dyDescent="0.2">
      <c r="A539" s="355">
        <f>A536+1</f>
        <v>403</v>
      </c>
      <c r="B539" s="340" t="s">
        <v>616</v>
      </c>
      <c r="C539" s="88">
        <v>1975</v>
      </c>
      <c r="D539" s="350"/>
      <c r="E539" s="351"/>
      <c r="F539" s="361">
        <v>9</v>
      </c>
      <c r="G539" s="131">
        <v>1</v>
      </c>
      <c r="H539" s="351">
        <v>3863.11</v>
      </c>
      <c r="I539" s="351">
        <v>3863.11</v>
      </c>
      <c r="J539" s="351">
        <v>3863.11</v>
      </c>
      <c r="K539" s="88">
        <v>147</v>
      </c>
      <c r="L539" s="373">
        <f>'раздел 2'!C536</f>
        <v>204298.47</v>
      </c>
      <c r="M539" s="349">
        <v>0</v>
      </c>
      <c r="N539" s="349">
        <v>0</v>
      </c>
      <c r="O539" s="349">
        <v>0</v>
      </c>
      <c r="P539" s="373">
        <f>L539</f>
        <v>204298.47</v>
      </c>
      <c r="Q539" s="345">
        <f t="shared" ref="Q539:Q544" si="150">L539/H539</f>
        <v>52.884455788212087</v>
      </c>
      <c r="R539" s="350">
        <v>24445</v>
      </c>
      <c r="S539" s="86" t="s">
        <v>358</v>
      </c>
      <c r="T539" s="351" t="s">
        <v>181</v>
      </c>
      <c r="U539" s="59">
        <f>'раздел 2'!C536-'раздел 1'!L539</f>
        <v>0</v>
      </c>
      <c r="V539" s="213">
        <f t="shared" si="148"/>
        <v>0</v>
      </c>
      <c r="W539" s="213">
        <f t="shared" si="134"/>
        <v>24392.115544211789</v>
      </c>
    </row>
    <row r="540" spans="1:23" ht="15.6" customHeight="1" x14ac:dyDescent="0.2">
      <c r="A540" s="363">
        <f>A539+1</f>
        <v>404</v>
      </c>
      <c r="B540" s="340" t="s">
        <v>617</v>
      </c>
      <c r="C540" s="87">
        <v>1978</v>
      </c>
      <c r="D540" s="350"/>
      <c r="E540" s="351"/>
      <c r="F540" s="131">
        <v>9</v>
      </c>
      <c r="G540" s="131">
        <v>5</v>
      </c>
      <c r="H540" s="354">
        <v>9495.1</v>
      </c>
      <c r="I540" s="354">
        <v>9495.1</v>
      </c>
      <c r="J540" s="354">
        <v>9495.1</v>
      </c>
      <c r="K540" s="87">
        <v>499</v>
      </c>
      <c r="L540" s="486">
        <f>'раздел 2'!C537</f>
        <v>215442.23</v>
      </c>
      <c r="M540" s="349">
        <v>0</v>
      </c>
      <c r="N540" s="349">
        <v>0</v>
      </c>
      <c r="O540" s="349">
        <v>0</v>
      </c>
      <c r="P540" s="373">
        <f>L540</f>
        <v>215442.23</v>
      </c>
      <c r="Q540" s="345">
        <f t="shared" si="150"/>
        <v>22.689832650525009</v>
      </c>
      <c r="R540" s="350">
        <v>24445</v>
      </c>
      <c r="S540" s="86" t="s">
        <v>358</v>
      </c>
      <c r="T540" s="350" t="s">
        <v>1671</v>
      </c>
      <c r="U540" s="59">
        <f>'раздел 2'!C537-'раздел 1'!L540</f>
        <v>0</v>
      </c>
      <c r="V540" s="213">
        <f t="shared" si="148"/>
        <v>0</v>
      </c>
      <c r="W540" s="213">
        <f t="shared" si="134"/>
        <v>24422.310167349475</v>
      </c>
    </row>
    <row r="541" spans="1:23" ht="15.6" customHeight="1" x14ac:dyDescent="0.2">
      <c r="A541" s="363">
        <f>A540+1</f>
        <v>405</v>
      </c>
      <c r="B541" s="340" t="s">
        <v>618</v>
      </c>
      <c r="C541" s="87">
        <v>1979</v>
      </c>
      <c r="D541" s="350"/>
      <c r="E541" s="351"/>
      <c r="F541" s="131">
        <v>9</v>
      </c>
      <c r="G541" s="131">
        <v>5</v>
      </c>
      <c r="H541" s="354">
        <v>9504.4</v>
      </c>
      <c r="I541" s="354">
        <v>9504.4</v>
      </c>
      <c r="J541" s="354">
        <v>9504.4</v>
      </c>
      <c r="K541" s="87">
        <v>484</v>
      </c>
      <c r="L541" s="486">
        <f>'раздел 2'!C538</f>
        <v>215442.23</v>
      </c>
      <c r="M541" s="349">
        <v>0</v>
      </c>
      <c r="N541" s="349">
        <v>0</v>
      </c>
      <c r="O541" s="349">
        <v>0</v>
      </c>
      <c r="P541" s="373">
        <f>L541</f>
        <v>215442.23</v>
      </c>
      <c r="Q541" s="345">
        <f t="shared" si="150"/>
        <v>22.667630781532765</v>
      </c>
      <c r="R541" s="350">
        <v>24445</v>
      </c>
      <c r="S541" s="86" t="s">
        <v>358</v>
      </c>
      <c r="T541" s="350" t="s">
        <v>1671</v>
      </c>
      <c r="U541" s="59">
        <f>'раздел 2'!C538-'раздел 1'!L541</f>
        <v>0</v>
      </c>
      <c r="V541" s="213">
        <f t="shared" si="148"/>
        <v>0</v>
      </c>
      <c r="W541" s="213">
        <f t="shared" si="134"/>
        <v>24422.332369218468</v>
      </c>
    </row>
    <row r="542" spans="1:23" ht="15.6" customHeight="1" x14ac:dyDescent="0.2">
      <c r="A542" s="363">
        <f>A541+1</f>
        <v>406</v>
      </c>
      <c r="B542" s="340" t="s">
        <v>619</v>
      </c>
      <c r="C542" s="87">
        <v>1980</v>
      </c>
      <c r="D542" s="350"/>
      <c r="E542" s="351"/>
      <c r="F542" s="131">
        <v>9</v>
      </c>
      <c r="G542" s="131">
        <v>5</v>
      </c>
      <c r="H542" s="354">
        <v>9271.1</v>
      </c>
      <c r="I542" s="354">
        <v>9271.1</v>
      </c>
      <c r="J542" s="354">
        <v>9271.1</v>
      </c>
      <c r="K542" s="87">
        <v>477</v>
      </c>
      <c r="L542" s="486">
        <f>'раздел 2'!C539</f>
        <v>215442.24</v>
      </c>
      <c r="M542" s="349">
        <v>0</v>
      </c>
      <c r="N542" s="349">
        <v>0</v>
      </c>
      <c r="O542" s="349">
        <v>0</v>
      </c>
      <c r="P542" s="373">
        <f>L542</f>
        <v>215442.24</v>
      </c>
      <c r="Q542" s="345">
        <f t="shared" si="150"/>
        <v>23.238045107915994</v>
      </c>
      <c r="R542" s="350">
        <v>24445</v>
      </c>
      <c r="S542" s="86" t="s">
        <v>358</v>
      </c>
      <c r="T542" s="350" t="s">
        <v>1671</v>
      </c>
      <c r="U542" s="59">
        <f>'раздел 2'!C539-'раздел 1'!L542</f>
        <v>0</v>
      </c>
      <c r="V542" s="213">
        <f t="shared" si="148"/>
        <v>0</v>
      </c>
      <c r="W542" s="213">
        <f t="shared" si="134"/>
        <v>24421.761954892085</v>
      </c>
    </row>
    <row r="543" spans="1:23" ht="15.6" customHeight="1" x14ac:dyDescent="0.2">
      <c r="A543" s="363">
        <f>A542+1</f>
        <v>407</v>
      </c>
      <c r="B543" s="340" t="s">
        <v>620</v>
      </c>
      <c r="C543" s="87">
        <v>1982</v>
      </c>
      <c r="D543" s="350"/>
      <c r="E543" s="351"/>
      <c r="F543" s="131">
        <v>9</v>
      </c>
      <c r="G543" s="131">
        <v>9</v>
      </c>
      <c r="H543" s="354">
        <v>16733.29</v>
      </c>
      <c r="I543" s="354">
        <v>16733.29</v>
      </c>
      <c r="J543" s="354">
        <v>16733.29</v>
      </c>
      <c r="K543" s="87">
        <v>896</v>
      </c>
      <c r="L543" s="486">
        <f>'раздел 2'!C540</f>
        <v>1832064.88</v>
      </c>
      <c r="M543" s="349">
        <v>0</v>
      </c>
      <c r="N543" s="349">
        <v>0</v>
      </c>
      <c r="O543" s="349">
        <v>0</v>
      </c>
      <c r="P543" s="373">
        <f>L543</f>
        <v>1832064.88</v>
      </c>
      <c r="Q543" s="345">
        <f t="shared" si="150"/>
        <v>109.48623253406831</v>
      </c>
      <c r="R543" s="350">
        <v>24445</v>
      </c>
      <c r="S543" s="86" t="s">
        <v>358</v>
      </c>
      <c r="T543" s="351" t="s">
        <v>181</v>
      </c>
      <c r="U543" s="59">
        <f>'раздел 2'!C540-'раздел 1'!L543</f>
        <v>0</v>
      </c>
      <c r="V543" s="213">
        <f t="shared" si="148"/>
        <v>0</v>
      </c>
      <c r="W543" s="213">
        <f t="shared" si="134"/>
        <v>24335.513767465931</v>
      </c>
    </row>
    <row r="544" spans="1:23" ht="15.6" customHeight="1" x14ac:dyDescent="0.2">
      <c r="A544" s="550" t="s">
        <v>17</v>
      </c>
      <c r="B544" s="551"/>
      <c r="C544" s="173"/>
      <c r="D544" s="100"/>
      <c r="E544" s="100"/>
      <c r="F544" s="32"/>
      <c r="G544" s="32"/>
      <c r="H544" s="100">
        <f t="shared" ref="H544:P544" si="151">SUM(H539:H543)</f>
        <v>48867</v>
      </c>
      <c r="I544" s="100">
        <f t="shared" si="151"/>
        <v>48867</v>
      </c>
      <c r="J544" s="100">
        <f t="shared" si="151"/>
        <v>48867</v>
      </c>
      <c r="K544" s="173">
        <f t="shared" si="151"/>
        <v>2503</v>
      </c>
      <c r="L544" s="138">
        <f t="shared" si="151"/>
        <v>2682690.0499999998</v>
      </c>
      <c r="M544" s="100">
        <f t="shared" si="151"/>
        <v>0</v>
      </c>
      <c r="N544" s="100">
        <f t="shared" si="151"/>
        <v>0</v>
      </c>
      <c r="O544" s="100">
        <f t="shared" si="151"/>
        <v>0</v>
      </c>
      <c r="P544" s="100">
        <f t="shared" si="151"/>
        <v>2682690.0499999998</v>
      </c>
      <c r="Q544" s="345">
        <f t="shared" si="150"/>
        <v>54.897784803650723</v>
      </c>
      <c r="R544" s="350" t="s">
        <v>177</v>
      </c>
      <c r="S544" s="350" t="s">
        <v>177</v>
      </c>
      <c r="T544" s="350" t="s">
        <v>177</v>
      </c>
      <c r="U544" s="59">
        <f>'раздел 2'!C541-'раздел 1'!L544</f>
        <v>0</v>
      </c>
      <c r="V544" s="213">
        <f t="shared" si="148"/>
        <v>0</v>
      </c>
      <c r="W544" s="213" t="e">
        <f t="shared" si="134"/>
        <v>#VALUE!</v>
      </c>
    </row>
    <row r="545" spans="1:23" ht="15.6" customHeight="1" x14ac:dyDescent="0.2">
      <c r="A545" s="550" t="s">
        <v>1246</v>
      </c>
      <c r="B545" s="551"/>
      <c r="C545" s="341"/>
      <c r="D545" s="350"/>
      <c r="E545" s="350"/>
      <c r="F545" s="337"/>
      <c r="G545" s="337"/>
      <c r="H545" s="350"/>
      <c r="I545" s="350"/>
      <c r="J545" s="350"/>
      <c r="K545" s="341"/>
      <c r="L545" s="373"/>
      <c r="M545" s="350"/>
      <c r="N545" s="350"/>
      <c r="O545" s="350"/>
      <c r="P545" s="350"/>
      <c r="Q545" s="129"/>
      <c r="R545" s="350"/>
      <c r="S545" s="350"/>
      <c r="T545" s="350"/>
      <c r="U545" s="59">
        <f>'раздел 2'!C542-'раздел 1'!L545</f>
        <v>0</v>
      </c>
      <c r="V545" s="213">
        <f t="shared" si="148"/>
        <v>0</v>
      </c>
      <c r="W545" s="213">
        <f t="shared" si="134"/>
        <v>0</v>
      </c>
    </row>
    <row r="546" spans="1:23" ht="15.6" customHeight="1" x14ac:dyDescent="0.2">
      <c r="A546" s="355">
        <f>A543+1</f>
        <v>408</v>
      </c>
      <c r="B546" s="340" t="s">
        <v>621</v>
      </c>
      <c r="C546" s="88">
        <v>1990</v>
      </c>
      <c r="D546" s="350" t="s">
        <v>424</v>
      </c>
      <c r="E546" s="351" t="s">
        <v>1440</v>
      </c>
      <c r="F546" s="337">
        <v>3</v>
      </c>
      <c r="G546" s="337">
        <v>2</v>
      </c>
      <c r="H546" s="373">
        <v>2156.6999999999998</v>
      </c>
      <c r="I546" s="373">
        <v>1446.8</v>
      </c>
      <c r="J546" s="373">
        <v>1029.7</v>
      </c>
      <c r="K546" s="341">
        <v>81</v>
      </c>
      <c r="L546" s="373">
        <f>'[2]виды работ'!C547</f>
        <v>189023.22</v>
      </c>
      <c r="M546" s="349">
        <v>0</v>
      </c>
      <c r="N546" s="349">
        <v>0</v>
      </c>
      <c r="O546" s="349">
        <v>0</v>
      </c>
      <c r="P546" s="373">
        <f>L546</f>
        <v>189023.22</v>
      </c>
      <c r="Q546" s="345">
        <f>L546/H546</f>
        <v>87.644651550980669</v>
      </c>
      <c r="R546" s="350">
        <v>24445</v>
      </c>
      <c r="S546" s="86" t="s">
        <v>358</v>
      </c>
      <c r="T546" s="351" t="s">
        <v>181</v>
      </c>
      <c r="U546" s="59">
        <f>'раздел 2'!C543-'раздел 1'!L546</f>
        <v>0</v>
      </c>
      <c r="V546" s="213">
        <f t="shared" si="148"/>
        <v>0</v>
      </c>
      <c r="W546" s="213">
        <f t="shared" si="134"/>
        <v>24357.355348449018</v>
      </c>
    </row>
    <row r="547" spans="1:23" ht="15.6" customHeight="1" x14ac:dyDescent="0.2">
      <c r="A547" s="550" t="s">
        <v>17</v>
      </c>
      <c r="B547" s="551"/>
      <c r="C547" s="341"/>
      <c r="D547" s="350"/>
      <c r="E547" s="350"/>
      <c r="F547" s="337"/>
      <c r="G547" s="337"/>
      <c r="H547" s="373">
        <f t="shared" ref="H547:Q547" si="152">SUM(H546:H546)</f>
        <v>2156.6999999999998</v>
      </c>
      <c r="I547" s="373">
        <f t="shared" si="152"/>
        <v>1446.8</v>
      </c>
      <c r="J547" s="373">
        <f t="shared" si="152"/>
        <v>1029.7</v>
      </c>
      <c r="K547" s="341">
        <f t="shared" si="152"/>
        <v>81</v>
      </c>
      <c r="L547" s="373">
        <f t="shared" si="152"/>
        <v>189023.22</v>
      </c>
      <c r="M547" s="373">
        <f t="shared" si="152"/>
        <v>0</v>
      </c>
      <c r="N547" s="373">
        <f t="shared" si="152"/>
        <v>0</v>
      </c>
      <c r="O547" s="373">
        <f t="shared" si="152"/>
        <v>0</v>
      </c>
      <c r="P547" s="373">
        <f t="shared" si="152"/>
        <v>189023.22</v>
      </c>
      <c r="Q547" s="373">
        <f t="shared" si="152"/>
        <v>87.644651550980669</v>
      </c>
      <c r="R547" s="350" t="s">
        <v>177</v>
      </c>
      <c r="S547" s="350" t="s">
        <v>177</v>
      </c>
      <c r="T547" s="350" t="s">
        <v>177</v>
      </c>
      <c r="U547" s="59">
        <f>'раздел 2'!C544-'раздел 1'!L547</f>
        <v>0</v>
      </c>
      <c r="V547" s="213">
        <f t="shared" si="148"/>
        <v>0</v>
      </c>
      <c r="W547" s="213" t="e">
        <f t="shared" si="134"/>
        <v>#VALUE!</v>
      </c>
    </row>
    <row r="548" spans="1:23" ht="15.6" customHeight="1" x14ac:dyDescent="0.2">
      <c r="A548" s="550" t="s">
        <v>1247</v>
      </c>
      <c r="B548" s="551"/>
      <c r="C548" s="341"/>
      <c r="D548" s="350"/>
      <c r="E548" s="350"/>
      <c r="F548" s="337"/>
      <c r="G548" s="337"/>
      <c r="H548" s="350"/>
      <c r="I548" s="350"/>
      <c r="J548" s="350"/>
      <c r="K548" s="341"/>
      <c r="L548" s="373"/>
      <c r="M548" s="350"/>
      <c r="N548" s="350"/>
      <c r="O548" s="350"/>
      <c r="P548" s="350"/>
      <c r="Q548" s="129"/>
      <c r="R548" s="350"/>
      <c r="S548" s="350"/>
      <c r="T548" s="350"/>
      <c r="U548" s="59">
        <f>'раздел 2'!C545-'раздел 1'!L548</f>
        <v>0</v>
      </c>
      <c r="V548" s="213">
        <f t="shared" si="148"/>
        <v>0</v>
      </c>
      <c r="W548" s="213">
        <f t="shared" si="134"/>
        <v>0</v>
      </c>
    </row>
    <row r="549" spans="1:23" ht="15.6" customHeight="1" x14ac:dyDescent="0.2">
      <c r="A549" s="355">
        <f>A546+1</f>
        <v>409</v>
      </c>
      <c r="B549" s="340" t="s">
        <v>1248</v>
      </c>
      <c r="C549" s="341">
        <v>1970</v>
      </c>
      <c r="D549" s="350"/>
      <c r="E549" s="351" t="s">
        <v>174</v>
      </c>
      <c r="F549" s="337">
        <v>2</v>
      </c>
      <c r="G549" s="363">
        <v>2</v>
      </c>
      <c r="H549" s="285">
        <v>773.63</v>
      </c>
      <c r="I549" s="129">
        <v>542.6</v>
      </c>
      <c r="J549" s="110">
        <v>315.75</v>
      </c>
      <c r="K549" s="341">
        <v>51</v>
      </c>
      <c r="L549" s="373">
        <f>'раздел 2'!C546</f>
        <v>284581.49</v>
      </c>
      <c r="M549" s="349">
        <v>0</v>
      </c>
      <c r="N549" s="349">
        <v>0</v>
      </c>
      <c r="O549" s="349">
        <v>0</v>
      </c>
      <c r="P549" s="373">
        <f t="shared" ref="P549:P554" si="153">L549</f>
        <v>284581.49</v>
      </c>
      <c r="Q549" s="345">
        <f t="shared" ref="Q549:Q554" si="154">L549/H549</f>
        <v>367.85219032353967</v>
      </c>
      <c r="R549" s="350">
        <v>24445</v>
      </c>
      <c r="S549" s="86" t="s">
        <v>358</v>
      </c>
      <c r="T549" s="351" t="s">
        <v>181</v>
      </c>
      <c r="U549" s="59">
        <f>'раздел 2'!C546-'раздел 1'!L549</f>
        <v>0</v>
      </c>
      <c r="V549" s="213">
        <f t="shared" si="148"/>
        <v>0</v>
      </c>
      <c r="W549" s="213">
        <f t="shared" si="134"/>
        <v>24077.147809676459</v>
      </c>
    </row>
    <row r="550" spans="1:23" ht="15.6" customHeight="1" x14ac:dyDescent="0.2">
      <c r="A550" s="363">
        <f>A549+1</f>
        <v>410</v>
      </c>
      <c r="B550" s="340" t="s">
        <v>1249</v>
      </c>
      <c r="C550" s="341">
        <v>1970</v>
      </c>
      <c r="D550" s="350"/>
      <c r="E550" s="351" t="s">
        <v>174</v>
      </c>
      <c r="F550" s="337">
        <v>2</v>
      </c>
      <c r="G550" s="363">
        <v>2</v>
      </c>
      <c r="H550" s="285">
        <v>748</v>
      </c>
      <c r="I550" s="129">
        <v>482</v>
      </c>
      <c r="J550" s="101">
        <v>172.1</v>
      </c>
      <c r="K550" s="341">
        <v>50</v>
      </c>
      <c r="L550" s="373">
        <f>'раздел 2'!C547</f>
        <v>324259.15000000002</v>
      </c>
      <c r="M550" s="349">
        <v>0</v>
      </c>
      <c r="N550" s="349">
        <v>0</v>
      </c>
      <c r="O550" s="349">
        <v>0</v>
      </c>
      <c r="P550" s="373">
        <f t="shared" si="153"/>
        <v>324259.15000000002</v>
      </c>
      <c r="Q550" s="345">
        <f t="shared" si="154"/>
        <v>433.50153743315514</v>
      </c>
      <c r="R550" s="350">
        <v>24445</v>
      </c>
      <c r="S550" s="86" t="s">
        <v>358</v>
      </c>
      <c r="T550" s="351" t="s">
        <v>181</v>
      </c>
      <c r="U550" s="59">
        <f>'раздел 2'!C547-'раздел 1'!L550</f>
        <v>0</v>
      </c>
      <c r="V550" s="213">
        <f t="shared" si="148"/>
        <v>0</v>
      </c>
      <c r="W550" s="213">
        <f t="shared" si="134"/>
        <v>24011.498462566844</v>
      </c>
    </row>
    <row r="551" spans="1:23" ht="15.6" customHeight="1" x14ac:dyDescent="0.2">
      <c r="A551" s="363">
        <f>A550+1</f>
        <v>411</v>
      </c>
      <c r="B551" s="340" t="s">
        <v>1250</v>
      </c>
      <c r="C551" s="341">
        <v>1974</v>
      </c>
      <c r="D551" s="350"/>
      <c r="E551" s="351" t="s">
        <v>174</v>
      </c>
      <c r="F551" s="337">
        <v>2</v>
      </c>
      <c r="G551" s="363">
        <v>2</v>
      </c>
      <c r="H551" s="285">
        <v>713.6</v>
      </c>
      <c r="I551" s="129">
        <v>469</v>
      </c>
      <c r="J551" s="110">
        <v>417.4</v>
      </c>
      <c r="K551" s="341">
        <v>42</v>
      </c>
      <c r="L551" s="373">
        <f>'[2]виды работ'!C552</f>
        <v>324259.15000000002</v>
      </c>
      <c r="M551" s="349">
        <v>0</v>
      </c>
      <c r="N551" s="349">
        <v>0</v>
      </c>
      <c r="O551" s="349">
        <v>0</v>
      </c>
      <c r="P551" s="373">
        <f t="shared" si="153"/>
        <v>324259.15000000002</v>
      </c>
      <c r="Q551" s="345">
        <f t="shared" si="154"/>
        <v>454.39903307174887</v>
      </c>
      <c r="R551" s="350">
        <v>24445</v>
      </c>
      <c r="S551" s="86" t="s">
        <v>358</v>
      </c>
      <c r="T551" s="351" t="s">
        <v>181</v>
      </c>
      <c r="U551" s="59">
        <f>'раздел 2'!C548-'раздел 1'!L551</f>
        <v>0</v>
      </c>
      <c r="V551" s="213">
        <f t="shared" si="148"/>
        <v>0</v>
      </c>
      <c r="W551" s="213">
        <f t="shared" si="134"/>
        <v>23990.60096692825</v>
      </c>
    </row>
    <row r="552" spans="1:23" ht="15.6" customHeight="1" x14ac:dyDescent="0.2">
      <c r="A552" s="363">
        <f>A551+1</f>
        <v>412</v>
      </c>
      <c r="B552" s="340" t="s">
        <v>1251</v>
      </c>
      <c r="C552" s="88">
        <v>1989</v>
      </c>
      <c r="D552" s="345"/>
      <c r="E552" s="345" t="s">
        <v>178</v>
      </c>
      <c r="F552" s="361">
        <v>3</v>
      </c>
      <c r="G552" s="361">
        <v>2</v>
      </c>
      <c r="H552" s="99">
        <v>1499</v>
      </c>
      <c r="I552" s="129">
        <v>793</v>
      </c>
      <c r="J552" s="93">
        <v>609.1</v>
      </c>
      <c r="K552" s="341">
        <v>75</v>
      </c>
      <c r="L552" s="373">
        <f>'[2]виды работ'!C553</f>
        <v>185824.09</v>
      </c>
      <c r="M552" s="349">
        <v>0</v>
      </c>
      <c r="N552" s="349">
        <v>0</v>
      </c>
      <c r="O552" s="349">
        <v>0</v>
      </c>
      <c r="P552" s="373">
        <f t="shared" si="153"/>
        <v>185824.09</v>
      </c>
      <c r="Q552" s="345">
        <f t="shared" si="154"/>
        <v>123.96537024683121</v>
      </c>
      <c r="R552" s="350">
        <v>24445</v>
      </c>
      <c r="S552" s="86" t="s">
        <v>358</v>
      </c>
      <c r="T552" s="351" t="s">
        <v>181</v>
      </c>
      <c r="U552" s="59">
        <f>'раздел 2'!C549-'раздел 1'!L552</f>
        <v>0</v>
      </c>
      <c r="V552" s="213">
        <f t="shared" si="148"/>
        <v>0</v>
      </c>
      <c r="W552" s="213">
        <f t="shared" si="134"/>
        <v>24321.034629753169</v>
      </c>
    </row>
    <row r="553" spans="1:23" ht="15.6" customHeight="1" x14ac:dyDescent="0.2">
      <c r="A553" s="363">
        <f>A552+1</f>
        <v>413</v>
      </c>
      <c r="B553" s="340" t="s">
        <v>1252</v>
      </c>
      <c r="C553" s="341">
        <v>1981</v>
      </c>
      <c r="D553" s="350"/>
      <c r="E553" s="350" t="s">
        <v>174</v>
      </c>
      <c r="F553" s="337">
        <v>3</v>
      </c>
      <c r="G553" s="337">
        <v>3</v>
      </c>
      <c r="H553" s="129">
        <v>1281.4000000000001</v>
      </c>
      <c r="I553" s="129">
        <v>744.8</v>
      </c>
      <c r="J553" s="110">
        <v>187.6</v>
      </c>
      <c r="K553" s="341">
        <v>64</v>
      </c>
      <c r="L553" s="373">
        <f>'[2]виды работ'!C554</f>
        <v>338462.07</v>
      </c>
      <c r="M553" s="349">
        <v>0</v>
      </c>
      <c r="N553" s="349">
        <v>0</v>
      </c>
      <c r="O553" s="349">
        <v>0</v>
      </c>
      <c r="P553" s="373">
        <f t="shared" si="153"/>
        <v>338462.07</v>
      </c>
      <c r="Q553" s="345">
        <f t="shared" si="154"/>
        <v>264.13459497424691</v>
      </c>
      <c r="R553" s="350">
        <v>24445</v>
      </c>
      <c r="S553" s="86" t="s">
        <v>358</v>
      </c>
      <c r="T553" s="351" t="s">
        <v>181</v>
      </c>
      <c r="U553" s="59">
        <f>'раздел 2'!C550-'раздел 1'!L553</f>
        <v>0</v>
      </c>
      <c r="V553" s="213">
        <f t="shared" si="148"/>
        <v>0</v>
      </c>
      <c r="W553" s="213">
        <f t="shared" si="134"/>
        <v>24180.865405025754</v>
      </c>
    </row>
    <row r="554" spans="1:23" ht="15.6" customHeight="1" x14ac:dyDescent="0.2">
      <c r="A554" s="363">
        <f>A553+1</f>
        <v>414</v>
      </c>
      <c r="B554" s="340" t="s">
        <v>1253</v>
      </c>
      <c r="C554" s="341">
        <v>1975</v>
      </c>
      <c r="D554" s="350"/>
      <c r="E554" s="350" t="s">
        <v>174</v>
      </c>
      <c r="F554" s="337">
        <v>2</v>
      </c>
      <c r="G554" s="337">
        <v>1</v>
      </c>
      <c r="H554" s="129">
        <v>334</v>
      </c>
      <c r="I554" s="129">
        <v>209.2</v>
      </c>
      <c r="J554" s="110">
        <v>134.30000000000001</v>
      </c>
      <c r="K554" s="341">
        <v>19</v>
      </c>
      <c r="L554" s="373">
        <f>'[2]виды работ'!C555</f>
        <v>287641.73</v>
      </c>
      <c r="M554" s="349">
        <v>0</v>
      </c>
      <c r="N554" s="349">
        <v>0</v>
      </c>
      <c r="O554" s="349">
        <v>0</v>
      </c>
      <c r="P554" s="373">
        <f t="shared" si="153"/>
        <v>287641.73</v>
      </c>
      <c r="Q554" s="345">
        <f t="shared" si="154"/>
        <v>861.20278443113762</v>
      </c>
      <c r="R554" s="350">
        <v>24445</v>
      </c>
      <c r="S554" s="86" t="s">
        <v>358</v>
      </c>
      <c r="T554" s="351" t="s">
        <v>181</v>
      </c>
      <c r="U554" s="59">
        <f>'раздел 2'!C551-'раздел 1'!L554</f>
        <v>0</v>
      </c>
      <c r="V554" s="213">
        <f t="shared" si="148"/>
        <v>0</v>
      </c>
      <c r="W554" s="213">
        <f t="shared" si="134"/>
        <v>23583.797215568862</v>
      </c>
    </row>
    <row r="555" spans="1:23" ht="15.6" customHeight="1" x14ac:dyDescent="0.2">
      <c r="A555" s="550" t="s">
        <v>17</v>
      </c>
      <c r="B555" s="551"/>
      <c r="C555" s="341"/>
      <c r="D555" s="350"/>
      <c r="E555" s="350"/>
      <c r="F555" s="337"/>
      <c r="G555" s="337"/>
      <c r="H555" s="129">
        <f t="shared" ref="H555:Q555" si="155">SUM(H549:H554)</f>
        <v>5349.63</v>
      </c>
      <c r="I555" s="129">
        <f t="shared" si="155"/>
        <v>3240.5999999999995</v>
      </c>
      <c r="J555" s="129">
        <f t="shared" si="155"/>
        <v>1836.2499999999998</v>
      </c>
      <c r="K555" s="341">
        <f t="shared" si="155"/>
        <v>301</v>
      </c>
      <c r="L555" s="129">
        <f t="shared" si="155"/>
        <v>1745027.6800000002</v>
      </c>
      <c r="M555" s="129">
        <f t="shared" si="155"/>
        <v>0</v>
      </c>
      <c r="N555" s="129">
        <f t="shared" si="155"/>
        <v>0</v>
      </c>
      <c r="O555" s="129">
        <f t="shared" si="155"/>
        <v>0</v>
      </c>
      <c r="P555" s="129">
        <f t="shared" si="155"/>
        <v>1745027.6800000002</v>
      </c>
      <c r="Q555" s="129">
        <f t="shared" si="155"/>
        <v>2505.0555104806594</v>
      </c>
      <c r="R555" s="350" t="s">
        <v>177</v>
      </c>
      <c r="S555" s="350" t="s">
        <v>177</v>
      </c>
      <c r="T555" s="350" t="s">
        <v>177</v>
      </c>
      <c r="U555" s="59">
        <f>'раздел 2'!C552-'раздел 1'!L555</f>
        <v>0</v>
      </c>
      <c r="V555" s="213">
        <f t="shared" si="148"/>
        <v>0</v>
      </c>
      <c r="W555" s="213" t="e">
        <f t="shared" si="134"/>
        <v>#VALUE!</v>
      </c>
    </row>
    <row r="556" spans="1:23" s="220" customFormat="1" ht="15.6" customHeight="1" x14ac:dyDescent="0.2">
      <c r="A556" s="559" t="s">
        <v>47</v>
      </c>
      <c r="B556" s="560"/>
      <c r="C556" s="163"/>
      <c r="D556" s="371"/>
      <c r="E556" s="371"/>
      <c r="F556" s="189"/>
      <c r="G556" s="189"/>
      <c r="H556" s="356">
        <f t="shared" ref="H556:P556" si="156">H555+H547+H544+H537</f>
        <v>59704.630000000005</v>
      </c>
      <c r="I556" s="356">
        <f t="shared" si="156"/>
        <v>56384.800000000003</v>
      </c>
      <c r="J556" s="356">
        <f t="shared" si="156"/>
        <v>54090.09</v>
      </c>
      <c r="K556" s="163">
        <f t="shared" si="156"/>
        <v>2990</v>
      </c>
      <c r="L556" s="356">
        <f t="shared" si="156"/>
        <v>17622703.309999999</v>
      </c>
      <c r="M556" s="356">
        <f t="shared" si="156"/>
        <v>0</v>
      </c>
      <c r="N556" s="356">
        <f t="shared" si="156"/>
        <v>0</v>
      </c>
      <c r="O556" s="356">
        <f t="shared" si="156"/>
        <v>0</v>
      </c>
      <c r="P556" s="356">
        <f t="shared" si="156"/>
        <v>17622703.309999999</v>
      </c>
      <c r="Q556" s="129">
        <f>SUM(Q550:Q555)</f>
        <v>4642.2588306377784</v>
      </c>
      <c r="R556" s="350" t="s">
        <v>177</v>
      </c>
      <c r="S556" s="350" t="s">
        <v>177</v>
      </c>
      <c r="T556" s="350" t="s">
        <v>177</v>
      </c>
      <c r="U556" s="61">
        <f>'раздел 2'!C553-'раздел 1'!L556</f>
        <v>0</v>
      </c>
      <c r="V556" s="213">
        <f t="shared" si="148"/>
        <v>0</v>
      </c>
      <c r="W556" s="213" t="e">
        <f t="shared" ref="W556:W617" si="157">R556-Q556</f>
        <v>#VALUE!</v>
      </c>
    </row>
    <row r="557" spans="1:23" ht="15.6" customHeight="1" x14ac:dyDescent="0.2">
      <c r="A557" s="564" t="s">
        <v>48</v>
      </c>
      <c r="B557" s="565"/>
      <c r="C557" s="565"/>
      <c r="D557" s="565"/>
      <c r="E557" s="565"/>
      <c r="F557" s="565"/>
      <c r="G557" s="565"/>
      <c r="H557" s="565"/>
      <c r="I557" s="565"/>
      <c r="J557" s="565"/>
      <c r="K557" s="565"/>
      <c r="L557" s="565"/>
      <c r="M557" s="565"/>
      <c r="N557" s="565"/>
      <c r="O557" s="565"/>
      <c r="P557" s="565"/>
      <c r="Q557" s="565"/>
      <c r="R557" s="565"/>
      <c r="S557" s="565"/>
      <c r="T557" s="566"/>
      <c r="U557" s="61">
        <f>'раздел 2'!C554-'раздел 1'!L557</f>
        <v>0</v>
      </c>
      <c r="V557" s="213">
        <f t="shared" si="148"/>
        <v>0</v>
      </c>
      <c r="W557" s="213">
        <f t="shared" si="157"/>
        <v>0</v>
      </c>
    </row>
    <row r="558" spans="1:23" ht="15.6" customHeight="1" x14ac:dyDescent="0.2">
      <c r="A558" s="550" t="s">
        <v>1297</v>
      </c>
      <c r="B558" s="551"/>
      <c r="C558" s="341"/>
      <c r="D558" s="350"/>
      <c r="E558" s="350"/>
      <c r="F558" s="337"/>
      <c r="G558" s="337"/>
      <c r="H558" s="350"/>
      <c r="I558" s="350"/>
      <c r="J558" s="350"/>
      <c r="K558" s="341"/>
      <c r="L558" s="373"/>
      <c r="M558" s="350"/>
      <c r="N558" s="350"/>
      <c r="O558" s="350"/>
      <c r="P558" s="350"/>
      <c r="Q558" s="129"/>
      <c r="R558" s="350"/>
      <c r="S558" s="350"/>
      <c r="T558" s="350"/>
      <c r="U558" s="59">
        <f>'раздел 2'!C555-'раздел 1'!L558</f>
        <v>0</v>
      </c>
      <c r="V558" s="213">
        <f t="shared" si="148"/>
        <v>0</v>
      </c>
      <c r="W558" s="213">
        <f t="shared" si="157"/>
        <v>0</v>
      </c>
    </row>
    <row r="559" spans="1:23" ht="15.6" customHeight="1" x14ac:dyDescent="0.2">
      <c r="A559" s="355">
        <f>A554+1</f>
        <v>415</v>
      </c>
      <c r="B559" s="340" t="s">
        <v>1298</v>
      </c>
      <c r="C559" s="341">
        <v>1961</v>
      </c>
      <c r="D559" s="350">
        <v>2015</v>
      </c>
      <c r="E559" s="350" t="s">
        <v>416</v>
      </c>
      <c r="F559" s="337">
        <v>2</v>
      </c>
      <c r="G559" s="337">
        <v>2</v>
      </c>
      <c r="H559" s="350">
        <v>446</v>
      </c>
      <c r="I559" s="350">
        <v>446</v>
      </c>
      <c r="J559" s="350">
        <v>159.69999999999999</v>
      </c>
      <c r="K559" s="341">
        <v>24</v>
      </c>
      <c r="L559" s="373">
        <f>'раздел 2'!C556</f>
        <v>650027.61</v>
      </c>
      <c r="M559" s="349">
        <v>0</v>
      </c>
      <c r="N559" s="349">
        <v>0</v>
      </c>
      <c r="O559" s="349">
        <v>0</v>
      </c>
      <c r="P559" s="349">
        <f>L559</f>
        <v>650027.61</v>
      </c>
      <c r="Q559" s="345">
        <f>L559/H559</f>
        <v>1457.4610089686098</v>
      </c>
      <c r="R559" s="350">
        <v>24445</v>
      </c>
      <c r="S559" s="86" t="s">
        <v>358</v>
      </c>
      <c r="T559" s="351" t="s">
        <v>181</v>
      </c>
      <c r="U559" s="59">
        <f>'раздел 2'!C556-'раздел 1'!L559</f>
        <v>0</v>
      </c>
      <c r="V559" s="213">
        <f t="shared" si="148"/>
        <v>0</v>
      </c>
      <c r="W559" s="213">
        <f t="shared" si="157"/>
        <v>22987.53899103139</v>
      </c>
    </row>
    <row r="560" spans="1:23" ht="15.6" customHeight="1" x14ac:dyDescent="0.2">
      <c r="A560" s="363">
        <f>A559+1</f>
        <v>416</v>
      </c>
      <c r="B560" s="340" t="s">
        <v>1299</v>
      </c>
      <c r="C560" s="341">
        <v>1961</v>
      </c>
      <c r="D560" s="350">
        <v>2015</v>
      </c>
      <c r="E560" s="350" t="s">
        <v>416</v>
      </c>
      <c r="F560" s="337">
        <v>2</v>
      </c>
      <c r="G560" s="337">
        <v>2</v>
      </c>
      <c r="H560" s="350">
        <v>374.9</v>
      </c>
      <c r="I560" s="350">
        <v>374.9</v>
      </c>
      <c r="J560" s="350">
        <v>83.8</v>
      </c>
      <c r="K560" s="341">
        <v>28</v>
      </c>
      <c r="L560" s="373">
        <f>'раздел 2'!C557</f>
        <v>246778.36000000002</v>
      </c>
      <c r="M560" s="349">
        <v>0</v>
      </c>
      <c r="N560" s="349">
        <v>0</v>
      </c>
      <c r="O560" s="349">
        <v>0</v>
      </c>
      <c r="P560" s="349">
        <f>L560</f>
        <v>246778.36000000002</v>
      </c>
      <c r="Q560" s="345">
        <f>L560/H560</f>
        <v>658.25116030941592</v>
      </c>
      <c r="R560" s="350">
        <v>24445</v>
      </c>
      <c r="S560" s="86" t="s">
        <v>358</v>
      </c>
      <c r="T560" s="351" t="s">
        <v>181</v>
      </c>
      <c r="U560" s="59">
        <f>'раздел 2'!C557-'раздел 1'!L560</f>
        <v>0</v>
      </c>
      <c r="V560" s="213">
        <f t="shared" si="148"/>
        <v>0</v>
      </c>
      <c r="W560" s="213">
        <f t="shared" si="157"/>
        <v>23786.748839690583</v>
      </c>
    </row>
    <row r="561" spans="1:23" ht="15.6" customHeight="1" x14ac:dyDescent="0.2">
      <c r="A561" s="363">
        <f>A560+1</f>
        <v>417</v>
      </c>
      <c r="B561" s="340" t="s">
        <v>1301</v>
      </c>
      <c r="C561" s="341">
        <v>1964</v>
      </c>
      <c r="D561" s="350">
        <v>2015</v>
      </c>
      <c r="E561" s="350" t="s">
        <v>416</v>
      </c>
      <c r="F561" s="337">
        <v>2</v>
      </c>
      <c r="G561" s="337">
        <v>2</v>
      </c>
      <c r="H561" s="350">
        <v>636.70000000000005</v>
      </c>
      <c r="I561" s="350">
        <v>636</v>
      </c>
      <c r="J561" s="350">
        <v>220.6</v>
      </c>
      <c r="K561" s="341">
        <v>41</v>
      </c>
      <c r="L561" s="373">
        <f>'раздел 2'!C558</f>
        <v>95848.56</v>
      </c>
      <c r="M561" s="349">
        <v>0</v>
      </c>
      <c r="N561" s="349">
        <v>0</v>
      </c>
      <c r="O561" s="349">
        <v>0</v>
      </c>
      <c r="P561" s="349">
        <f>L561</f>
        <v>95848.56</v>
      </c>
      <c r="Q561" s="345">
        <f>L561/H561</f>
        <v>150.5395947856133</v>
      </c>
      <c r="R561" s="350">
        <v>24445</v>
      </c>
      <c r="S561" s="86" t="s">
        <v>358</v>
      </c>
      <c r="T561" s="351" t="s">
        <v>181</v>
      </c>
      <c r="U561" s="59">
        <f>'раздел 2'!C558-'раздел 1'!L561</f>
        <v>0</v>
      </c>
      <c r="V561" s="213">
        <f t="shared" si="148"/>
        <v>0</v>
      </c>
      <c r="W561" s="213">
        <f t="shared" si="157"/>
        <v>24294.460405214388</v>
      </c>
    </row>
    <row r="562" spans="1:23" ht="15.6" customHeight="1" x14ac:dyDescent="0.2">
      <c r="A562" s="363">
        <f>A561+1</f>
        <v>418</v>
      </c>
      <c r="B562" s="340" t="s">
        <v>1300</v>
      </c>
      <c r="C562" s="341">
        <v>1970</v>
      </c>
      <c r="D562" s="350">
        <v>0</v>
      </c>
      <c r="E562" s="350" t="s">
        <v>416</v>
      </c>
      <c r="F562" s="337">
        <v>5</v>
      </c>
      <c r="G562" s="337">
        <v>4</v>
      </c>
      <c r="H562" s="350">
        <v>2982.7</v>
      </c>
      <c r="I562" s="350">
        <v>2982.7</v>
      </c>
      <c r="J562" s="350">
        <v>2363.8000000000002</v>
      </c>
      <c r="K562" s="341">
        <v>146</v>
      </c>
      <c r="L562" s="373">
        <f>'раздел 2'!C559</f>
        <v>267121.84000000003</v>
      </c>
      <c r="M562" s="349">
        <v>0</v>
      </c>
      <c r="N562" s="349">
        <v>0</v>
      </c>
      <c r="O562" s="349">
        <v>0</v>
      </c>
      <c r="P562" s="349">
        <f>L562</f>
        <v>267121.84000000003</v>
      </c>
      <c r="Q562" s="345">
        <f>L562/H562</f>
        <v>89.557059040466712</v>
      </c>
      <c r="R562" s="350">
        <v>24445</v>
      </c>
      <c r="S562" s="86" t="s">
        <v>358</v>
      </c>
      <c r="T562" s="351" t="s">
        <v>181</v>
      </c>
      <c r="U562" s="59">
        <f>'раздел 2'!C559-'раздел 1'!L562</f>
        <v>0</v>
      </c>
      <c r="V562" s="213">
        <f t="shared" si="148"/>
        <v>0</v>
      </c>
      <c r="W562" s="213">
        <f t="shared" si="157"/>
        <v>24355.442940959532</v>
      </c>
    </row>
    <row r="563" spans="1:23" ht="15.6" customHeight="1" x14ac:dyDescent="0.2">
      <c r="A563" s="550" t="s">
        <v>17</v>
      </c>
      <c r="B563" s="551"/>
      <c r="C563" s="341"/>
      <c r="D563" s="350"/>
      <c r="E563" s="350"/>
      <c r="F563" s="337"/>
      <c r="G563" s="337"/>
      <c r="H563" s="350">
        <f t="shared" ref="H563:P563" si="158">SUM(H559:H562)</f>
        <v>4440.2999999999993</v>
      </c>
      <c r="I563" s="350">
        <f t="shared" si="158"/>
        <v>4439.6000000000004</v>
      </c>
      <c r="J563" s="350">
        <f t="shared" si="158"/>
        <v>2827.9</v>
      </c>
      <c r="K563" s="341">
        <f t="shared" si="158"/>
        <v>239</v>
      </c>
      <c r="L563" s="373">
        <f t="shared" si="158"/>
        <v>1259776.3700000001</v>
      </c>
      <c r="M563" s="350">
        <f t="shared" si="158"/>
        <v>0</v>
      </c>
      <c r="N563" s="350">
        <f t="shared" si="158"/>
        <v>0</v>
      </c>
      <c r="O563" s="350">
        <f t="shared" si="158"/>
        <v>0</v>
      </c>
      <c r="P563" s="350">
        <f t="shared" si="158"/>
        <v>1259776.3700000001</v>
      </c>
      <c r="Q563" s="345">
        <f>L563/H563</f>
        <v>283.71424678512722</v>
      </c>
      <c r="R563" s="350" t="s">
        <v>177</v>
      </c>
      <c r="S563" s="350" t="s">
        <v>177</v>
      </c>
      <c r="T563" s="350" t="s">
        <v>177</v>
      </c>
      <c r="U563" s="59">
        <f>'раздел 2'!C560-'раздел 1'!L563</f>
        <v>0</v>
      </c>
      <c r="V563" s="213">
        <f t="shared" si="148"/>
        <v>0</v>
      </c>
      <c r="W563" s="213" t="e">
        <f t="shared" si="157"/>
        <v>#VALUE!</v>
      </c>
    </row>
    <row r="564" spans="1:23" ht="15.6" customHeight="1" x14ac:dyDescent="0.2">
      <c r="A564" s="550" t="s">
        <v>1288</v>
      </c>
      <c r="B564" s="551"/>
      <c r="C564" s="341"/>
      <c r="D564" s="350"/>
      <c r="E564" s="350"/>
      <c r="F564" s="337"/>
      <c r="G564" s="337"/>
      <c r="H564" s="350"/>
      <c r="I564" s="350"/>
      <c r="J564" s="350"/>
      <c r="K564" s="341"/>
      <c r="L564" s="373"/>
      <c r="M564" s="350"/>
      <c r="N564" s="350"/>
      <c r="O564" s="350"/>
      <c r="P564" s="350"/>
      <c r="Q564" s="129"/>
      <c r="R564" s="350"/>
      <c r="S564" s="350"/>
      <c r="T564" s="350"/>
      <c r="U564" s="59">
        <f>'раздел 2'!C561-'раздел 1'!L564</f>
        <v>0</v>
      </c>
      <c r="V564" s="213">
        <f t="shared" si="148"/>
        <v>0</v>
      </c>
      <c r="W564" s="213">
        <f t="shared" si="157"/>
        <v>0</v>
      </c>
    </row>
    <row r="565" spans="1:23" ht="15.6" customHeight="1" x14ac:dyDescent="0.2">
      <c r="A565" s="355">
        <f>A562+1</f>
        <v>419</v>
      </c>
      <c r="B565" s="145" t="s">
        <v>1254</v>
      </c>
      <c r="C565" s="286">
        <v>1975</v>
      </c>
      <c r="D565" s="287"/>
      <c r="E565" s="287" t="s">
        <v>1440</v>
      </c>
      <c r="F565" s="288">
        <v>5</v>
      </c>
      <c r="G565" s="288">
        <v>4</v>
      </c>
      <c r="H565" s="289">
        <v>2919.4</v>
      </c>
      <c r="I565" s="289">
        <v>2575.6999999999998</v>
      </c>
      <c r="J565" s="289">
        <v>2519.54</v>
      </c>
      <c r="K565" s="286">
        <v>120</v>
      </c>
      <c r="L565" s="289">
        <f>'раздел 2'!C562</f>
        <v>915961.63</v>
      </c>
      <c r="M565" s="349">
        <v>0</v>
      </c>
      <c r="N565" s="349">
        <v>0</v>
      </c>
      <c r="O565" s="349">
        <v>0</v>
      </c>
      <c r="P565" s="349">
        <f t="shared" ref="P565:P598" si="159">L565</f>
        <v>915961.63</v>
      </c>
      <c r="Q565" s="345">
        <f t="shared" ref="Q565:Q599" si="160">L565/H565</f>
        <v>313.7499588956635</v>
      </c>
      <c r="R565" s="350">
        <v>24445</v>
      </c>
      <c r="S565" s="290">
        <v>43829</v>
      </c>
      <c r="T565" s="249" t="s">
        <v>181</v>
      </c>
      <c r="U565" s="59">
        <f>'раздел 2'!C562-'раздел 1'!L565</f>
        <v>0</v>
      </c>
      <c r="V565" s="213">
        <f t="shared" si="148"/>
        <v>0</v>
      </c>
      <c r="W565" s="213">
        <f t="shared" si="157"/>
        <v>24131.250041104337</v>
      </c>
    </row>
    <row r="566" spans="1:23" ht="15.6" customHeight="1" x14ac:dyDescent="0.2">
      <c r="A566" s="363">
        <f t="shared" ref="A566:A598" si="161">A565+1</f>
        <v>420</v>
      </c>
      <c r="B566" s="145" t="s">
        <v>1255</v>
      </c>
      <c r="C566" s="286">
        <v>1986</v>
      </c>
      <c r="D566" s="287"/>
      <c r="E566" s="287" t="s">
        <v>1440</v>
      </c>
      <c r="F566" s="288">
        <v>5</v>
      </c>
      <c r="G566" s="288">
        <v>7</v>
      </c>
      <c r="H566" s="289">
        <v>5729.1</v>
      </c>
      <c r="I566" s="289">
        <v>5218.3999999999996</v>
      </c>
      <c r="J566" s="289">
        <v>5218.3999999999996</v>
      </c>
      <c r="K566" s="286">
        <v>243</v>
      </c>
      <c r="L566" s="289">
        <f>'раздел 2'!C563</f>
        <v>1330502.92</v>
      </c>
      <c r="M566" s="349">
        <v>0</v>
      </c>
      <c r="N566" s="349">
        <v>0</v>
      </c>
      <c r="O566" s="349">
        <v>0</v>
      </c>
      <c r="P566" s="349">
        <f t="shared" si="159"/>
        <v>1330502.92</v>
      </c>
      <c r="Q566" s="345">
        <f t="shared" si="160"/>
        <v>232.23593932729395</v>
      </c>
      <c r="R566" s="350">
        <v>24445</v>
      </c>
      <c r="S566" s="290">
        <v>43829</v>
      </c>
      <c r="T566" s="249" t="s">
        <v>181</v>
      </c>
      <c r="U566" s="59">
        <f>'раздел 2'!C563-'раздел 1'!L566</f>
        <v>0</v>
      </c>
      <c r="V566" s="213">
        <f t="shared" si="148"/>
        <v>0</v>
      </c>
      <c r="W566" s="213">
        <f t="shared" si="157"/>
        <v>24212.764060672707</v>
      </c>
    </row>
    <row r="567" spans="1:23" ht="15.6" customHeight="1" x14ac:dyDescent="0.2">
      <c r="A567" s="363">
        <f t="shared" si="161"/>
        <v>421</v>
      </c>
      <c r="B567" s="145" t="s">
        <v>1256</v>
      </c>
      <c r="C567" s="286">
        <v>1979</v>
      </c>
      <c r="D567" s="287"/>
      <c r="E567" s="287" t="s">
        <v>1440</v>
      </c>
      <c r="F567" s="288">
        <v>5</v>
      </c>
      <c r="G567" s="288">
        <v>4</v>
      </c>
      <c r="H567" s="289">
        <v>1678</v>
      </c>
      <c r="I567" s="289">
        <v>1438.8</v>
      </c>
      <c r="J567" s="289">
        <v>1338.6</v>
      </c>
      <c r="K567" s="286">
        <v>77</v>
      </c>
      <c r="L567" s="289">
        <f>'раздел 2'!C564</f>
        <v>754867.07</v>
      </c>
      <c r="M567" s="349">
        <v>0</v>
      </c>
      <c r="N567" s="349">
        <v>0</v>
      </c>
      <c r="O567" s="349">
        <v>0</v>
      </c>
      <c r="P567" s="349">
        <f t="shared" si="159"/>
        <v>754867.07</v>
      </c>
      <c r="Q567" s="345">
        <f t="shared" si="160"/>
        <v>449.86118593563765</v>
      </c>
      <c r="R567" s="350">
        <v>24445</v>
      </c>
      <c r="S567" s="290">
        <v>43829</v>
      </c>
      <c r="T567" s="249" t="s">
        <v>181</v>
      </c>
      <c r="U567" s="59">
        <f>'раздел 2'!C564-'раздел 1'!L567</f>
        <v>0</v>
      </c>
      <c r="V567" s="213">
        <f t="shared" si="148"/>
        <v>0</v>
      </c>
      <c r="W567" s="213">
        <f t="shared" si="157"/>
        <v>23995.138814064361</v>
      </c>
    </row>
    <row r="568" spans="1:23" ht="15.6" customHeight="1" x14ac:dyDescent="0.2">
      <c r="A568" s="363">
        <f t="shared" si="161"/>
        <v>422</v>
      </c>
      <c r="B568" s="145" t="s">
        <v>1257</v>
      </c>
      <c r="C568" s="286">
        <v>1963</v>
      </c>
      <c r="D568" s="287"/>
      <c r="E568" s="287" t="s">
        <v>416</v>
      </c>
      <c r="F568" s="288">
        <v>5</v>
      </c>
      <c r="G568" s="288">
        <v>4</v>
      </c>
      <c r="H568" s="289">
        <v>3500</v>
      </c>
      <c r="I568" s="289">
        <v>3210.7</v>
      </c>
      <c r="J568" s="289">
        <v>3210.68</v>
      </c>
      <c r="K568" s="286">
        <v>136</v>
      </c>
      <c r="L568" s="289">
        <f>'раздел 2'!C565</f>
        <v>1026923.39</v>
      </c>
      <c r="M568" s="349">
        <v>0</v>
      </c>
      <c r="N568" s="349">
        <v>0</v>
      </c>
      <c r="O568" s="349">
        <v>0</v>
      </c>
      <c r="P568" s="349">
        <f t="shared" si="159"/>
        <v>1026923.39</v>
      </c>
      <c r="Q568" s="345">
        <f t="shared" si="160"/>
        <v>293.40668285714287</v>
      </c>
      <c r="R568" s="350">
        <v>24445</v>
      </c>
      <c r="S568" s="290">
        <v>43829</v>
      </c>
      <c r="T568" s="249" t="s">
        <v>181</v>
      </c>
      <c r="U568" s="59">
        <f>'раздел 2'!C565-'раздел 1'!L568</f>
        <v>0</v>
      </c>
      <c r="V568" s="213">
        <f t="shared" si="148"/>
        <v>0</v>
      </c>
      <c r="W568" s="213">
        <f t="shared" si="157"/>
        <v>24151.593317142859</v>
      </c>
    </row>
    <row r="569" spans="1:23" ht="15.6" customHeight="1" x14ac:dyDescent="0.2">
      <c r="A569" s="363">
        <f t="shared" si="161"/>
        <v>423</v>
      </c>
      <c r="B569" s="145" t="s">
        <v>1258</v>
      </c>
      <c r="C569" s="286">
        <v>1986</v>
      </c>
      <c r="D569" s="287"/>
      <c r="E569" s="287" t="s">
        <v>1440</v>
      </c>
      <c r="F569" s="288">
        <v>5</v>
      </c>
      <c r="G569" s="288">
        <v>4</v>
      </c>
      <c r="H569" s="289">
        <v>3392.2</v>
      </c>
      <c r="I569" s="289">
        <v>3060.7</v>
      </c>
      <c r="J569" s="289">
        <v>3060.7</v>
      </c>
      <c r="K569" s="286">
        <v>181</v>
      </c>
      <c r="L569" s="289">
        <f>'раздел 2'!C566</f>
        <v>1086578.3700000001</v>
      </c>
      <c r="M569" s="349">
        <v>0</v>
      </c>
      <c r="N569" s="349">
        <v>0</v>
      </c>
      <c r="O569" s="349">
        <v>0</v>
      </c>
      <c r="P569" s="349">
        <f t="shared" si="159"/>
        <v>1086578.3700000001</v>
      </c>
      <c r="Q569" s="345">
        <f t="shared" si="160"/>
        <v>320.31671776428283</v>
      </c>
      <c r="R569" s="350">
        <v>24445</v>
      </c>
      <c r="S569" s="290">
        <v>43829</v>
      </c>
      <c r="T569" s="249" t="s">
        <v>181</v>
      </c>
      <c r="U569" s="59">
        <f>'раздел 2'!C566-'раздел 1'!L569</f>
        <v>0</v>
      </c>
      <c r="V569" s="213">
        <f t="shared" si="148"/>
        <v>0</v>
      </c>
      <c r="W569" s="213">
        <f t="shared" si="157"/>
        <v>24124.683282235717</v>
      </c>
    </row>
    <row r="570" spans="1:23" ht="15.6" customHeight="1" x14ac:dyDescent="0.2">
      <c r="A570" s="363">
        <f t="shared" si="161"/>
        <v>424</v>
      </c>
      <c r="B570" s="145" t="s">
        <v>1259</v>
      </c>
      <c r="C570" s="286">
        <v>1986</v>
      </c>
      <c r="D570" s="287"/>
      <c r="E570" s="287" t="s">
        <v>1440</v>
      </c>
      <c r="F570" s="288">
        <v>5</v>
      </c>
      <c r="G570" s="288">
        <v>7</v>
      </c>
      <c r="H570" s="289">
        <v>5917.5</v>
      </c>
      <c r="I570" s="289">
        <v>5198.8</v>
      </c>
      <c r="J570" s="289">
        <v>5198.8</v>
      </c>
      <c r="K570" s="286">
        <v>260</v>
      </c>
      <c r="L570" s="289">
        <f>'раздел 2'!C567</f>
        <v>1526816.54</v>
      </c>
      <c r="M570" s="349">
        <v>0</v>
      </c>
      <c r="N570" s="349">
        <v>0</v>
      </c>
      <c r="O570" s="349">
        <v>0</v>
      </c>
      <c r="P570" s="349">
        <f t="shared" si="159"/>
        <v>1526816.54</v>
      </c>
      <c r="Q570" s="345">
        <f t="shared" si="160"/>
        <v>258.0171592733418</v>
      </c>
      <c r="R570" s="350">
        <v>24445</v>
      </c>
      <c r="S570" s="290">
        <v>43829</v>
      </c>
      <c r="T570" s="249" t="s">
        <v>181</v>
      </c>
      <c r="U570" s="59">
        <f>'раздел 2'!C567-'раздел 1'!L570</f>
        <v>0</v>
      </c>
      <c r="V570" s="213">
        <f t="shared" si="148"/>
        <v>0</v>
      </c>
      <c r="W570" s="213">
        <f t="shared" si="157"/>
        <v>24186.982840726658</v>
      </c>
    </row>
    <row r="571" spans="1:23" ht="15.6" customHeight="1" x14ac:dyDescent="0.2">
      <c r="A571" s="363">
        <f t="shared" si="161"/>
        <v>425</v>
      </c>
      <c r="B571" s="145" t="s">
        <v>1260</v>
      </c>
      <c r="C571" s="286">
        <v>1965</v>
      </c>
      <c r="D571" s="287"/>
      <c r="E571" s="287" t="s">
        <v>1440</v>
      </c>
      <c r="F571" s="288">
        <v>5</v>
      </c>
      <c r="G571" s="288">
        <v>4</v>
      </c>
      <c r="H571" s="289">
        <v>3778.2</v>
      </c>
      <c r="I571" s="289">
        <v>3503.8</v>
      </c>
      <c r="J571" s="289">
        <v>3503.8</v>
      </c>
      <c r="K571" s="286">
        <v>157</v>
      </c>
      <c r="L571" s="289">
        <f>'раздел 2'!C568</f>
        <v>711771.28</v>
      </c>
      <c r="M571" s="349">
        <v>0</v>
      </c>
      <c r="N571" s="349">
        <v>0</v>
      </c>
      <c r="O571" s="349">
        <v>0</v>
      </c>
      <c r="P571" s="349">
        <f t="shared" si="159"/>
        <v>711771.28</v>
      </c>
      <c r="Q571" s="345">
        <f t="shared" si="160"/>
        <v>188.38898946588324</v>
      </c>
      <c r="R571" s="350">
        <v>24445</v>
      </c>
      <c r="S571" s="290">
        <v>43829</v>
      </c>
      <c r="T571" s="249" t="s">
        <v>181</v>
      </c>
      <c r="U571" s="59">
        <f>'раздел 2'!C568-'раздел 1'!L571</f>
        <v>0</v>
      </c>
      <c r="V571" s="213">
        <f t="shared" si="148"/>
        <v>0</v>
      </c>
      <c r="W571" s="213">
        <f t="shared" si="157"/>
        <v>24256.611010534118</v>
      </c>
    </row>
    <row r="572" spans="1:23" ht="15.6" customHeight="1" x14ac:dyDescent="0.2">
      <c r="A572" s="363">
        <f t="shared" si="161"/>
        <v>426</v>
      </c>
      <c r="B572" s="145" t="s">
        <v>1261</v>
      </c>
      <c r="C572" s="286">
        <v>1971</v>
      </c>
      <c r="D572" s="287"/>
      <c r="E572" s="287" t="s">
        <v>416</v>
      </c>
      <c r="F572" s="288">
        <v>9</v>
      </c>
      <c r="G572" s="288">
        <v>5</v>
      </c>
      <c r="H572" s="289">
        <v>15494</v>
      </c>
      <c r="I572" s="289">
        <v>11188</v>
      </c>
      <c r="J572" s="289">
        <v>9276.75</v>
      </c>
      <c r="K572" s="286">
        <v>519</v>
      </c>
      <c r="L572" s="289">
        <f>'раздел 2'!C569</f>
        <v>1884860.48</v>
      </c>
      <c r="M572" s="349">
        <v>0</v>
      </c>
      <c r="N572" s="349">
        <v>0</v>
      </c>
      <c r="O572" s="349">
        <v>0</v>
      </c>
      <c r="P572" s="349">
        <f t="shared" si="159"/>
        <v>1884860.48</v>
      </c>
      <c r="Q572" s="345">
        <f t="shared" si="160"/>
        <v>121.65099264231316</v>
      </c>
      <c r="R572" s="350">
        <v>24445</v>
      </c>
      <c r="S572" s="290">
        <v>43829</v>
      </c>
      <c r="T572" s="249" t="s">
        <v>181</v>
      </c>
      <c r="U572" s="59">
        <f>'раздел 2'!C569-'раздел 1'!L572</f>
        <v>0</v>
      </c>
      <c r="V572" s="213">
        <f t="shared" si="148"/>
        <v>0</v>
      </c>
      <c r="W572" s="213">
        <f t="shared" si="157"/>
        <v>24323.349007357687</v>
      </c>
    </row>
    <row r="573" spans="1:23" ht="15.6" customHeight="1" x14ac:dyDescent="0.2">
      <c r="A573" s="363">
        <f t="shared" si="161"/>
        <v>427</v>
      </c>
      <c r="B573" s="145" t="s">
        <v>1262</v>
      </c>
      <c r="C573" s="286">
        <v>1975</v>
      </c>
      <c r="D573" s="287"/>
      <c r="E573" s="287" t="s">
        <v>416</v>
      </c>
      <c r="F573" s="288">
        <v>9</v>
      </c>
      <c r="G573" s="288">
        <v>5</v>
      </c>
      <c r="H573" s="289">
        <v>15409</v>
      </c>
      <c r="I573" s="289">
        <v>11423</v>
      </c>
      <c r="J573" s="289">
        <v>9892.91</v>
      </c>
      <c r="K573" s="286">
        <v>493</v>
      </c>
      <c r="L573" s="289">
        <f>'раздел 2'!C570</f>
        <v>1896579.8</v>
      </c>
      <c r="M573" s="349">
        <v>0</v>
      </c>
      <c r="N573" s="349">
        <v>0</v>
      </c>
      <c r="O573" s="349">
        <v>0</v>
      </c>
      <c r="P573" s="349">
        <f t="shared" si="159"/>
        <v>1896579.8</v>
      </c>
      <c r="Q573" s="345">
        <f t="shared" si="160"/>
        <v>123.08260107729249</v>
      </c>
      <c r="R573" s="350">
        <v>24445</v>
      </c>
      <c r="S573" s="290">
        <v>43829</v>
      </c>
      <c r="T573" s="249" t="s">
        <v>181</v>
      </c>
      <c r="U573" s="59">
        <f>'раздел 2'!C570-'раздел 1'!L573</f>
        <v>0</v>
      </c>
      <c r="V573" s="213">
        <f t="shared" si="148"/>
        <v>0</v>
      </c>
      <c r="W573" s="213">
        <f t="shared" si="157"/>
        <v>24321.917398922709</v>
      </c>
    </row>
    <row r="574" spans="1:23" ht="15.6" customHeight="1" x14ac:dyDescent="0.2">
      <c r="A574" s="363">
        <f t="shared" si="161"/>
        <v>428</v>
      </c>
      <c r="B574" s="145" t="s">
        <v>1263</v>
      </c>
      <c r="C574" s="286">
        <v>1974</v>
      </c>
      <c r="D574" s="287"/>
      <c r="E574" s="287" t="s">
        <v>416</v>
      </c>
      <c r="F574" s="288">
        <v>9</v>
      </c>
      <c r="G574" s="288">
        <v>5</v>
      </c>
      <c r="H574" s="289">
        <v>15470</v>
      </c>
      <c r="I574" s="289">
        <v>11177</v>
      </c>
      <c r="J574" s="289">
        <v>9070.5300000000007</v>
      </c>
      <c r="K574" s="286">
        <v>466</v>
      </c>
      <c r="L574" s="289">
        <f>'раздел 2'!C571</f>
        <v>1914568.74</v>
      </c>
      <c r="M574" s="349">
        <v>0</v>
      </c>
      <c r="N574" s="349">
        <v>0</v>
      </c>
      <c r="O574" s="349">
        <v>0</v>
      </c>
      <c r="P574" s="349">
        <f t="shared" si="159"/>
        <v>1914568.74</v>
      </c>
      <c r="Q574" s="345">
        <f t="shared" si="160"/>
        <v>123.76009954751132</v>
      </c>
      <c r="R574" s="350">
        <v>24445</v>
      </c>
      <c r="S574" s="290">
        <v>43829</v>
      </c>
      <c r="T574" s="249" t="s">
        <v>181</v>
      </c>
      <c r="U574" s="59">
        <f>'раздел 2'!C571-'раздел 1'!L574</f>
        <v>0</v>
      </c>
      <c r="V574" s="213">
        <f t="shared" si="148"/>
        <v>0</v>
      </c>
      <c r="W574" s="213">
        <f t="shared" si="157"/>
        <v>24321.239900452489</v>
      </c>
    </row>
    <row r="575" spans="1:23" ht="15.6" customHeight="1" x14ac:dyDescent="0.2">
      <c r="A575" s="363">
        <f t="shared" si="161"/>
        <v>429</v>
      </c>
      <c r="B575" s="145" t="s">
        <v>1264</v>
      </c>
      <c r="C575" s="286">
        <v>1964</v>
      </c>
      <c r="D575" s="287"/>
      <c r="E575" s="287" t="s">
        <v>416</v>
      </c>
      <c r="F575" s="288">
        <v>5</v>
      </c>
      <c r="G575" s="288">
        <v>4</v>
      </c>
      <c r="H575" s="289">
        <v>3370.4</v>
      </c>
      <c r="I575" s="289">
        <v>3133</v>
      </c>
      <c r="J575" s="289">
        <v>3133</v>
      </c>
      <c r="K575" s="286">
        <v>149</v>
      </c>
      <c r="L575" s="289">
        <f>'раздел 2'!C572</f>
        <v>325767.83</v>
      </c>
      <c r="M575" s="349">
        <v>0</v>
      </c>
      <c r="N575" s="349">
        <v>0</v>
      </c>
      <c r="O575" s="349">
        <v>0</v>
      </c>
      <c r="P575" s="349">
        <f t="shared" si="159"/>
        <v>325767.83</v>
      </c>
      <c r="Q575" s="345">
        <f t="shared" si="160"/>
        <v>96.655539401851414</v>
      </c>
      <c r="R575" s="350">
        <v>24445</v>
      </c>
      <c r="S575" s="290">
        <v>43829</v>
      </c>
      <c r="T575" s="249" t="s">
        <v>181</v>
      </c>
      <c r="U575" s="59">
        <f>'раздел 2'!C572-'раздел 1'!L575</f>
        <v>0</v>
      </c>
      <c r="V575" s="213">
        <f t="shared" si="148"/>
        <v>0</v>
      </c>
      <c r="W575" s="213">
        <f t="shared" si="157"/>
        <v>24348.344460598149</v>
      </c>
    </row>
    <row r="576" spans="1:23" ht="15.6" customHeight="1" x14ac:dyDescent="0.2">
      <c r="A576" s="363">
        <f t="shared" si="161"/>
        <v>430</v>
      </c>
      <c r="B576" s="145" t="s">
        <v>1265</v>
      </c>
      <c r="C576" s="286">
        <v>1967</v>
      </c>
      <c r="D576" s="287"/>
      <c r="E576" s="287" t="s">
        <v>1440</v>
      </c>
      <c r="F576" s="288">
        <v>5</v>
      </c>
      <c r="G576" s="288">
        <v>4</v>
      </c>
      <c r="H576" s="289">
        <v>3166.8</v>
      </c>
      <c r="I576" s="289">
        <v>2780.84</v>
      </c>
      <c r="J576" s="289">
        <v>2780.84</v>
      </c>
      <c r="K576" s="286">
        <v>100</v>
      </c>
      <c r="L576" s="289">
        <f>'раздел 2'!C573</f>
        <v>286593.53000000003</v>
      </c>
      <c r="M576" s="349">
        <v>0</v>
      </c>
      <c r="N576" s="349">
        <v>0</v>
      </c>
      <c r="O576" s="349">
        <v>0</v>
      </c>
      <c r="P576" s="349">
        <f t="shared" si="159"/>
        <v>286593.53000000003</v>
      </c>
      <c r="Q576" s="345">
        <f t="shared" si="160"/>
        <v>90.499409498547436</v>
      </c>
      <c r="R576" s="350">
        <v>24445</v>
      </c>
      <c r="S576" s="290">
        <v>43829</v>
      </c>
      <c r="T576" s="249" t="s">
        <v>181</v>
      </c>
      <c r="U576" s="59">
        <f>'раздел 2'!C573-'раздел 1'!L576</f>
        <v>0</v>
      </c>
      <c r="V576" s="213">
        <f t="shared" si="148"/>
        <v>0</v>
      </c>
      <c r="W576" s="213">
        <f t="shared" si="157"/>
        <v>24354.500590501451</v>
      </c>
    </row>
    <row r="577" spans="1:23" ht="15.6" customHeight="1" x14ac:dyDescent="0.2">
      <c r="A577" s="363">
        <f t="shared" si="161"/>
        <v>431</v>
      </c>
      <c r="B577" s="145" t="s">
        <v>1266</v>
      </c>
      <c r="C577" s="286">
        <v>1974</v>
      </c>
      <c r="D577" s="287"/>
      <c r="E577" s="287" t="s">
        <v>416</v>
      </c>
      <c r="F577" s="288">
        <v>5</v>
      </c>
      <c r="G577" s="288">
        <v>3</v>
      </c>
      <c r="H577" s="289">
        <v>2803.6</v>
      </c>
      <c r="I577" s="289">
        <v>2538.1</v>
      </c>
      <c r="J577" s="289">
        <v>2538.1</v>
      </c>
      <c r="K577" s="286">
        <v>108</v>
      </c>
      <c r="L577" s="289">
        <f>'раздел 2'!C574</f>
        <v>286593.53000000003</v>
      </c>
      <c r="M577" s="349">
        <v>0</v>
      </c>
      <c r="N577" s="349">
        <v>0</v>
      </c>
      <c r="O577" s="349">
        <v>0</v>
      </c>
      <c r="P577" s="349">
        <f t="shared" si="159"/>
        <v>286593.53000000003</v>
      </c>
      <c r="Q577" s="345">
        <f t="shared" si="160"/>
        <v>102.22340205450136</v>
      </c>
      <c r="R577" s="350">
        <v>24445</v>
      </c>
      <c r="S577" s="290">
        <v>43829</v>
      </c>
      <c r="T577" s="249" t="s">
        <v>181</v>
      </c>
      <c r="U577" s="59">
        <f>'раздел 2'!C574-'раздел 1'!L577</f>
        <v>0</v>
      </c>
      <c r="V577" s="213">
        <f t="shared" si="148"/>
        <v>0</v>
      </c>
      <c r="W577" s="213">
        <f t="shared" si="157"/>
        <v>24342.7765979455</v>
      </c>
    </row>
    <row r="578" spans="1:23" ht="15.6" customHeight="1" x14ac:dyDescent="0.2">
      <c r="A578" s="363">
        <f t="shared" si="161"/>
        <v>432</v>
      </c>
      <c r="B578" s="145" t="s">
        <v>1267</v>
      </c>
      <c r="C578" s="286">
        <v>1964</v>
      </c>
      <c r="D578" s="287"/>
      <c r="E578" s="287" t="s">
        <v>416</v>
      </c>
      <c r="F578" s="288">
        <v>5</v>
      </c>
      <c r="G578" s="288">
        <v>4</v>
      </c>
      <c r="H578" s="289">
        <v>3381.7</v>
      </c>
      <c r="I578" s="289">
        <v>3144.7</v>
      </c>
      <c r="J578" s="289">
        <v>3144.7</v>
      </c>
      <c r="K578" s="286">
        <v>146</v>
      </c>
      <c r="L578" s="289">
        <f>'раздел 2'!C575</f>
        <v>285759.69</v>
      </c>
      <c r="M578" s="349">
        <v>0</v>
      </c>
      <c r="N578" s="349">
        <v>0</v>
      </c>
      <c r="O578" s="349">
        <v>0</v>
      </c>
      <c r="P578" s="349">
        <f t="shared" si="159"/>
        <v>285759.69</v>
      </c>
      <c r="Q578" s="345">
        <f t="shared" si="160"/>
        <v>84.501786083922298</v>
      </c>
      <c r="R578" s="350">
        <v>24445</v>
      </c>
      <c r="S578" s="290">
        <v>43829</v>
      </c>
      <c r="T578" s="249" t="s">
        <v>181</v>
      </c>
      <c r="U578" s="59">
        <f>'раздел 2'!C575-'раздел 1'!L578</f>
        <v>0</v>
      </c>
      <c r="V578" s="213">
        <f t="shared" si="148"/>
        <v>0</v>
      </c>
      <c r="W578" s="213">
        <f t="shared" si="157"/>
        <v>24360.498213916078</v>
      </c>
    </row>
    <row r="579" spans="1:23" ht="15.6" customHeight="1" x14ac:dyDescent="0.2">
      <c r="A579" s="363">
        <f t="shared" si="161"/>
        <v>433</v>
      </c>
      <c r="B579" s="145" t="s">
        <v>1268</v>
      </c>
      <c r="C579" s="286">
        <v>1963</v>
      </c>
      <c r="D579" s="287"/>
      <c r="E579" s="287" t="s">
        <v>416</v>
      </c>
      <c r="F579" s="288">
        <v>4</v>
      </c>
      <c r="G579" s="288">
        <v>4</v>
      </c>
      <c r="H579" s="289">
        <v>3514.6</v>
      </c>
      <c r="I579" s="289">
        <v>2547.4499999999998</v>
      </c>
      <c r="J579" s="289">
        <v>2547.4499999999998</v>
      </c>
      <c r="K579" s="286">
        <v>123</v>
      </c>
      <c r="L579" s="289">
        <f>'раздел 2'!C576</f>
        <v>319943.93</v>
      </c>
      <c r="M579" s="349">
        <v>0</v>
      </c>
      <c r="N579" s="349">
        <v>0</v>
      </c>
      <c r="O579" s="349">
        <v>0</v>
      </c>
      <c r="P579" s="349">
        <f t="shared" si="159"/>
        <v>319943.93</v>
      </c>
      <c r="Q579" s="345">
        <f t="shared" si="160"/>
        <v>91.032814545040694</v>
      </c>
      <c r="R579" s="350">
        <v>24445</v>
      </c>
      <c r="S579" s="290">
        <v>43829</v>
      </c>
      <c r="T579" s="249" t="s">
        <v>181</v>
      </c>
      <c r="U579" s="59">
        <f>'раздел 2'!C576-'раздел 1'!L579</f>
        <v>0</v>
      </c>
      <c r="V579" s="213">
        <f t="shared" si="148"/>
        <v>0</v>
      </c>
      <c r="W579" s="213">
        <f t="shared" si="157"/>
        <v>24353.96718545496</v>
      </c>
    </row>
    <row r="580" spans="1:23" ht="15.6" customHeight="1" x14ac:dyDescent="0.2">
      <c r="A580" s="363">
        <f t="shared" si="161"/>
        <v>434</v>
      </c>
      <c r="B580" s="145" t="s">
        <v>1269</v>
      </c>
      <c r="C580" s="286">
        <v>1964</v>
      </c>
      <c r="D580" s="287"/>
      <c r="E580" s="287" t="s">
        <v>416</v>
      </c>
      <c r="F580" s="288">
        <v>5</v>
      </c>
      <c r="G580" s="288">
        <v>4</v>
      </c>
      <c r="H580" s="289">
        <v>3442.4</v>
      </c>
      <c r="I580" s="289">
        <v>2972.6</v>
      </c>
      <c r="J580" s="289">
        <v>2972.6</v>
      </c>
      <c r="K580" s="286">
        <v>132</v>
      </c>
      <c r="L580" s="289">
        <f>'раздел 2'!C577</f>
        <v>320670.44</v>
      </c>
      <c r="M580" s="349">
        <v>0</v>
      </c>
      <c r="N580" s="349">
        <v>0</v>
      </c>
      <c r="O580" s="349">
        <v>0</v>
      </c>
      <c r="P580" s="349">
        <f t="shared" si="159"/>
        <v>320670.44</v>
      </c>
      <c r="Q580" s="345">
        <f t="shared" si="160"/>
        <v>93.15316058563792</v>
      </c>
      <c r="R580" s="350">
        <v>24445</v>
      </c>
      <c r="S580" s="290">
        <v>43829</v>
      </c>
      <c r="T580" s="249" t="s">
        <v>181</v>
      </c>
      <c r="U580" s="59">
        <f>'раздел 2'!C577-'раздел 1'!L580</f>
        <v>0</v>
      </c>
      <c r="V580" s="213">
        <f t="shared" si="148"/>
        <v>0</v>
      </c>
      <c r="W580" s="213">
        <f t="shared" si="157"/>
        <v>24351.846839414364</v>
      </c>
    </row>
    <row r="581" spans="1:23" ht="15.6" customHeight="1" x14ac:dyDescent="0.2">
      <c r="A581" s="363">
        <f t="shared" si="161"/>
        <v>435</v>
      </c>
      <c r="B581" s="145" t="s">
        <v>1270</v>
      </c>
      <c r="C581" s="286">
        <v>1966</v>
      </c>
      <c r="D581" s="287"/>
      <c r="E581" s="287" t="s">
        <v>416</v>
      </c>
      <c r="F581" s="288">
        <v>5</v>
      </c>
      <c r="G581" s="288">
        <v>3</v>
      </c>
      <c r="H581" s="289">
        <v>2752</v>
      </c>
      <c r="I581" s="289">
        <v>2531.59</v>
      </c>
      <c r="J581" s="289">
        <v>2531.59</v>
      </c>
      <c r="K581" s="286">
        <v>123</v>
      </c>
      <c r="L581" s="289">
        <f>'раздел 2'!C578</f>
        <v>241692.53</v>
      </c>
      <c r="M581" s="349">
        <v>0</v>
      </c>
      <c r="N581" s="349">
        <v>0</v>
      </c>
      <c r="O581" s="349">
        <v>0</v>
      </c>
      <c r="P581" s="349">
        <f t="shared" si="159"/>
        <v>241692.53</v>
      </c>
      <c r="Q581" s="345">
        <f t="shared" si="160"/>
        <v>87.82432049418604</v>
      </c>
      <c r="R581" s="350">
        <v>24445</v>
      </c>
      <c r="S581" s="290">
        <v>43829</v>
      </c>
      <c r="T581" s="249" t="s">
        <v>181</v>
      </c>
      <c r="U581" s="59">
        <f>'раздел 2'!C578-'раздел 1'!L581</f>
        <v>0</v>
      </c>
      <c r="V581" s="213">
        <f t="shared" si="148"/>
        <v>0</v>
      </c>
      <c r="W581" s="213">
        <f t="shared" si="157"/>
        <v>24357.175679505814</v>
      </c>
    </row>
    <row r="582" spans="1:23" ht="15.6" customHeight="1" x14ac:dyDescent="0.2">
      <c r="A582" s="363">
        <f t="shared" si="161"/>
        <v>436</v>
      </c>
      <c r="B582" s="145" t="s">
        <v>1271</v>
      </c>
      <c r="C582" s="286">
        <v>1963</v>
      </c>
      <c r="D582" s="287"/>
      <c r="E582" s="287" t="s">
        <v>416</v>
      </c>
      <c r="F582" s="288">
        <v>4</v>
      </c>
      <c r="G582" s="288">
        <v>3</v>
      </c>
      <c r="H582" s="289">
        <v>2235.5</v>
      </c>
      <c r="I582" s="289">
        <v>1559.7</v>
      </c>
      <c r="J582" s="289">
        <v>1559.7</v>
      </c>
      <c r="K582" s="286">
        <v>91</v>
      </c>
      <c r="L582" s="289">
        <f>'раздел 2'!C579</f>
        <v>279524.64</v>
      </c>
      <c r="M582" s="349">
        <v>0</v>
      </c>
      <c r="N582" s="349">
        <v>0</v>
      </c>
      <c r="O582" s="349">
        <v>0</v>
      </c>
      <c r="P582" s="349">
        <f t="shared" si="159"/>
        <v>279524.64</v>
      </c>
      <c r="Q582" s="345">
        <f t="shared" si="160"/>
        <v>125.03898009393872</v>
      </c>
      <c r="R582" s="350">
        <v>24445</v>
      </c>
      <c r="S582" s="290">
        <v>43829</v>
      </c>
      <c r="T582" s="249" t="s">
        <v>181</v>
      </c>
      <c r="U582" s="59">
        <f>'раздел 2'!C579-'раздел 1'!L582</f>
        <v>0</v>
      </c>
      <c r="V582" s="213">
        <f t="shared" si="148"/>
        <v>0</v>
      </c>
      <c r="W582" s="213">
        <f t="shared" si="157"/>
        <v>24319.961019906063</v>
      </c>
    </row>
    <row r="583" spans="1:23" ht="15.6" customHeight="1" x14ac:dyDescent="0.2">
      <c r="A583" s="363">
        <f t="shared" si="161"/>
        <v>437</v>
      </c>
      <c r="B583" s="145" t="s">
        <v>1272</v>
      </c>
      <c r="C583" s="286">
        <v>1962</v>
      </c>
      <c r="D583" s="287"/>
      <c r="E583" s="287" t="s">
        <v>416</v>
      </c>
      <c r="F583" s="288">
        <v>4</v>
      </c>
      <c r="G583" s="288">
        <v>2</v>
      </c>
      <c r="H583" s="289">
        <v>1468.9</v>
      </c>
      <c r="I583" s="289">
        <v>1357.5</v>
      </c>
      <c r="J583" s="289">
        <v>1357.5</v>
      </c>
      <c r="K583" s="286">
        <v>79</v>
      </c>
      <c r="L583" s="289">
        <f>'раздел 2'!C580</f>
        <v>218729.97</v>
      </c>
      <c r="M583" s="349">
        <v>0</v>
      </c>
      <c r="N583" s="349">
        <v>0</v>
      </c>
      <c r="O583" s="349">
        <v>0</v>
      </c>
      <c r="P583" s="349">
        <f t="shared" si="159"/>
        <v>218729.97</v>
      </c>
      <c r="Q583" s="345">
        <f t="shared" si="160"/>
        <v>148.90732520934031</v>
      </c>
      <c r="R583" s="350">
        <v>24445</v>
      </c>
      <c r="S583" s="290">
        <v>43829</v>
      </c>
      <c r="T583" s="249" t="s">
        <v>181</v>
      </c>
      <c r="U583" s="59">
        <f>'раздел 2'!C580-'раздел 1'!L583</f>
        <v>0</v>
      </c>
      <c r="V583" s="213">
        <f t="shared" si="148"/>
        <v>0</v>
      </c>
      <c r="W583" s="213">
        <f t="shared" si="157"/>
        <v>24296.09267479066</v>
      </c>
    </row>
    <row r="584" spans="1:23" ht="15.6" customHeight="1" x14ac:dyDescent="0.2">
      <c r="A584" s="363">
        <f t="shared" si="161"/>
        <v>438</v>
      </c>
      <c r="B584" s="145" t="s">
        <v>1273</v>
      </c>
      <c r="C584" s="286">
        <v>1962</v>
      </c>
      <c r="D584" s="287"/>
      <c r="E584" s="287" t="s">
        <v>416</v>
      </c>
      <c r="F584" s="288">
        <v>4</v>
      </c>
      <c r="G584" s="288">
        <v>3</v>
      </c>
      <c r="H584" s="289">
        <v>2212</v>
      </c>
      <c r="I584" s="289">
        <v>2019.3</v>
      </c>
      <c r="J584" s="289">
        <v>2019.3</v>
      </c>
      <c r="K584" s="286">
        <v>92</v>
      </c>
      <c r="L584" s="289">
        <f>'раздел 2'!C581</f>
        <v>271883.15999999997</v>
      </c>
      <c r="M584" s="349">
        <v>0</v>
      </c>
      <c r="N584" s="349">
        <v>0</v>
      </c>
      <c r="O584" s="349">
        <v>0</v>
      </c>
      <c r="P584" s="349">
        <f t="shared" si="159"/>
        <v>271883.15999999997</v>
      </c>
      <c r="Q584" s="345">
        <f t="shared" si="160"/>
        <v>122.91282097649186</v>
      </c>
      <c r="R584" s="350">
        <v>24445</v>
      </c>
      <c r="S584" s="290">
        <v>43829</v>
      </c>
      <c r="T584" s="249" t="s">
        <v>181</v>
      </c>
      <c r="U584" s="59">
        <f>'раздел 2'!C581-'раздел 1'!L584</f>
        <v>0</v>
      </c>
      <c r="V584" s="213">
        <f t="shared" si="148"/>
        <v>0</v>
      </c>
      <c r="W584" s="213">
        <f t="shared" si="157"/>
        <v>24322.087179023507</v>
      </c>
    </row>
    <row r="585" spans="1:23" ht="15.6" customHeight="1" x14ac:dyDescent="0.2">
      <c r="A585" s="363">
        <f t="shared" si="161"/>
        <v>439</v>
      </c>
      <c r="B585" s="145" t="s">
        <v>1274</v>
      </c>
      <c r="C585" s="286">
        <v>1964</v>
      </c>
      <c r="D585" s="287"/>
      <c r="E585" s="287" t="s">
        <v>1440</v>
      </c>
      <c r="F585" s="288">
        <v>5</v>
      </c>
      <c r="G585" s="288">
        <v>4</v>
      </c>
      <c r="H585" s="289">
        <v>3578.8</v>
      </c>
      <c r="I585" s="289">
        <v>3139.1</v>
      </c>
      <c r="J585" s="289">
        <v>3139.1</v>
      </c>
      <c r="K585" s="286">
        <v>127</v>
      </c>
      <c r="L585" s="289">
        <f>'раздел 2'!C582</f>
        <v>320151.25</v>
      </c>
      <c r="M585" s="349">
        <v>0</v>
      </c>
      <c r="N585" s="349">
        <v>0</v>
      </c>
      <c r="O585" s="349">
        <v>0</v>
      </c>
      <c r="P585" s="349">
        <f t="shared" si="159"/>
        <v>320151.25</v>
      </c>
      <c r="Q585" s="345">
        <f t="shared" si="160"/>
        <v>89.457709288029506</v>
      </c>
      <c r="R585" s="350">
        <v>24445</v>
      </c>
      <c r="S585" s="290">
        <v>43829</v>
      </c>
      <c r="T585" s="249" t="s">
        <v>181</v>
      </c>
      <c r="U585" s="59">
        <f>'раздел 2'!C582-'раздел 1'!L585</f>
        <v>0</v>
      </c>
      <c r="V585" s="213">
        <f t="shared" si="148"/>
        <v>0</v>
      </c>
      <c r="W585" s="213">
        <f t="shared" si="157"/>
        <v>24355.542290711972</v>
      </c>
    </row>
    <row r="586" spans="1:23" ht="15.6" customHeight="1" x14ac:dyDescent="0.2">
      <c r="A586" s="363">
        <f t="shared" si="161"/>
        <v>440</v>
      </c>
      <c r="B586" s="145" t="s">
        <v>1275</v>
      </c>
      <c r="C586" s="286">
        <v>1965</v>
      </c>
      <c r="D586" s="287"/>
      <c r="E586" s="287" t="s">
        <v>1440</v>
      </c>
      <c r="F586" s="288">
        <v>5</v>
      </c>
      <c r="G586" s="288">
        <v>4</v>
      </c>
      <c r="H586" s="289">
        <v>3479.1</v>
      </c>
      <c r="I586" s="289">
        <v>3195.3</v>
      </c>
      <c r="J586" s="289">
        <v>3195.3</v>
      </c>
      <c r="K586" s="286">
        <v>130</v>
      </c>
      <c r="L586" s="289">
        <f>'раздел 2'!C583</f>
        <v>324226.03000000003</v>
      </c>
      <c r="M586" s="349">
        <v>0</v>
      </c>
      <c r="N586" s="349">
        <v>0</v>
      </c>
      <c r="O586" s="349">
        <v>0</v>
      </c>
      <c r="P586" s="349">
        <f t="shared" si="159"/>
        <v>324226.03000000003</v>
      </c>
      <c r="Q586" s="345">
        <f t="shared" si="160"/>
        <v>93.192500934149649</v>
      </c>
      <c r="R586" s="350">
        <v>24445</v>
      </c>
      <c r="S586" s="290">
        <v>43829</v>
      </c>
      <c r="T586" s="249" t="s">
        <v>181</v>
      </c>
      <c r="U586" s="59">
        <f>'раздел 2'!C583-'раздел 1'!L586</f>
        <v>0</v>
      </c>
      <c r="V586" s="213">
        <f t="shared" si="148"/>
        <v>0</v>
      </c>
      <c r="W586" s="213">
        <f t="shared" si="157"/>
        <v>24351.80749906585</v>
      </c>
    </row>
    <row r="587" spans="1:23" ht="15.6" customHeight="1" x14ac:dyDescent="0.2">
      <c r="A587" s="363">
        <f t="shared" si="161"/>
        <v>441</v>
      </c>
      <c r="B587" s="145" t="s">
        <v>1276</v>
      </c>
      <c r="C587" s="286">
        <v>1967</v>
      </c>
      <c r="D587" s="287"/>
      <c r="E587" s="287" t="s">
        <v>416</v>
      </c>
      <c r="F587" s="288">
        <v>5</v>
      </c>
      <c r="G587" s="288">
        <v>6</v>
      </c>
      <c r="H587" s="289">
        <v>6130.9</v>
      </c>
      <c r="I587" s="289">
        <v>5328.4</v>
      </c>
      <c r="J587" s="289">
        <v>5124.2700000000004</v>
      </c>
      <c r="K587" s="286">
        <v>221</v>
      </c>
      <c r="L587" s="289">
        <f>'раздел 2'!C584</f>
        <v>390051.43</v>
      </c>
      <c r="M587" s="349">
        <v>0</v>
      </c>
      <c r="N587" s="349">
        <v>0</v>
      </c>
      <c r="O587" s="349">
        <v>0</v>
      </c>
      <c r="P587" s="349">
        <f t="shared" si="159"/>
        <v>390051.43</v>
      </c>
      <c r="Q587" s="345">
        <f t="shared" si="160"/>
        <v>63.620582622453476</v>
      </c>
      <c r="R587" s="350">
        <v>24445</v>
      </c>
      <c r="S587" s="290">
        <v>43829</v>
      </c>
      <c r="T587" s="249" t="s">
        <v>181</v>
      </c>
      <c r="U587" s="59">
        <f>'раздел 2'!C584-'раздел 1'!L587</f>
        <v>0</v>
      </c>
      <c r="V587" s="213">
        <f t="shared" si="148"/>
        <v>0</v>
      </c>
      <c r="W587" s="213">
        <f t="shared" si="157"/>
        <v>24381.379417377546</v>
      </c>
    </row>
    <row r="588" spans="1:23" ht="15.6" customHeight="1" x14ac:dyDescent="0.2">
      <c r="A588" s="363">
        <f t="shared" si="161"/>
        <v>442</v>
      </c>
      <c r="B588" s="145" t="s">
        <v>1277</v>
      </c>
      <c r="C588" s="286">
        <v>1963</v>
      </c>
      <c r="D588" s="287"/>
      <c r="E588" s="287" t="s">
        <v>416</v>
      </c>
      <c r="F588" s="288">
        <v>5</v>
      </c>
      <c r="G588" s="288">
        <v>2</v>
      </c>
      <c r="H588" s="289">
        <v>3181.7</v>
      </c>
      <c r="I588" s="289">
        <v>2431.6999999999998</v>
      </c>
      <c r="J588" s="289">
        <v>2181.8000000000002</v>
      </c>
      <c r="K588" s="286">
        <v>103</v>
      </c>
      <c r="L588" s="289">
        <f>'раздел 2'!C585</f>
        <v>195597.51</v>
      </c>
      <c r="M588" s="349">
        <v>0</v>
      </c>
      <c r="N588" s="349">
        <v>0</v>
      </c>
      <c r="O588" s="349">
        <v>0</v>
      </c>
      <c r="P588" s="349">
        <f t="shared" si="159"/>
        <v>195597.51</v>
      </c>
      <c r="Q588" s="345">
        <f t="shared" si="160"/>
        <v>61.475786529213948</v>
      </c>
      <c r="R588" s="350">
        <v>24445</v>
      </c>
      <c r="S588" s="290">
        <v>43829</v>
      </c>
      <c r="T588" s="249" t="s">
        <v>181</v>
      </c>
      <c r="U588" s="59">
        <f>'раздел 2'!C585-'раздел 1'!L588</f>
        <v>0</v>
      </c>
      <c r="V588" s="213">
        <f t="shared" si="148"/>
        <v>0</v>
      </c>
      <c r="W588" s="213">
        <f t="shared" si="157"/>
        <v>24383.524213470788</v>
      </c>
    </row>
    <row r="589" spans="1:23" ht="15.6" customHeight="1" x14ac:dyDescent="0.2">
      <c r="A589" s="363">
        <f t="shared" si="161"/>
        <v>443</v>
      </c>
      <c r="B589" s="145" t="s">
        <v>1278</v>
      </c>
      <c r="C589" s="286">
        <v>1969</v>
      </c>
      <c r="D589" s="287"/>
      <c r="E589" s="287" t="s">
        <v>416</v>
      </c>
      <c r="F589" s="288">
        <v>5</v>
      </c>
      <c r="G589" s="288">
        <v>5</v>
      </c>
      <c r="H589" s="289">
        <v>4871.6000000000004</v>
      </c>
      <c r="I589" s="289">
        <v>4417.1000000000004</v>
      </c>
      <c r="J589" s="289">
        <v>4417.1000000000004</v>
      </c>
      <c r="K589" s="286">
        <v>174</v>
      </c>
      <c r="L589" s="289">
        <f>'раздел 2'!C586</f>
        <v>214143.25</v>
      </c>
      <c r="M589" s="349">
        <v>0</v>
      </c>
      <c r="N589" s="349">
        <v>0</v>
      </c>
      <c r="O589" s="349">
        <v>0</v>
      </c>
      <c r="P589" s="349">
        <f t="shared" si="159"/>
        <v>214143.25</v>
      </c>
      <c r="Q589" s="345">
        <f t="shared" si="160"/>
        <v>43.95747803596354</v>
      </c>
      <c r="R589" s="350">
        <v>24445</v>
      </c>
      <c r="S589" s="290">
        <v>43829</v>
      </c>
      <c r="T589" s="249" t="s">
        <v>181</v>
      </c>
      <c r="U589" s="59">
        <f>'раздел 2'!C586-'раздел 1'!L589</f>
        <v>0</v>
      </c>
      <c r="V589" s="213">
        <f t="shared" si="148"/>
        <v>0</v>
      </c>
      <c r="W589" s="213">
        <f t="shared" si="157"/>
        <v>24401.042521964035</v>
      </c>
    </row>
    <row r="590" spans="1:23" ht="15.6" customHeight="1" x14ac:dyDescent="0.2">
      <c r="A590" s="363">
        <f t="shared" si="161"/>
        <v>444</v>
      </c>
      <c r="B590" s="145" t="s">
        <v>1279</v>
      </c>
      <c r="C590" s="286">
        <v>1968</v>
      </c>
      <c r="D590" s="287"/>
      <c r="E590" s="287" t="s">
        <v>416</v>
      </c>
      <c r="F590" s="288">
        <v>5</v>
      </c>
      <c r="G590" s="288">
        <v>5</v>
      </c>
      <c r="H590" s="289">
        <v>4790.8</v>
      </c>
      <c r="I590" s="289">
        <v>4335.8</v>
      </c>
      <c r="J590" s="289">
        <v>4335.8</v>
      </c>
      <c r="K590" s="286">
        <v>183</v>
      </c>
      <c r="L590" s="289">
        <f>'раздел 2'!C587</f>
        <v>214142.31</v>
      </c>
      <c r="M590" s="349">
        <v>0</v>
      </c>
      <c r="N590" s="349">
        <v>0</v>
      </c>
      <c r="O590" s="349">
        <v>0</v>
      </c>
      <c r="P590" s="349">
        <f t="shared" si="159"/>
        <v>214142.31</v>
      </c>
      <c r="Q590" s="345">
        <f t="shared" si="160"/>
        <v>44.698653669533272</v>
      </c>
      <c r="R590" s="350">
        <v>24445</v>
      </c>
      <c r="S590" s="290">
        <v>43829</v>
      </c>
      <c r="T590" s="249" t="s">
        <v>181</v>
      </c>
      <c r="U590" s="59">
        <f>'раздел 2'!C587-'раздел 1'!L590</f>
        <v>0</v>
      </c>
      <c r="V590" s="213">
        <f t="shared" si="148"/>
        <v>0</v>
      </c>
      <c r="W590" s="213">
        <f t="shared" si="157"/>
        <v>24400.301346330467</v>
      </c>
    </row>
    <row r="591" spans="1:23" ht="15.6" customHeight="1" x14ac:dyDescent="0.2">
      <c r="A591" s="363">
        <f t="shared" si="161"/>
        <v>445</v>
      </c>
      <c r="B591" s="145" t="s">
        <v>1280</v>
      </c>
      <c r="C591" s="286">
        <v>1966</v>
      </c>
      <c r="D591" s="287"/>
      <c r="E591" s="287" t="s">
        <v>416</v>
      </c>
      <c r="F591" s="288">
        <v>5</v>
      </c>
      <c r="G591" s="288">
        <v>6</v>
      </c>
      <c r="H591" s="289">
        <v>6010.9</v>
      </c>
      <c r="I591" s="289">
        <v>5448.3</v>
      </c>
      <c r="J591" s="289">
        <v>5370.07</v>
      </c>
      <c r="K591" s="286">
        <v>220</v>
      </c>
      <c r="L591" s="289">
        <f>'раздел 2'!C588</f>
        <v>248426.41</v>
      </c>
      <c r="M591" s="349">
        <v>0</v>
      </c>
      <c r="N591" s="349">
        <v>0</v>
      </c>
      <c r="O591" s="349">
        <v>0</v>
      </c>
      <c r="P591" s="349">
        <f t="shared" si="159"/>
        <v>248426.41</v>
      </c>
      <c r="Q591" s="345">
        <f t="shared" si="160"/>
        <v>41.329320068542152</v>
      </c>
      <c r="R591" s="350">
        <v>24445</v>
      </c>
      <c r="S591" s="290">
        <v>43829</v>
      </c>
      <c r="T591" s="249" t="s">
        <v>181</v>
      </c>
      <c r="U591" s="59">
        <f>'раздел 2'!C588-'раздел 1'!L591</f>
        <v>0</v>
      </c>
      <c r="V591" s="213">
        <f t="shared" si="148"/>
        <v>0</v>
      </c>
      <c r="W591" s="213">
        <f t="shared" si="157"/>
        <v>24403.670679931456</v>
      </c>
    </row>
    <row r="592" spans="1:23" ht="15.6" customHeight="1" x14ac:dyDescent="0.2">
      <c r="A592" s="363">
        <f t="shared" si="161"/>
        <v>446</v>
      </c>
      <c r="B592" s="145" t="s">
        <v>1281</v>
      </c>
      <c r="C592" s="286">
        <v>1972</v>
      </c>
      <c r="D592" s="287"/>
      <c r="E592" s="287" t="s">
        <v>416</v>
      </c>
      <c r="F592" s="288">
        <v>5</v>
      </c>
      <c r="G592" s="288">
        <v>7</v>
      </c>
      <c r="H592" s="289">
        <v>6371.7</v>
      </c>
      <c r="I592" s="289">
        <v>5618.8</v>
      </c>
      <c r="J592" s="289">
        <v>5618.8</v>
      </c>
      <c r="K592" s="286">
        <v>269</v>
      </c>
      <c r="L592" s="289">
        <f>'раздел 2'!C589</f>
        <v>234900.66</v>
      </c>
      <c r="M592" s="349">
        <v>0</v>
      </c>
      <c r="N592" s="349">
        <v>0</v>
      </c>
      <c r="O592" s="349">
        <v>0</v>
      </c>
      <c r="P592" s="349">
        <f t="shared" si="159"/>
        <v>234900.66</v>
      </c>
      <c r="Q592" s="345">
        <f t="shared" si="160"/>
        <v>36.866246056782337</v>
      </c>
      <c r="R592" s="350">
        <v>24445</v>
      </c>
      <c r="S592" s="290">
        <v>43829</v>
      </c>
      <c r="T592" s="249" t="s">
        <v>181</v>
      </c>
      <c r="U592" s="59">
        <f>'раздел 2'!C589-'раздел 1'!L592</f>
        <v>0</v>
      </c>
      <c r="V592" s="213">
        <f t="shared" si="148"/>
        <v>0</v>
      </c>
      <c r="W592" s="213">
        <f t="shared" si="157"/>
        <v>24408.133753943217</v>
      </c>
    </row>
    <row r="593" spans="1:23" ht="15.6" customHeight="1" x14ac:dyDescent="0.2">
      <c r="A593" s="363">
        <f t="shared" si="161"/>
        <v>447</v>
      </c>
      <c r="B593" s="145" t="s">
        <v>1282</v>
      </c>
      <c r="C593" s="286">
        <v>1966</v>
      </c>
      <c r="D593" s="287"/>
      <c r="E593" s="287" t="s">
        <v>416</v>
      </c>
      <c r="F593" s="288">
        <v>5</v>
      </c>
      <c r="G593" s="288">
        <v>4</v>
      </c>
      <c r="H593" s="289">
        <v>3907.6</v>
      </c>
      <c r="I593" s="289">
        <v>3535.8</v>
      </c>
      <c r="J593" s="289">
        <v>3535.8</v>
      </c>
      <c r="K593" s="286">
        <v>149</v>
      </c>
      <c r="L593" s="289">
        <f>'раздел 2'!C590</f>
        <v>184777.51</v>
      </c>
      <c r="M593" s="349">
        <v>0</v>
      </c>
      <c r="N593" s="349">
        <v>0</v>
      </c>
      <c r="O593" s="349">
        <v>0</v>
      </c>
      <c r="P593" s="349">
        <f t="shared" si="159"/>
        <v>184777.51</v>
      </c>
      <c r="Q593" s="345">
        <f t="shared" si="160"/>
        <v>47.286700276384487</v>
      </c>
      <c r="R593" s="350">
        <v>24445</v>
      </c>
      <c r="S593" s="290">
        <v>43829</v>
      </c>
      <c r="T593" s="249" t="s">
        <v>181</v>
      </c>
      <c r="U593" s="59">
        <f>'раздел 2'!C590-'раздел 1'!L593</f>
        <v>0</v>
      </c>
      <c r="V593" s="213">
        <f t="shared" si="148"/>
        <v>0</v>
      </c>
      <c r="W593" s="213">
        <f t="shared" si="157"/>
        <v>24397.713299723615</v>
      </c>
    </row>
    <row r="594" spans="1:23" ht="15.6" customHeight="1" x14ac:dyDescent="0.2">
      <c r="A594" s="363">
        <f t="shared" si="161"/>
        <v>448</v>
      </c>
      <c r="B594" s="145" t="s">
        <v>1283</v>
      </c>
      <c r="C594" s="286">
        <v>1966</v>
      </c>
      <c r="D594" s="287"/>
      <c r="E594" s="287" t="s">
        <v>416</v>
      </c>
      <c r="F594" s="288">
        <v>5</v>
      </c>
      <c r="G594" s="288">
        <v>4</v>
      </c>
      <c r="H594" s="289">
        <v>3885.8</v>
      </c>
      <c r="I594" s="289">
        <v>3552.6</v>
      </c>
      <c r="J594" s="289">
        <v>3552.6</v>
      </c>
      <c r="K594" s="286">
        <v>158</v>
      </c>
      <c r="L594" s="289">
        <f>'раздел 2'!C591</f>
        <v>185400.69</v>
      </c>
      <c r="M594" s="349">
        <v>0</v>
      </c>
      <c r="N594" s="349">
        <v>0</v>
      </c>
      <c r="O594" s="349">
        <v>0</v>
      </c>
      <c r="P594" s="349">
        <f t="shared" si="159"/>
        <v>185400.69</v>
      </c>
      <c r="Q594" s="345">
        <f t="shared" si="160"/>
        <v>47.712360389109065</v>
      </c>
      <c r="R594" s="350">
        <v>24445</v>
      </c>
      <c r="S594" s="290">
        <v>43829</v>
      </c>
      <c r="T594" s="249" t="s">
        <v>181</v>
      </c>
      <c r="U594" s="59">
        <f>'раздел 2'!C591-'раздел 1'!L594</f>
        <v>0</v>
      </c>
      <c r="V594" s="213">
        <f t="shared" si="148"/>
        <v>0</v>
      </c>
      <c r="W594" s="213">
        <f t="shared" si="157"/>
        <v>24397.287639610891</v>
      </c>
    </row>
    <row r="595" spans="1:23" ht="15.6" customHeight="1" x14ac:dyDescent="0.2">
      <c r="A595" s="363">
        <f t="shared" si="161"/>
        <v>449</v>
      </c>
      <c r="B595" s="145" t="s">
        <v>1284</v>
      </c>
      <c r="C595" s="286">
        <v>1972</v>
      </c>
      <c r="D595" s="287"/>
      <c r="E595" s="287" t="s">
        <v>416</v>
      </c>
      <c r="F595" s="288">
        <v>5</v>
      </c>
      <c r="G595" s="288">
        <v>4</v>
      </c>
      <c r="H595" s="289">
        <v>3800.7</v>
      </c>
      <c r="I595" s="289">
        <v>3490.7</v>
      </c>
      <c r="J595" s="289">
        <v>3490.7</v>
      </c>
      <c r="K595" s="286">
        <v>170</v>
      </c>
      <c r="L595" s="289">
        <f>'раздел 2'!C592</f>
        <v>152183.75</v>
      </c>
      <c r="M595" s="349">
        <v>0</v>
      </c>
      <c r="N595" s="349">
        <v>0</v>
      </c>
      <c r="O595" s="349">
        <v>0</v>
      </c>
      <c r="P595" s="349">
        <f t="shared" si="159"/>
        <v>152183.75</v>
      </c>
      <c r="Q595" s="345">
        <f t="shared" si="160"/>
        <v>40.040979293288082</v>
      </c>
      <c r="R595" s="350">
        <v>24445</v>
      </c>
      <c r="S595" s="290">
        <v>43829</v>
      </c>
      <c r="T595" s="249" t="s">
        <v>181</v>
      </c>
      <c r="U595" s="59">
        <f>'раздел 2'!C592-'раздел 1'!L595</f>
        <v>0</v>
      </c>
      <c r="V595" s="213">
        <f t="shared" si="148"/>
        <v>0</v>
      </c>
      <c r="W595" s="213">
        <f t="shared" si="157"/>
        <v>24404.959020706712</v>
      </c>
    </row>
    <row r="596" spans="1:23" ht="15.6" customHeight="1" x14ac:dyDescent="0.2">
      <c r="A596" s="363">
        <f t="shared" si="161"/>
        <v>450</v>
      </c>
      <c r="B596" s="145" t="s">
        <v>1285</v>
      </c>
      <c r="C596" s="286">
        <v>1973</v>
      </c>
      <c r="D596" s="287"/>
      <c r="E596" s="249" t="s">
        <v>416</v>
      </c>
      <c r="F596" s="250">
        <v>5</v>
      </c>
      <c r="G596" s="250">
        <v>1</v>
      </c>
      <c r="H596" s="249">
        <v>912.25</v>
      </c>
      <c r="I596" s="249">
        <v>822.75</v>
      </c>
      <c r="J596" s="249">
        <v>822.75</v>
      </c>
      <c r="K596" s="251">
        <v>35</v>
      </c>
      <c r="L596" s="289">
        <f>'раздел 2'!C593</f>
        <v>76647.27</v>
      </c>
      <c r="M596" s="349">
        <v>0</v>
      </c>
      <c r="N596" s="349">
        <v>0</v>
      </c>
      <c r="O596" s="349">
        <v>0</v>
      </c>
      <c r="P596" s="349">
        <f t="shared" si="159"/>
        <v>76647.27</v>
      </c>
      <c r="Q596" s="345">
        <f t="shared" si="160"/>
        <v>84.020027404768427</v>
      </c>
      <c r="R596" s="350">
        <v>24445</v>
      </c>
      <c r="S596" s="290">
        <v>43829</v>
      </c>
      <c r="T596" s="249" t="s">
        <v>181</v>
      </c>
      <c r="U596" s="59">
        <f>'раздел 2'!C593-'раздел 1'!L596</f>
        <v>0</v>
      </c>
      <c r="V596" s="213">
        <f t="shared" si="148"/>
        <v>0</v>
      </c>
      <c r="W596" s="213">
        <f t="shared" si="157"/>
        <v>24360.979972595233</v>
      </c>
    </row>
    <row r="597" spans="1:23" ht="15.6" customHeight="1" x14ac:dyDescent="0.2">
      <c r="A597" s="363">
        <f t="shared" si="161"/>
        <v>451</v>
      </c>
      <c r="B597" s="145" t="s">
        <v>1286</v>
      </c>
      <c r="C597" s="286">
        <v>1972</v>
      </c>
      <c r="D597" s="287"/>
      <c r="E597" s="287" t="s">
        <v>416</v>
      </c>
      <c r="F597" s="288">
        <v>5</v>
      </c>
      <c r="G597" s="288">
        <v>3</v>
      </c>
      <c r="H597" s="289">
        <v>3085.3</v>
      </c>
      <c r="I597" s="289">
        <v>2748.2</v>
      </c>
      <c r="J597" s="289">
        <v>2748.2</v>
      </c>
      <c r="K597" s="286">
        <v>120</v>
      </c>
      <c r="L597" s="289">
        <f>'раздел 2'!C594</f>
        <v>118677.4</v>
      </c>
      <c r="M597" s="349">
        <v>0</v>
      </c>
      <c r="N597" s="349">
        <v>0</v>
      </c>
      <c r="O597" s="349">
        <v>0</v>
      </c>
      <c r="P597" s="349">
        <f t="shared" si="159"/>
        <v>118677.4</v>
      </c>
      <c r="Q597" s="345">
        <f t="shared" si="160"/>
        <v>38.465432859041258</v>
      </c>
      <c r="R597" s="350">
        <v>24445</v>
      </c>
      <c r="S597" s="290">
        <v>43829</v>
      </c>
      <c r="T597" s="249" t="s">
        <v>181</v>
      </c>
      <c r="U597" s="59">
        <f>'раздел 2'!C594-'раздел 1'!L597</f>
        <v>0</v>
      </c>
      <c r="V597" s="213">
        <f t="shared" si="148"/>
        <v>0</v>
      </c>
      <c r="W597" s="213">
        <f t="shared" si="157"/>
        <v>24406.53456714096</v>
      </c>
    </row>
    <row r="598" spans="1:23" ht="15.6" customHeight="1" x14ac:dyDescent="0.2">
      <c r="A598" s="363">
        <f t="shared" si="161"/>
        <v>452</v>
      </c>
      <c r="B598" s="145" t="s">
        <v>1287</v>
      </c>
      <c r="C598" s="286">
        <v>1972</v>
      </c>
      <c r="D598" s="287"/>
      <c r="E598" s="287" t="s">
        <v>416</v>
      </c>
      <c r="F598" s="288">
        <v>5</v>
      </c>
      <c r="G598" s="288">
        <v>5</v>
      </c>
      <c r="H598" s="289">
        <v>4804</v>
      </c>
      <c r="I598" s="289">
        <v>4119.7</v>
      </c>
      <c r="J598" s="289">
        <v>4119.7</v>
      </c>
      <c r="K598" s="286">
        <v>141</v>
      </c>
      <c r="L598" s="289">
        <f>'раздел 2'!C595</f>
        <v>172606.71</v>
      </c>
      <c r="M598" s="349">
        <v>0</v>
      </c>
      <c r="N598" s="349">
        <v>0</v>
      </c>
      <c r="O598" s="349">
        <v>0</v>
      </c>
      <c r="P598" s="349">
        <f t="shared" si="159"/>
        <v>172606.71</v>
      </c>
      <c r="Q598" s="345">
        <f t="shared" si="160"/>
        <v>35.929789758534554</v>
      </c>
      <c r="R598" s="350">
        <v>24445</v>
      </c>
      <c r="S598" s="290">
        <v>43829</v>
      </c>
      <c r="T598" s="249" t="s">
        <v>181</v>
      </c>
      <c r="U598" s="59">
        <f>'раздел 2'!C595-'раздел 1'!L598</f>
        <v>0</v>
      </c>
      <c r="V598" s="213">
        <f t="shared" si="148"/>
        <v>0</v>
      </c>
      <c r="W598" s="213">
        <f t="shared" si="157"/>
        <v>24409.070210241465</v>
      </c>
    </row>
    <row r="599" spans="1:23" ht="15.6" customHeight="1" x14ac:dyDescent="0.2">
      <c r="A599" s="550" t="s">
        <v>17</v>
      </c>
      <c r="B599" s="551"/>
      <c r="C599" s="341"/>
      <c r="D599" s="350"/>
      <c r="E599" s="350"/>
      <c r="F599" s="337"/>
      <c r="G599" s="337"/>
      <c r="H599" s="373">
        <f t="shared" ref="H599:P599" si="162">SUM(H565:H598)</f>
        <v>160446.45000000001</v>
      </c>
      <c r="I599" s="373">
        <f t="shared" si="162"/>
        <v>134763.93000000002</v>
      </c>
      <c r="J599" s="373">
        <f t="shared" si="162"/>
        <v>128527.48000000003</v>
      </c>
      <c r="K599" s="341">
        <f t="shared" si="162"/>
        <v>5995</v>
      </c>
      <c r="L599" s="373">
        <f t="shared" si="162"/>
        <v>18918521.650000002</v>
      </c>
      <c r="M599" s="373">
        <f t="shared" si="162"/>
        <v>0</v>
      </c>
      <c r="N599" s="373">
        <f t="shared" si="162"/>
        <v>0</v>
      </c>
      <c r="O599" s="373">
        <f t="shared" si="162"/>
        <v>0</v>
      </c>
      <c r="P599" s="373">
        <f t="shared" si="162"/>
        <v>18918521.650000002</v>
      </c>
      <c r="Q599" s="345">
        <f t="shared" si="160"/>
        <v>117.91174968346137</v>
      </c>
      <c r="R599" s="350" t="s">
        <v>177</v>
      </c>
      <c r="S599" s="350" t="s">
        <v>177</v>
      </c>
      <c r="T599" s="350" t="s">
        <v>177</v>
      </c>
      <c r="U599" s="59">
        <f>'раздел 2'!C596-'раздел 1'!L599</f>
        <v>0</v>
      </c>
      <c r="V599" s="213">
        <f t="shared" si="148"/>
        <v>0</v>
      </c>
      <c r="W599" s="213" t="e">
        <f t="shared" si="157"/>
        <v>#VALUE!</v>
      </c>
    </row>
    <row r="600" spans="1:23" ht="15.6" customHeight="1" x14ac:dyDescent="0.2">
      <c r="A600" s="550" t="s">
        <v>49</v>
      </c>
      <c r="B600" s="551"/>
      <c r="C600" s="341"/>
      <c r="D600" s="350"/>
      <c r="E600" s="350"/>
      <c r="F600" s="337"/>
      <c r="G600" s="337"/>
      <c r="H600" s="350"/>
      <c r="I600" s="350"/>
      <c r="J600" s="350"/>
      <c r="K600" s="341"/>
      <c r="L600" s="373"/>
      <c r="M600" s="350"/>
      <c r="N600" s="350"/>
      <c r="O600" s="350"/>
      <c r="P600" s="350"/>
      <c r="Q600" s="129"/>
      <c r="R600" s="350"/>
      <c r="S600" s="350"/>
      <c r="T600" s="350"/>
      <c r="U600" s="59">
        <f>'раздел 2'!C597-'раздел 1'!L600</f>
        <v>0</v>
      </c>
      <c r="V600" s="213">
        <f t="shared" ref="V600:V663" si="163">L600-P600</f>
        <v>0</v>
      </c>
      <c r="W600" s="213">
        <f t="shared" si="157"/>
        <v>0</v>
      </c>
    </row>
    <row r="601" spans="1:23" ht="15.6" customHeight="1" x14ac:dyDescent="0.2">
      <c r="A601" s="355">
        <f>A598+1</f>
        <v>453</v>
      </c>
      <c r="B601" s="145" t="s">
        <v>243</v>
      </c>
      <c r="C601" s="341">
        <v>1972</v>
      </c>
      <c r="D601" s="350"/>
      <c r="E601" s="351" t="s">
        <v>174</v>
      </c>
      <c r="F601" s="337">
        <v>2</v>
      </c>
      <c r="G601" s="337">
        <v>3</v>
      </c>
      <c r="H601" s="373">
        <v>893.4</v>
      </c>
      <c r="I601" s="373">
        <v>572.70000000000005</v>
      </c>
      <c r="J601" s="373">
        <v>313.8</v>
      </c>
      <c r="K601" s="341">
        <v>56</v>
      </c>
      <c r="L601" s="373">
        <f>'раздел 2'!C598</f>
        <v>4974566.12</v>
      </c>
      <c r="M601" s="349">
        <v>0</v>
      </c>
      <c r="N601" s="349">
        <v>0</v>
      </c>
      <c r="O601" s="349">
        <v>0</v>
      </c>
      <c r="P601" s="349">
        <f>L601</f>
        <v>4974566.12</v>
      </c>
      <c r="Q601" s="345">
        <f>L601/H601</f>
        <v>5568.1286321916277</v>
      </c>
      <c r="R601" s="373">
        <v>14593.7</v>
      </c>
      <c r="S601" s="86" t="s">
        <v>358</v>
      </c>
      <c r="T601" s="351" t="s">
        <v>181</v>
      </c>
      <c r="U601" s="59">
        <f>'раздел 2'!C598-'раздел 1'!L601</f>
        <v>0</v>
      </c>
      <c r="V601" s="213">
        <f t="shared" si="163"/>
        <v>0</v>
      </c>
      <c r="W601" s="213">
        <f t="shared" si="157"/>
        <v>9025.5713678083739</v>
      </c>
    </row>
    <row r="602" spans="1:23" ht="15.6" customHeight="1" x14ac:dyDescent="0.2">
      <c r="A602" s="363">
        <f>A601+1</f>
        <v>454</v>
      </c>
      <c r="B602" s="145" t="s">
        <v>50</v>
      </c>
      <c r="C602" s="341">
        <v>1973</v>
      </c>
      <c r="D602" s="350"/>
      <c r="E602" s="351" t="s">
        <v>178</v>
      </c>
      <c r="F602" s="337">
        <v>2</v>
      </c>
      <c r="G602" s="337">
        <v>3</v>
      </c>
      <c r="H602" s="373">
        <v>800.6</v>
      </c>
      <c r="I602" s="373">
        <v>800.6</v>
      </c>
      <c r="J602" s="373">
        <v>301.60000000000002</v>
      </c>
      <c r="K602" s="341">
        <v>44</v>
      </c>
      <c r="L602" s="373">
        <f>'раздел 2'!C599</f>
        <v>5186070.5</v>
      </c>
      <c r="M602" s="349">
        <v>0</v>
      </c>
      <c r="N602" s="349">
        <v>0</v>
      </c>
      <c r="O602" s="349">
        <v>0</v>
      </c>
      <c r="P602" s="349">
        <f>L602</f>
        <v>5186070.5</v>
      </c>
      <c r="Q602" s="345">
        <f>L602/H602</f>
        <v>6477.7298276292777</v>
      </c>
      <c r="R602" s="373">
        <v>14593.7</v>
      </c>
      <c r="S602" s="86" t="s">
        <v>358</v>
      </c>
      <c r="T602" s="351" t="s">
        <v>181</v>
      </c>
      <c r="U602" s="59">
        <f>'раздел 2'!C599-'раздел 1'!L602</f>
        <v>0</v>
      </c>
      <c r="V602" s="213">
        <f t="shared" si="163"/>
        <v>0</v>
      </c>
      <c r="W602" s="213">
        <f t="shared" si="157"/>
        <v>8115.970172370723</v>
      </c>
    </row>
    <row r="603" spans="1:23" ht="15.6" customHeight="1" x14ac:dyDescent="0.2">
      <c r="A603" s="550" t="s">
        <v>17</v>
      </c>
      <c r="B603" s="551"/>
      <c r="C603" s="341"/>
      <c r="D603" s="350"/>
      <c r="E603" s="350"/>
      <c r="F603" s="337"/>
      <c r="G603" s="337"/>
      <c r="H603" s="373">
        <f t="shared" ref="H603:P603" si="164">SUM(H601:H602)</f>
        <v>1694</v>
      </c>
      <c r="I603" s="373">
        <f t="shared" si="164"/>
        <v>1373.3000000000002</v>
      </c>
      <c r="J603" s="373">
        <f t="shared" si="164"/>
        <v>615.40000000000009</v>
      </c>
      <c r="K603" s="341">
        <f t="shared" si="164"/>
        <v>100</v>
      </c>
      <c r="L603" s="373">
        <f t="shared" si="164"/>
        <v>10160636.620000001</v>
      </c>
      <c r="M603" s="373">
        <f t="shared" si="164"/>
        <v>0</v>
      </c>
      <c r="N603" s="373">
        <f t="shared" si="164"/>
        <v>0</v>
      </c>
      <c r="O603" s="373">
        <f t="shared" si="164"/>
        <v>0</v>
      </c>
      <c r="P603" s="373">
        <f t="shared" si="164"/>
        <v>10160636.620000001</v>
      </c>
      <c r="Q603" s="345">
        <f>L603/H603</f>
        <v>5998.014533648171</v>
      </c>
      <c r="R603" s="350" t="s">
        <v>177</v>
      </c>
      <c r="S603" s="350" t="s">
        <v>177</v>
      </c>
      <c r="T603" s="350" t="s">
        <v>177</v>
      </c>
      <c r="U603" s="59">
        <f>'раздел 2'!C600-'раздел 1'!L603</f>
        <v>0</v>
      </c>
      <c r="V603" s="213">
        <f t="shared" si="163"/>
        <v>0</v>
      </c>
      <c r="W603" s="213" t="e">
        <f t="shared" si="157"/>
        <v>#VALUE!</v>
      </c>
    </row>
    <row r="604" spans="1:23" ht="15.6" customHeight="1" x14ac:dyDescent="0.2">
      <c r="A604" s="550" t="s">
        <v>622</v>
      </c>
      <c r="B604" s="551"/>
      <c r="C604" s="341"/>
      <c r="D604" s="350"/>
      <c r="E604" s="350"/>
      <c r="F604" s="337"/>
      <c r="G604" s="337"/>
      <c r="H604" s="350"/>
      <c r="I604" s="350"/>
      <c r="J604" s="350"/>
      <c r="K604" s="341"/>
      <c r="L604" s="373"/>
      <c r="M604" s="350"/>
      <c r="N604" s="350"/>
      <c r="O604" s="350"/>
      <c r="P604" s="350"/>
      <c r="Q604" s="129"/>
      <c r="R604" s="350"/>
      <c r="S604" s="350"/>
      <c r="T604" s="350"/>
      <c r="U604" s="59">
        <f>'раздел 2'!C601-'раздел 1'!L604</f>
        <v>0</v>
      </c>
      <c r="V604" s="213">
        <f t="shared" si="163"/>
        <v>0</v>
      </c>
      <c r="W604" s="213">
        <f t="shared" si="157"/>
        <v>0</v>
      </c>
    </row>
    <row r="605" spans="1:23" ht="15.6" customHeight="1" x14ac:dyDescent="0.2">
      <c r="A605" s="355">
        <f>A602+1</f>
        <v>455</v>
      </c>
      <c r="B605" s="359" t="s">
        <v>623</v>
      </c>
      <c r="C605" s="87">
        <v>1964</v>
      </c>
      <c r="D605" s="354">
        <v>2006</v>
      </c>
      <c r="E605" s="354" t="s">
        <v>1454</v>
      </c>
      <c r="F605" s="131">
        <v>2</v>
      </c>
      <c r="G605" s="131">
        <v>1</v>
      </c>
      <c r="H605" s="92">
        <v>322.39999999999998</v>
      </c>
      <c r="I605" s="92">
        <v>198.2</v>
      </c>
      <c r="J605" s="92">
        <v>198.2</v>
      </c>
      <c r="K605" s="87">
        <v>16</v>
      </c>
      <c r="L605" s="373">
        <f>'[1]виды работ'!C745</f>
        <v>72584.41</v>
      </c>
      <c r="M605" s="349">
        <v>0</v>
      </c>
      <c r="N605" s="349">
        <v>0</v>
      </c>
      <c r="O605" s="349">
        <v>0</v>
      </c>
      <c r="P605" s="349">
        <f>L605</f>
        <v>72584.41</v>
      </c>
      <c r="Q605" s="345">
        <f>L605/H605</f>
        <v>225.13774813895785</v>
      </c>
      <c r="R605" s="350">
        <v>24445</v>
      </c>
      <c r="S605" s="86" t="s">
        <v>358</v>
      </c>
      <c r="T605" s="351" t="s">
        <v>181</v>
      </c>
      <c r="U605" s="59">
        <f>'раздел 2'!C602-'раздел 1'!L605</f>
        <v>0</v>
      </c>
      <c r="V605" s="213">
        <f t="shared" si="163"/>
        <v>0</v>
      </c>
      <c r="W605" s="213">
        <f t="shared" si="157"/>
        <v>24219.862251861043</v>
      </c>
    </row>
    <row r="606" spans="1:23" ht="15.6" customHeight="1" x14ac:dyDescent="0.2">
      <c r="A606" s="363">
        <f>A605+1</f>
        <v>456</v>
      </c>
      <c r="B606" s="340" t="s">
        <v>624</v>
      </c>
      <c r="C606" s="164">
        <v>1971</v>
      </c>
      <c r="D606" s="354">
        <v>2015</v>
      </c>
      <c r="E606" s="139" t="s">
        <v>416</v>
      </c>
      <c r="F606" s="131">
        <v>2</v>
      </c>
      <c r="G606" s="131">
        <v>2</v>
      </c>
      <c r="H606" s="139">
        <v>520.9</v>
      </c>
      <c r="I606" s="139">
        <v>303.10000000000002</v>
      </c>
      <c r="J606" s="92">
        <v>162.19999999999999</v>
      </c>
      <c r="K606" s="87">
        <v>28</v>
      </c>
      <c r="L606" s="373">
        <f>'[1]виды работ'!C746</f>
        <v>221583.46</v>
      </c>
      <c r="M606" s="349">
        <v>0</v>
      </c>
      <c r="N606" s="349">
        <v>0</v>
      </c>
      <c r="O606" s="349">
        <v>0</v>
      </c>
      <c r="P606" s="349">
        <f>L606</f>
        <v>221583.46</v>
      </c>
      <c r="Q606" s="345">
        <f>L606/H606</f>
        <v>425.38579381839122</v>
      </c>
      <c r="R606" s="350">
        <v>24445</v>
      </c>
      <c r="S606" s="86" t="s">
        <v>358</v>
      </c>
      <c r="T606" s="351" t="s">
        <v>181</v>
      </c>
      <c r="U606" s="59">
        <f>'раздел 2'!C603-'раздел 1'!L606</f>
        <v>0</v>
      </c>
      <c r="V606" s="213">
        <f t="shared" si="163"/>
        <v>0</v>
      </c>
      <c r="W606" s="213">
        <f t="shared" si="157"/>
        <v>24019.61420618161</v>
      </c>
    </row>
    <row r="607" spans="1:23" ht="15.6" customHeight="1" x14ac:dyDescent="0.2">
      <c r="A607" s="363">
        <f>A606+1</f>
        <v>457</v>
      </c>
      <c r="B607" s="340" t="s">
        <v>625</v>
      </c>
      <c r="C607" s="164">
        <v>1974</v>
      </c>
      <c r="D607" s="354">
        <v>2015</v>
      </c>
      <c r="E607" s="139" t="s">
        <v>1456</v>
      </c>
      <c r="F607" s="131">
        <v>2</v>
      </c>
      <c r="G607" s="131">
        <v>2</v>
      </c>
      <c r="H607" s="139">
        <v>540.20000000000005</v>
      </c>
      <c r="I607" s="139">
        <v>373.1</v>
      </c>
      <c r="J607" s="92">
        <v>162.4</v>
      </c>
      <c r="K607" s="87">
        <v>24</v>
      </c>
      <c r="L607" s="373">
        <f>'[1]виды работ'!C747</f>
        <v>293066.78999999998</v>
      </c>
      <c r="M607" s="349">
        <v>0</v>
      </c>
      <c r="N607" s="349">
        <v>0</v>
      </c>
      <c r="O607" s="349">
        <v>0</v>
      </c>
      <c r="P607" s="349">
        <f>L607</f>
        <v>293066.78999999998</v>
      </c>
      <c r="Q607" s="345">
        <f>L607/H607</f>
        <v>542.51534616808578</v>
      </c>
      <c r="R607" s="350">
        <v>24445</v>
      </c>
      <c r="S607" s="86" t="s">
        <v>358</v>
      </c>
      <c r="T607" s="351" t="s">
        <v>181</v>
      </c>
      <c r="U607" s="59">
        <f>'раздел 2'!C604-'раздел 1'!L607</f>
        <v>0</v>
      </c>
      <c r="V607" s="213">
        <f t="shared" si="163"/>
        <v>0</v>
      </c>
      <c r="W607" s="213">
        <f t="shared" si="157"/>
        <v>23902.484653831914</v>
      </c>
    </row>
    <row r="608" spans="1:23" ht="15.6" customHeight="1" x14ac:dyDescent="0.2">
      <c r="A608" s="363">
        <f>A607+1</f>
        <v>458</v>
      </c>
      <c r="B608" s="340" t="s">
        <v>626</v>
      </c>
      <c r="C608" s="164">
        <v>1975</v>
      </c>
      <c r="D608" s="354">
        <v>2015</v>
      </c>
      <c r="E608" s="139" t="s">
        <v>416</v>
      </c>
      <c r="F608" s="131">
        <v>2</v>
      </c>
      <c r="G608" s="131">
        <v>2</v>
      </c>
      <c r="H608" s="139">
        <v>487.1</v>
      </c>
      <c r="I608" s="139">
        <v>330.1</v>
      </c>
      <c r="J608" s="92">
        <v>330.1</v>
      </c>
      <c r="K608" s="87">
        <v>24</v>
      </c>
      <c r="L608" s="373">
        <f>'[1]виды работ'!C748</f>
        <v>344439.89</v>
      </c>
      <c r="M608" s="349">
        <v>0</v>
      </c>
      <c r="N608" s="349">
        <v>0</v>
      </c>
      <c r="O608" s="349">
        <v>0</v>
      </c>
      <c r="P608" s="349">
        <f>L608</f>
        <v>344439.89</v>
      </c>
      <c r="Q608" s="345">
        <f>L608/H608</f>
        <v>707.12356805584068</v>
      </c>
      <c r="R608" s="350">
        <v>24445</v>
      </c>
      <c r="S608" s="86" t="s">
        <v>358</v>
      </c>
      <c r="T608" s="351" t="s">
        <v>181</v>
      </c>
      <c r="U608" s="59">
        <f>'раздел 2'!C605-'раздел 1'!L608</f>
        <v>0</v>
      </c>
      <c r="V608" s="213">
        <f t="shared" si="163"/>
        <v>0</v>
      </c>
      <c r="W608" s="213">
        <f t="shared" si="157"/>
        <v>23737.876431944158</v>
      </c>
    </row>
    <row r="609" spans="1:23" ht="15.6" customHeight="1" x14ac:dyDescent="0.2">
      <c r="A609" s="550" t="s">
        <v>17</v>
      </c>
      <c r="B609" s="551"/>
      <c r="C609" s="341"/>
      <c r="D609" s="350"/>
      <c r="E609" s="350"/>
      <c r="F609" s="337"/>
      <c r="G609" s="337"/>
      <c r="H609" s="373">
        <f t="shared" ref="H609:Q609" si="165">SUM(H605:H608)</f>
        <v>1870.6</v>
      </c>
      <c r="I609" s="373">
        <f t="shared" si="165"/>
        <v>1204.5</v>
      </c>
      <c r="J609" s="373">
        <f t="shared" si="165"/>
        <v>852.9</v>
      </c>
      <c r="K609" s="341">
        <f t="shared" si="165"/>
        <v>92</v>
      </c>
      <c r="L609" s="373">
        <f t="shared" si="165"/>
        <v>931674.54999999993</v>
      </c>
      <c r="M609" s="373">
        <f t="shared" si="165"/>
        <v>0</v>
      </c>
      <c r="N609" s="373">
        <f t="shared" si="165"/>
        <v>0</v>
      </c>
      <c r="O609" s="373">
        <f t="shared" si="165"/>
        <v>0</v>
      </c>
      <c r="P609" s="373">
        <f t="shared" si="165"/>
        <v>931674.54999999993</v>
      </c>
      <c r="Q609" s="373">
        <f t="shared" si="165"/>
        <v>1900.1624561812755</v>
      </c>
      <c r="R609" s="350" t="s">
        <v>177</v>
      </c>
      <c r="S609" s="350" t="s">
        <v>177</v>
      </c>
      <c r="T609" s="350" t="s">
        <v>177</v>
      </c>
      <c r="U609" s="59">
        <f>'раздел 2'!C606-'раздел 1'!L609</f>
        <v>0</v>
      </c>
      <c r="V609" s="213">
        <f t="shared" si="163"/>
        <v>0</v>
      </c>
      <c r="W609" s="213" t="e">
        <f t="shared" si="157"/>
        <v>#VALUE!</v>
      </c>
    </row>
    <row r="610" spans="1:23" s="220" customFormat="1" ht="15.6" customHeight="1" x14ac:dyDescent="0.2">
      <c r="A610" s="559" t="s">
        <v>51</v>
      </c>
      <c r="B610" s="560"/>
      <c r="C610" s="163"/>
      <c r="D610" s="371"/>
      <c r="E610" s="371"/>
      <c r="F610" s="189"/>
      <c r="G610" s="189"/>
      <c r="H610" s="356">
        <f t="shared" ref="H610:P610" si="166">H609+H603+H599+H563</f>
        <v>168451.35</v>
      </c>
      <c r="I610" s="356">
        <f t="shared" si="166"/>
        <v>141781.33000000002</v>
      </c>
      <c r="J610" s="356">
        <f t="shared" si="166"/>
        <v>132823.68000000002</v>
      </c>
      <c r="K610" s="163">
        <f t="shared" si="166"/>
        <v>6426</v>
      </c>
      <c r="L610" s="356">
        <f t="shared" si="166"/>
        <v>31270609.190000005</v>
      </c>
      <c r="M610" s="356">
        <f t="shared" si="166"/>
        <v>0</v>
      </c>
      <c r="N610" s="356">
        <f t="shared" si="166"/>
        <v>0</v>
      </c>
      <c r="O610" s="356">
        <f t="shared" si="166"/>
        <v>0</v>
      </c>
      <c r="P610" s="356">
        <f t="shared" si="166"/>
        <v>31270609.190000005</v>
      </c>
      <c r="Q610" s="373">
        <f>SUM(Q606:Q609)</f>
        <v>3575.1871642235933</v>
      </c>
      <c r="R610" s="350" t="s">
        <v>177</v>
      </c>
      <c r="S610" s="350" t="s">
        <v>177</v>
      </c>
      <c r="T610" s="350" t="s">
        <v>177</v>
      </c>
      <c r="U610" s="61">
        <f>'раздел 2'!C607-'раздел 1'!L610</f>
        <v>0</v>
      </c>
      <c r="V610" s="213">
        <f t="shared" si="163"/>
        <v>0</v>
      </c>
      <c r="W610" s="213" t="e">
        <f t="shared" si="157"/>
        <v>#VALUE!</v>
      </c>
    </row>
    <row r="611" spans="1:23" ht="15.6" customHeight="1" x14ac:dyDescent="0.2">
      <c r="A611" s="564" t="s">
        <v>123</v>
      </c>
      <c r="B611" s="565"/>
      <c r="C611" s="565"/>
      <c r="D611" s="565"/>
      <c r="E611" s="565"/>
      <c r="F611" s="565"/>
      <c r="G611" s="565"/>
      <c r="H611" s="565"/>
      <c r="I611" s="565"/>
      <c r="J611" s="565"/>
      <c r="K611" s="565"/>
      <c r="L611" s="565"/>
      <c r="M611" s="565"/>
      <c r="N611" s="565"/>
      <c r="O611" s="565"/>
      <c r="P611" s="565"/>
      <c r="Q611" s="565"/>
      <c r="R611" s="565"/>
      <c r="S611" s="565"/>
      <c r="T611" s="566"/>
      <c r="U611" s="61">
        <f>'раздел 2'!C608-'раздел 1'!L611</f>
        <v>0</v>
      </c>
      <c r="V611" s="213">
        <f t="shared" si="163"/>
        <v>0</v>
      </c>
      <c r="W611" s="213">
        <f t="shared" si="157"/>
        <v>0</v>
      </c>
    </row>
    <row r="612" spans="1:23" ht="15.6" customHeight="1" x14ac:dyDescent="0.2">
      <c r="A612" s="550" t="s">
        <v>124</v>
      </c>
      <c r="B612" s="551"/>
      <c r="C612" s="341"/>
      <c r="D612" s="350"/>
      <c r="E612" s="350"/>
      <c r="F612" s="337"/>
      <c r="G612" s="337"/>
      <c r="H612" s="350"/>
      <c r="I612" s="350"/>
      <c r="J612" s="350"/>
      <c r="K612" s="341"/>
      <c r="L612" s="373"/>
      <c r="M612" s="350"/>
      <c r="N612" s="350"/>
      <c r="O612" s="350"/>
      <c r="P612" s="350"/>
      <c r="Q612" s="129"/>
      <c r="R612" s="350"/>
      <c r="S612" s="350"/>
      <c r="T612" s="350"/>
      <c r="U612" s="59">
        <f>'раздел 2'!C609-'раздел 1'!L612</f>
        <v>0</v>
      </c>
      <c r="V612" s="213">
        <f t="shared" si="163"/>
        <v>0</v>
      </c>
      <c r="W612" s="213">
        <f t="shared" si="157"/>
        <v>0</v>
      </c>
    </row>
    <row r="613" spans="1:23" ht="15.6" customHeight="1" x14ac:dyDescent="0.2">
      <c r="A613" s="355">
        <f>A608+1</f>
        <v>459</v>
      </c>
      <c r="B613" s="340" t="s">
        <v>249</v>
      </c>
      <c r="C613" s="36">
        <v>1956</v>
      </c>
      <c r="D613" s="1"/>
      <c r="E613" s="351" t="s">
        <v>174</v>
      </c>
      <c r="F613" s="30">
        <v>2</v>
      </c>
      <c r="G613" s="30">
        <v>3</v>
      </c>
      <c r="H613" s="252">
        <v>1175.04</v>
      </c>
      <c r="I613" s="252">
        <v>1054.04</v>
      </c>
      <c r="J613" s="252">
        <v>902.11</v>
      </c>
      <c r="K613" s="36">
        <v>61</v>
      </c>
      <c r="L613" s="349">
        <f>'раздел 2'!C610</f>
        <v>5959849.6000000006</v>
      </c>
      <c r="M613" s="349">
        <v>0</v>
      </c>
      <c r="N613" s="349">
        <v>0</v>
      </c>
      <c r="O613" s="349">
        <v>0</v>
      </c>
      <c r="P613" s="349">
        <f t="shared" ref="P613:P644" si="167">L613</f>
        <v>5959849.6000000006</v>
      </c>
      <c r="Q613" s="345">
        <f t="shared" ref="Q613:Q644" si="168">L613/H613</f>
        <v>5072.0397603485844</v>
      </c>
      <c r="R613" s="350">
        <v>24445</v>
      </c>
      <c r="S613" s="86" t="s">
        <v>358</v>
      </c>
      <c r="T613" s="351" t="s">
        <v>181</v>
      </c>
      <c r="U613" s="59">
        <f>'раздел 2'!C610-'раздел 1'!L613</f>
        <v>0</v>
      </c>
      <c r="V613" s="213">
        <f t="shared" si="163"/>
        <v>0</v>
      </c>
      <c r="W613" s="213">
        <f t="shared" si="157"/>
        <v>19372.960239651416</v>
      </c>
    </row>
    <row r="614" spans="1:23" ht="15.6" customHeight="1" x14ac:dyDescent="0.2">
      <c r="A614" s="363">
        <f t="shared" ref="A614:A645" si="169">A613+1</f>
        <v>460</v>
      </c>
      <c r="B614" s="74" t="s">
        <v>1658</v>
      </c>
      <c r="C614" s="166">
        <v>1988</v>
      </c>
      <c r="D614" s="1"/>
      <c r="E614" s="351" t="s">
        <v>1446</v>
      </c>
      <c r="F614" s="30">
        <v>9</v>
      </c>
      <c r="G614" s="2">
        <v>10</v>
      </c>
      <c r="H614" s="35">
        <v>20852.259999999998</v>
      </c>
      <c r="I614" s="35">
        <v>18336.810000000001</v>
      </c>
      <c r="J614" s="35">
        <v>11587.54</v>
      </c>
      <c r="K614" s="36">
        <v>799</v>
      </c>
      <c r="L614" s="349">
        <f>'раздел 2'!C611</f>
        <v>2214279.7400000002</v>
      </c>
      <c r="M614" s="349">
        <v>0</v>
      </c>
      <c r="N614" s="349">
        <v>0</v>
      </c>
      <c r="O614" s="349">
        <v>0</v>
      </c>
      <c r="P614" s="349">
        <f t="shared" si="167"/>
        <v>2214279.7400000002</v>
      </c>
      <c r="Q614" s="345">
        <f t="shared" si="168"/>
        <v>106.18895697636613</v>
      </c>
      <c r="R614" s="350">
        <v>24445</v>
      </c>
      <c r="S614" s="86" t="s">
        <v>358</v>
      </c>
      <c r="T614" s="350" t="s">
        <v>1671</v>
      </c>
      <c r="U614" s="59">
        <f>'раздел 2'!C611-'раздел 1'!L614</f>
        <v>0</v>
      </c>
      <c r="V614" s="213">
        <f t="shared" si="163"/>
        <v>0</v>
      </c>
      <c r="W614" s="213">
        <f t="shared" si="157"/>
        <v>24338.811043023634</v>
      </c>
    </row>
    <row r="615" spans="1:23" ht="15.6" customHeight="1" x14ac:dyDescent="0.2">
      <c r="A615" s="363">
        <f t="shared" si="169"/>
        <v>461</v>
      </c>
      <c r="B615" s="340" t="s">
        <v>244</v>
      </c>
      <c r="C615" s="166">
        <v>1956</v>
      </c>
      <c r="D615" s="1"/>
      <c r="E615" s="351" t="s">
        <v>174</v>
      </c>
      <c r="F615" s="30">
        <v>2</v>
      </c>
      <c r="G615" s="2">
        <v>2</v>
      </c>
      <c r="H615" s="35">
        <v>1232.92</v>
      </c>
      <c r="I615" s="35">
        <v>725.12</v>
      </c>
      <c r="J615" s="35">
        <v>708.22</v>
      </c>
      <c r="K615" s="36">
        <v>37</v>
      </c>
      <c r="L615" s="349">
        <f>'раздел 2'!C612</f>
        <v>1394949.7</v>
      </c>
      <c r="M615" s="349">
        <v>0</v>
      </c>
      <c r="N615" s="349">
        <v>0</v>
      </c>
      <c r="O615" s="349">
        <v>0</v>
      </c>
      <c r="P615" s="349">
        <f t="shared" si="167"/>
        <v>1394949.7</v>
      </c>
      <c r="Q615" s="345">
        <f t="shared" si="168"/>
        <v>1131.4194757161858</v>
      </c>
      <c r="R615" s="350">
        <v>24445</v>
      </c>
      <c r="S615" s="86" t="s">
        <v>358</v>
      </c>
      <c r="T615" s="351" t="s">
        <v>181</v>
      </c>
      <c r="U615" s="59">
        <f>'раздел 2'!C612-'раздел 1'!L615</f>
        <v>0</v>
      </c>
      <c r="V615" s="213">
        <f t="shared" si="163"/>
        <v>0</v>
      </c>
      <c r="W615" s="213">
        <f t="shared" si="157"/>
        <v>23313.580524283814</v>
      </c>
    </row>
    <row r="616" spans="1:23" ht="15.6" customHeight="1" x14ac:dyDescent="0.2">
      <c r="A616" s="363">
        <f t="shared" si="169"/>
        <v>462</v>
      </c>
      <c r="B616" s="74" t="s">
        <v>627</v>
      </c>
      <c r="C616" s="166">
        <v>1955</v>
      </c>
      <c r="D616" s="1"/>
      <c r="E616" s="351" t="s">
        <v>416</v>
      </c>
      <c r="F616" s="30">
        <v>2</v>
      </c>
      <c r="G616" s="2">
        <v>2</v>
      </c>
      <c r="H616" s="35">
        <v>697.75</v>
      </c>
      <c r="I616" s="35">
        <v>641.13</v>
      </c>
      <c r="J616" s="35">
        <v>529.37</v>
      </c>
      <c r="K616" s="36">
        <v>32</v>
      </c>
      <c r="L616" s="349">
        <f>'раздел 2'!C613</f>
        <v>226771.32</v>
      </c>
      <c r="M616" s="349">
        <v>0</v>
      </c>
      <c r="N616" s="349">
        <v>0</v>
      </c>
      <c r="O616" s="349">
        <v>0</v>
      </c>
      <c r="P616" s="349">
        <f t="shared" si="167"/>
        <v>226771.32</v>
      </c>
      <c r="Q616" s="345">
        <f t="shared" si="168"/>
        <v>325.00368326764601</v>
      </c>
      <c r="R616" s="350">
        <v>24445</v>
      </c>
      <c r="S616" s="86" t="s">
        <v>358</v>
      </c>
      <c r="T616" s="351" t="s">
        <v>181</v>
      </c>
      <c r="U616" s="59">
        <f>'раздел 2'!C613-'раздел 1'!L616</f>
        <v>0</v>
      </c>
      <c r="V616" s="213">
        <f t="shared" si="163"/>
        <v>0</v>
      </c>
      <c r="W616" s="213">
        <f t="shared" si="157"/>
        <v>24119.996316732355</v>
      </c>
    </row>
    <row r="617" spans="1:23" ht="15.6" customHeight="1" x14ac:dyDescent="0.2">
      <c r="A617" s="363">
        <f t="shared" si="169"/>
        <v>463</v>
      </c>
      <c r="B617" s="74" t="s">
        <v>628</v>
      </c>
      <c r="C617" s="166">
        <v>1955</v>
      </c>
      <c r="D617" s="1"/>
      <c r="E617" s="351" t="s">
        <v>416</v>
      </c>
      <c r="F617" s="30">
        <v>2</v>
      </c>
      <c r="G617" s="2">
        <v>2</v>
      </c>
      <c r="H617" s="35">
        <v>694.74</v>
      </c>
      <c r="I617" s="35">
        <v>638.41</v>
      </c>
      <c r="J617" s="35">
        <v>638.41</v>
      </c>
      <c r="K617" s="36">
        <v>38</v>
      </c>
      <c r="L617" s="349">
        <f>'раздел 2'!C614</f>
        <v>234141.18</v>
      </c>
      <c r="M617" s="349">
        <v>0</v>
      </c>
      <c r="N617" s="349">
        <v>0</v>
      </c>
      <c r="O617" s="349">
        <v>0</v>
      </c>
      <c r="P617" s="349">
        <f t="shared" si="167"/>
        <v>234141.18</v>
      </c>
      <c r="Q617" s="345">
        <f t="shared" si="168"/>
        <v>337.01986354607476</v>
      </c>
      <c r="R617" s="350">
        <v>24445</v>
      </c>
      <c r="S617" s="86" t="s">
        <v>358</v>
      </c>
      <c r="T617" s="351" t="s">
        <v>181</v>
      </c>
      <c r="U617" s="59">
        <f>'раздел 2'!C614-'раздел 1'!L617</f>
        <v>0</v>
      </c>
      <c r="V617" s="213">
        <f t="shared" si="163"/>
        <v>0</v>
      </c>
      <c r="W617" s="213">
        <f t="shared" si="157"/>
        <v>24107.980136453923</v>
      </c>
    </row>
    <row r="618" spans="1:23" ht="15.6" customHeight="1" x14ac:dyDescent="0.2">
      <c r="A618" s="363">
        <f t="shared" si="169"/>
        <v>464</v>
      </c>
      <c r="B618" s="19" t="s">
        <v>629</v>
      </c>
      <c r="C618" s="166">
        <v>1956</v>
      </c>
      <c r="D618" s="1"/>
      <c r="E618" s="351" t="s">
        <v>416</v>
      </c>
      <c r="F618" s="30">
        <v>2</v>
      </c>
      <c r="G618" s="2">
        <v>2</v>
      </c>
      <c r="H618" s="35">
        <v>781.29</v>
      </c>
      <c r="I618" s="35">
        <v>721</v>
      </c>
      <c r="J618" s="35">
        <v>634.91999999999996</v>
      </c>
      <c r="K618" s="36">
        <v>34</v>
      </c>
      <c r="L618" s="349">
        <f>'раздел 2'!C615</f>
        <v>195557.9</v>
      </c>
      <c r="M618" s="349">
        <v>0</v>
      </c>
      <c r="N618" s="349">
        <v>0</v>
      </c>
      <c r="O618" s="349">
        <v>0</v>
      </c>
      <c r="P618" s="349">
        <f t="shared" si="167"/>
        <v>195557.9</v>
      </c>
      <c r="Q618" s="345">
        <f t="shared" si="168"/>
        <v>250.30129657361545</v>
      </c>
      <c r="R618" s="350">
        <v>24445</v>
      </c>
      <c r="S618" s="86" t="s">
        <v>358</v>
      </c>
      <c r="T618" s="351" t="s">
        <v>181</v>
      </c>
      <c r="U618" s="59">
        <f>'раздел 2'!C615-'раздел 1'!L618</f>
        <v>0</v>
      </c>
      <c r="V618" s="213">
        <f t="shared" si="163"/>
        <v>0</v>
      </c>
      <c r="W618" s="213">
        <f t="shared" ref="W618:W681" si="170">R618-Q618</f>
        <v>24194.698703426384</v>
      </c>
    </row>
    <row r="619" spans="1:23" ht="15.6" customHeight="1" x14ac:dyDescent="0.2">
      <c r="A619" s="363">
        <f t="shared" si="169"/>
        <v>465</v>
      </c>
      <c r="B619" s="74" t="s">
        <v>630</v>
      </c>
      <c r="C619" s="166">
        <v>1960</v>
      </c>
      <c r="D619" s="26"/>
      <c r="E619" s="1" t="s">
        <v>416</v>
      </c>
      <c r="F619" s="30">
        <v>3</v>
      </c>
      <c r="G619" s="2">
        <v>3</v>
      </c>
      <c r="H619" s="35">
        <v>1661.91</v>
      </c>
      <c r="I619" s="35">
        <v>1523.31</v>
      </c>
      <c r="J619" s="35">
        <v>1366.7</v>
      </c>
      <c r="K619" s="36">
        <v>68</v>
      </c>
      <c r="L619" s="349">
        <f>'раздел 2'!C616</f>
        <v>373416.53</v>
      </c>
      <c r="M619" s="349">
        <v>0</v>
      </c>
      <c r="N619" s="349">
        <v>0</v>
      </c>
      <c r="O619" s="349">
        <v>0</v>
      </c>
      <c r="P619" s="349">
        <f t="shared" si="167"/>
        <v>373416.53</v>
      </c>
      <c r="Q619" s="345">
        <f t="shared" si="168"/>
        <v>224.69118664668966</v>
      </c>
      <c r="R619" s="350">
        <v>24445</v>
      </c>
      <c r="S619" s="86" t="s">
        <v>358</v>
      </c>
      <c r="T619" s="351" t="s">
        <v>181</v>
      </c>
      <c r="U619" s="59">
        <f>'раздел 2'!C616-'раздел 1'!L619</f>
        <v>0</v>
      </c>
      <c r="V619" s="213">
        <f t="shared" si="163"/>
        <v>0</v>
      </c>
      <c r="W619" s="213">
        <f t="shared" si="170"/>
        <v>24220.308813353309</v>
      </c>
    </row>
    <row r="620" spans="1:23" ht="15.6" customHeight="1" x14ac:dyDescent="0.2">
      <c r="A620" s="363">
        <f t="shared" si="169"/>
        <v>466</v>
      </c>
      <c r="B620" s="74" t="s">
        <v>631</v>
      </c>
      <c r="C620" s="166">
        <v>1957</v>
      </c>
      <c r="D620" s="1"/>
      <c r="E620" s="351" t="s">
        <v>416</v>
      </c>
      <c r="F620" s="30">
        <v>3</v>
      </c>
      <c r="G620" s="2">
        <v>2</v>
      </c>
      <c r="H620" s="35">
        <v>1179.4100000000001</v>
      </c>
      <c r="I620" s="35">
        <v>1079.58</v>
      </c>
      <c r="J620" s="35">
        <v>860.6</v>
      </c>
      <c r="K620" s="36">
        <v>44</v>
      </c>
      <c r="L620" s="349">
        <f>'раздел 2'!C617</f>
        <v>547771.40999999992</v>
      </c>
      <c r="M620" s="349">
        <v>0</v>
      </c>
      <c r="N620" s="349">
        <v>0</v>
      </c>
      <c r="O620" s="349">
        <v>0</v>
      </c>
      <c r="P620" s="349">
        <f t="shared" si="167"/>
        <v>547771.40999999992</v>
      </c>
      <c r="Q620" s="345">
        <f t="shared" si="168"/>
        <v>464.4452819630153</v>
      </c>
      <c r="R620" s="350">
        <v>24445</v>
      </c>
      <c r="S620" s="86" t="s">
        <v>358</v>
      </c>
      <c r="T620" s="351" t="s">
        <v>181</v>
      </c>
      <c r="U620" s="59">
        <f>'раздел 2'!C617-'раздел 1'!L620</f>
        <v>0</v>
      </c>
      <c r="V620" s="213">
        <f t="shared" si="163"/>
        <v>0</v>
      </c>
      <c r="W620" s="213">
        <f t="shared" si="170"/>
        <v>23980.554718036983</v>
      </c>
    </row>
    <row r="621" spans="1:23" ht="15.6" customHeight="1" x14ac:dyDescent="0.2">
      <c r="A621" s="363">
        <f t="shared" si="169"/>
        <v>467</v>
      </c>
      <c r="B621" s="340" t="s">
        <v>245</v>
      </c>
      <c r="C621" s="36">
        <v>1951</v>
      </c>
      <c r="D621" s="1"/>
      <c r="E621" s="351" t="s">
        <v>174</v>
      </c>
      <c r="F621" s="30">
        <v>2</v>
      </c>
      <c r="G621" s="30">
        <v>2</v>
      </c>
      <c r="H621" s="252">
        <v>776.72</v>
      </c>
      <c r="I621" s="252">
        <v>714.23</v>
      </c>
      <c r="J621" s="252">
        <v>488.02</v>
      </c>
      <c r="K621" s="36">
        <v>38</v>
      </c>
      <c r="L621" s="349">
        <f>'раздел 2'!C618</f>
        <v>4237128.26</v>
      </c>
      <c r="M621" s="349">
        <v>0</v>
      </c>
      <c r="N621" s="349">
        <v>0</v>
      </c>
      <c r="O621" s="349">
        <v>0</v>
      </c>
      <c r="P621" s="349">
        <f t="shared" si="167"/>
        <v>4237128.26</v>
      </c>
      <c r="Q621" s="345">
        <f t="shared" si="168"/>
        <v>5455.1553455556696</v>
      </c>
      <c r="R621" s="350">
        <v>24445</v>
      </c>
      <c r="S621" s="86" t="s">
        <v>358</v>
      </c>
      <c r="T621" s="351" t="s">
        <v>181</v>
      </c>
      <c r="U621" s="59">
        <f>'раздел 2'!C618-'раздел 1'!L621</f>
        <v>0</v>
      </c>
      <c r="V621" s="213">
        <f t="shared" si="163"/>
        <v>0</v>
      </c>
      <c r="W621" s="213">
        <f t="shared" si="170"/>
        <v>18989.844654444329</v>
      </c>
    </row>
    <row r="622" spans="1:23" ht="15.6" customHeight="1" x14ac:dyDescent="0.2">
      <c r="A622" s="363">
        <f t="shared" si="169"/>
        <v>468</v>
      </c>
      <c r="B622" s="340" t="s">
        <v>246</v>
      </c>
      <c r="C622" s="36">
        <v>1950</v>
      </c>
      <c r="D622" s="1"/>
      <c r="E622" s="351" t="s">
        <v>174</v>
      </c>
      <c r="F622" s="30">
        <v>3</v>
      </c>
      <c r="G622" s="30">
        <v>2</v>
      </c>
      <c r="H622" s="252">
        <v>944.88</v>
      </c>
      <c r="I622" s="252">
        <v>884.6</v>
      </c>
      <c r="J622" s="252">
        <v>803.82</v>
      </c>
      <c r="K622" s="36">
        <v>29</v>
      </c>
      <c r="L622" s="349">
        <f>'раздел 2'!C619</f>
        <v>5964432.7199999997</v>
      </c>
      <c r="M622" s="349">
        <v>0</v>
      </c>
      <c r="N622" s="349">
        <v>0</v>
      </c>
      <c r="O622" s="349">
        <v>0</v>
      </c>
      <c r="P622" s="349">
        <f t="shared" si="167"/>
        <v>5964432.7199999997</v>
      </c>
      <c r="Q622" s="345">
        <f t="shared" si="168"/>
        <v>6312.3705867411736</v>
      </c>
      <c r="R622" s="350">
        <v>24445</v>
      </c>
      <c r="S622" s="86" t="s">
        <v>358</v>
      </c>
      <c r="T622" s="351" t="s">
        <v>181</v>
      </c>
      <c r="U622" s="59">
        <f>'раздел 2'!C619-'раздел 1'!L622</f>
        <v>0</v>
      </c>
      <c r="V622" s="213">
        <f t="shared" si="163"/>
        <v>0</v>
      </c>
      <c r="W622" s="213">
        <f t="shared" si="170"/>
        <v>18132.629413258826</v>
      </c>
    </row>
    <row r="623" spans="1:23" ht="15.6" customHeight="1" x14ac:dyDescent="0.2">
      <c r="A623" s="363">
        <f t="shared" si="169"/>
        <v>469</v>
      </c>
      <c r="B623" s="19" t="s">
        <v>632</v>
      </c>
      <c r="C623" s="166">
        <v>1952</v>
      </c>
      <c r="D623" s="1"/>
      <c r="E623" s="351" t="s">
        <v>416</v>
      </c>
      <c r="F623" s="30">
        <v>2</v>
      </c>
      <c r="G623" s="2">
        <v>2</v>
      </c>
      <c r="H623" s="35">
        <v>779.44</v>
      </c>
      <c r="I623" s="35">
        <v>715.79</v>
      </c>
      <c r="J623" s="35">
        <v>669.2</v>
      </c>
      <c r="K623" s="36">
        <v>25</v>
      </c>
      <c r="L623" s="349">
        <f>'раздел 2'!C620</f>
        <v>452982.94</v>
      </c>
      <c r="M623" s="349">
        <v>0</v>
      </c>
      <c r="N623" s="349">
        <v>0</v>
      </c>
      <c r="O623" s="349">
        <v>0</v>
      </c>
      <c r="P623" s="349">
        <f t="shared" si="167"/>
        <v>452982.94</v>
      </c>
      <c r="Q623" s="345">
        <f t="shared" si="168"/>
        <v>581.16460535769272</v>
      </c>
      <c r="R623" s="350">
        <v>24445</v>
      </c>
      <c r="S623" s="86" t="s">
        <v>358</v>
      </c>
      <c r="T623" s="351" t="s">
        <v>181</v>
      </c>
      <c r="U623" s="59">
        <f>'раздел 2'!C620-'раздел 1'!L623</f>
        <v>0</v>
      </c>
      <c r="V623" s="213">
        <f t="shared" si="163"/>
        <v>0</v>
      </c>
      <c r="W623" s="213">
        <f t="shared" si="170"/>
        <v>23863.835394642309</v>
      </c>
    </row>
    <row r="624" spans="1:23" ht="15.6" customHeight="1" x14ac:dyDescent="0.2">
      <c r="A624" s="363">
        <f t="shared" si="169"/>
        <v>470</v>
      </c>
      <c r="B624" s="19" t="s">
        <v>633</v>
      </c>
      <c r="C624" s="166">
        <v>1951</v>
      </c>
      <c r="D624" s="1"/>
      <c r="E624" s="351" t="s">
        <v>416</v>
      </c>
      <c r="F624" s="30">
        <v>2</v>
      </c>
      <c r="G624" s="2">
        <v>2</v>
      </c>
      <c r="H624" s="35">
        <v>704.06</v>
      </c>
      <c r="I624" s="35">
        <v>628.27</v>
      </c>
      <c r="J624" s="35">
        <v>572.1</v>
      </c>
      <c r="K624" s="36">
        <v>28</v>
      </c>
      <c r="L624" s="349">
        <f>'раздел 2'!C621</f>
        <v>360971.1</v>
      </c>
      <c r="M624" s="349">
        <v>0</v>
      </c>
      <c r="N624" s="349">
        <v>0</v>
      </c>
      <c r="O624" s="349">
        <v>0</v>
      </c>
      <c r="P624" s="349">
        <f t="shared" si="167"/>
        <v>360971.1</v>
      </c>
      <c r="Q624" s="345">
        <f t="shared" si="168"/>
        <v>512.69934380592565</v>
      </c>
      <c r="R624" s="350">
        <v>24445</v>
      </c>
      <c r="S624" s="86" t="s">
        <v>358</v>
      </c>
      <c r="T624" s="351" t="s">
        <v>181</v>
      </c>
      <c r="U624" s="59">
        <f>'раздел 2'!C621-'раздел 1'!L624</f>
        <v>0</v>
      </c>
      <c r="V624" s="213">
        <f t="shared" si="163"/>
        <v>0</v>
      </c>
      <c r="W624" s="213">
        <f t="shared" si="170"/>
        <v>23932.300656194075</v>
      </c>
    </row>
    <row r="625" spans="1:23" ht="15.6" customHeight="1" x14ac:dyDescent="0.2">
      <c r="A625" s="363">
        <f t="shared" si="169"/>
        <v>471</v>
      </c>
      <c r="B625" s="19" t="s">
        <v>634</v>
      </c>
      <c r="C625" s="166">
        <v>1950</v>
      </c>
      <c r="D625" s="1"/>
      <c r="E625" s="351" t="s">
        <v>1447</v>
      </c>
      <c r="F625" s="30">
        <v>2</v>
      </c>
      <c r="G625" s="2">
        <v>2</v>
      </c>
      <c r="H625" s="35">
        <v>686.8</v>
      </c>
      <c r="I625" s="35">
        <v>609.98</v>
      </c>
      <c r="J625" s="35">
        <v>504.5</v>
      </c>
      <c r="K625" s="36">
        <v>42</v>
      </c>
      <c r="L625" s="349">
        <f>'раздел 2'!C622</f>
        <v>360266.67</v>
      </c>
      <c r="M625" s="349">
        <v>0</v>
      </c>
      <c r="N625" s="349">
        <v>0</v>
      </c>
      <c r="O625" s="349">
        <v>0</v>
      </c>
      <c r="P625" s="349">
        <f t="shared" si="167"/>
        <v>360266.67</v>
      </c>
      <c r="Q625" s="345">
        <f t="shared" si="168"/>
        <v>524.5583430401864</v>
      </c>
      <c r="R625" s="350">
        <v>24445</v>
      </c>
      <c r="S625" s="86" t="s">
        <v>358</v>
      </c>
      <c r="T625" s="351" t="s">
        <v>181</v>
      </c>
      <c r="U625" s="59">
        <f>'раздел 2'!C622-'раздел 1'!L625</f>
        <v>0</v>
      </c>
      <c r="V625" s="213">
        <f t="shared" si="163"/>
        <v>0</v>
      </c>
      <c r="W625" s="213">
        <f t="shared" si="170"/>
        <v>23920.441656959814</v>
      </c>
    </row>
    <row r="626" spans="1:23" ht="15.6" customHeight="1" x14ac:dyDescent="0.2">
      <c r="A626" s="363">
        <f t="shared" si="169"/>
        <v>472</v>
      </c>
      <c r="B626" s="19" t="s">
        <v>635</v>
      </c>
      <c r="C626" s="166">
        <v>1956</v>
      </c>
      <c r="D626" s="1"/>
      <c r="E626" s="351" t="s">
        <v>416</v>
      </c>
      <c r="F626" s="30">
        <v>3</v>
      </c>
      <c r="G626" s="2">
        <v>2</v>
      </c>
      <c r="H626" s="35">
        <v>1151.43</v>
      </c>
      <c r="I626" s="35">
        <v>1054.6300000000001</v>
      </c>
      <c r="J626" s="35">
        <v>858.3</v>
      </c>
      <c r="K626" s="36">
        <v>49</v>
      </c>
      <c r="L626" s="349">
        <f>'раздел 2'!C623</f>
        <v>531888.03</v>
      </c>
      <c r="M626" s="349">
        <v>0</v>
      </c>
      <c r="N626" s="349">
        <v>0</v>
      </c>
      <c r="O626" s="349">
        <v>0</v>
      </c>
      <c r="P626" s="349">
        <f t="shared" si="167"/>
        <v>531888.03</v>
      </c>
      <c r="Q626" s="345">
        <f t="shared" si="168"/>
        <v>461.93692191448895</v>
      </c>
      <c r="R626" s="350">
        <v>24445</v>
      </c>
      <c r="S626" s="86" t="s">
        <v>358</v>
      </c>
      <c r="T626" s="351" t="s">
        <v>181</v>
      </c>
      <c r="U626" s="59">
        <f>'раздел 2'!C623-'раздел 1'!L626</f>
        <v>0</v>
      </c>
      <c r="V626" s="213">
        <f t="shared" si="163"/>
        <v>0</v>
      </c>
      <c r="W626" s="213">
        <f t="shared" si="170"/>
        <v>23983.06307808551</v>
      </c>
    </row>
    <row r="627" spans="1:23" ht="15.6" customHeight="1" x14ac:dyDescent="0.2">
      <c r="A627" s="363">
        <f t="shared" si="169"/>
        <v>473</v>
      </c>
      <c r="B627" s="19" t="s">
        <v>636</v>
      </c>
      <c r="C627" s="166">
        <v>1951</v>
      </c>
      <c r="D627" s="1"/>
      <c r="E627" s="351" t="s">
        <v>1447</v>
      </c>
      <c r="F627" s="30">
        <v>2</v>
      </c>
      <c r="G627" s="2">
        <v>2</v>
      </c>
      <c r="H627" s="35">
        <v>657.38</v>
      </c>
      <c r="I627" s="35">
        <v>657.38</v>
      </c>
      <c r="J627" s="35">
        <v>519.15</v>
      </c>
      <c r="K627" s="36">
        <v>38</v>
      </c>
      <c r="L627" s="349">
        <f>'раздел 2'!C624</f>
        <v>360736.28</v>
      </c>
      <c r="M627" s="349">
        <v>0</v>
      </c>
      <c r="N627" s="349">
        <v>0</v>
      </c>
      <c r="O627" s="349">
        <v>0</v>
      </c>
      <c r="P627" s="349">
        <f t="shared" si="167"/>
        <v>360736.28</v>
      </c>
      <c r="Q627" s="345">
        <f t="shared" si="168"/>
        <v>548.74848641577171</v>
      </c>
      <c r="R627" s="350">
        <v>24445</v>
      </c>
      <c r="S627" s="86" t="s">
        <v>358</v>
      </c>
      <c r="T627" s="351" t="s">
        <v>181</v>
      </c>
      <c r="U627" s="59">
        <f>'раздел 2'!C624-'раздел 1'!L627</f>
        <v>0</v>
      </c>
      <c r="V627" s="213">
        <f t="shared" si="163"/>
        <v>0</v>
      </c>
      <c r="W627" s="213">
        <f t="shared" si="170"/>
        <v>23896.25151358423</v>
      </c>
    </row>
    <row r="628" spans="1:23" ht="15.6" customHeight="1" x14ac:dyDescent="0.2">
      <c r="A628" s="363">
        <f t="shared" si="169"/>
        <v>474</v>
      </c>
      <c r="B628" s="19" t="s">
        <v>637</v>
      </c>
      <c r="C628" s="166">
        <v>1950</v>
      </c>
      <c r="D628" s="1"/>
      <c r="E628" s="351" t="s">
        <v>1447</v>
      </c>
      <c r="F628" s="30">
        <v>2</v>
      </c>
      <c r="G628" s="2">
        <v>2</v>
      </c>
      <c r="H628" s="35">
        <v>667.25</v>
      </c>
      <c r="I628" s="35">
        <v>618.66999999999996</v>
      </c>
      <c r="J628" s="35">
        <v>401.06</v>
      </c>
      <c r="K628" s="36">
        <v>41</v>
      </c>
      <c r="L628" s="349">
        <f>'раздел 2'!C625</f>
        <v>367780.64</v>
      </c>
      <c r="M628" s="349">
        <v>0</v>
      </c>
      <c r="N628" s="349">
        <v>0</v>
      </c>
      <c r="O628" s="349">
        <v>0</v>
      </c>
      <c r="P628" s="349">
        <f t="shared" si="167"/>
        <v>367780.64</v>
      </c>
      <c r="Q628" s="345">
        <f t="shared" si="168"/>
        <v>551.18866991382538</v>
      </c>
      <c r="R628" s="350">
        <v>24445</v>
      </c>
      <c r="S628" s="86" t="s">
        <v>358</v>
      </c>
      <c r="T628" s="351" t="s">
        <v>181</v>
      </c>
      <c r="U628" s="59">
        <f>'раздел 2'!C625-'раздел 1'!L628</f>
        <v>0</v>
      </c>
      <c r="V628" s="213">
        <f t="shared" si="163"/>
        <v>0</v>
      </c>
      <c r="W628" s="213">
        <f t="shared" si="170"/>
        <v>23893.811330086173</v>
      </c>
    </row>
    <row r="629" spans="1:23" ht="15.6" customHeight="1" x14ac:dyDescent="0.2">
      <c r="A629" s="363">
        <f t="shared" si="169"/>
        <v>475</v>
      </c>
      <c r="B629" s="74" t="s">
        <v>638</v>
      </c>
      <c r="C629" s="166">
        <v>1957</v>
      </c>
      <c r="D629" s="1"/>
      <c r="E629" s="351" t="s">
        <v>416</v>
      </c>
      <c r="F629" s="30">
        <v>3</v>
      </c>
      <c r="G629" s="2">
        <v>2</v>
      </c>
      <c r="H629" s="35">
        <v>1155.6099999999999</v>
      </c>
      <c r="I629" s="35">
        <v>1057.99</v>
      </c>
      <c r="J629" s="35">
        <v>988.97</v>
      </c>
      <c r="K629" s="36">
        <v>45</v>
      </c>
      <c r="L629" s="349">
        <f>'раздел 2'!C626</f>
        <v>346374.27999999997</v>
      </c>
      <c r="M629" s="349">
        <v>0</v>
      </c>
      <c r="N629" s="349">
        <v>0</v>
      </c>
      <c r="O629" s="349">
        <v>0</v>
      </c>
      <c r="P629" s="349">
        <f t="shared" si="167"/>
        <v>346374.27999999997</v>
      </c>
      <c r="Q629" s="345">
        <f t="shared" si="168"/>
        <v>299.73285104836407</v>
      </c>
      <c r="R629" s="350">
        <v>24445</v>
      </c>
      <c r="S629" s="86" t="s">
        <v>358</v>
      </c>
      <c r="T629" s="351" t="s">
        <v>181</v>
      </c>
      <c r="U629" s="59">
        <f>'раздел 2'!C626-'раздел 1'!L629</f>
        <v>0</v>
      </c>
      <c r="V629" s="213">
        <f t="shared" si="163"/>
        <v>0</v>
      </c>
      <c r="W629" s="213">
        <f t="shared" si="170"/>
        <v>24145.267148951636</v>
      </c>
    </row>
    <row r="630" spans="1:23" ht="15.6" customHeight="1" x14ac:dyDescent="0.2">
      <c r="A630" s="363">
        <f t="shared" si="169"/>
        <v>476</v>
      </c>
      <c r="B630" s="74" t="s">
        <v>639</v>
      </c>
      <c r="C630" s="166">
        <v>1950</v>
      </c>
      <c r="D630" s="1"/>
      <c r="E630" s="351" t="s">
        <v>1447</v>
      </c>
      <c r="F630" s="30">
        <v>2</v>
      </c>
      <c r="G630" s="2">
        <v>2</v>
      </c>
      <c r="H630" s="35">
        <v>797.48</v>
      </c>
      <c r="I630" s="35">
        <v>721.22</v>
      </c>
      <c r="J630" s="35">
        <v>596.07000000000005</v>
      </c>
      <c r="K630" s="36">
        <v>44</v>
      </c>
      <c r="L630" s="349">
        <f>'раздел 2'!C627</f>
        <v>513594.33999999997</v>
      </c>
      <c r="M630" s="349">
        <v>0</v>
      </c>
      <c r="N630" s="349">
        <v>0</v>
      </c>
      <c r="O630" s="349">
        <v>0</v>
      </c>
      <c r="P630" s="349">
        <f t="shared" si="167"/>
        <v>513594.33999999997</v>
      </c>
      <c r="Q630" s="345">
        <f t="shared" si="168"/>
        <v>644.02159301800668</v>
      </c>
      <c r="R630" s="350">
        <v>24445</v>
      </c>
      <c r="S630" s="86" t="s">
        <v>358</v>
      </c>
      <c r="T630" s="351" t="s">
        <v>181</v>
      </c>
      <c r="U630" s="59">
        <f>'раздел 2'!C627-'раздел 1'!L630</f>
        <v>0</v>
      </c>
      <c r="V630" s="213">
        <f t="shared" si="163"/>
        <v>0</v>
      </c>
      <c r="W630" s="213">
        <f t="shared" si="170"/>
        <v>23800.978406981994</v>
      </c>
    </row>
    <row r="631" spans="1:23" ht="15.6" customHeight="1" x14ac:dyDescent="0.2">
      <c r="A631" s="363">
        <f t="shared" si="169"/>
        <v>477</v>
      </c>
      <c r="B631" s="19" t="s">
        <v>640</v>
      </c>
      <c r="C631" s="166">
        <v>1948</v>
      </c>
      <c r="D631" s="1"/>
      <c r="E631" s="351" t="s">
        <v>1447</v>
      </c>
      <c r="F631" s="30">
        <v>2</v>
      </c>
      <c r="G631" s="2">
        <v>2</v>
      </c>
      <c r="H631" s="35">
        <v>795.63</v>
      </c>
      <c r="I631" s="35">
        <v>707.14</v>
      </c>
      <c r="J631" s="35">
        <v>563.02</v>
      </c>
      <c r="K631" s="36">
        <v>21</v>
      </c>
      <c r="L631" s="349">
        <f>'раздел 2'!C628</f>
        <v>545929.82000000007</v>
      </c>
      <c r="M631" s="349">
        <v>0</v>
      </c>
      <c r="N631" s="349">
        <v>0</v>
      </c>
      <c r="O631" s="349">
        <v>0</v>
      </c>
      <c r="P631" s="349">
        <f t="shared" si="167"/>
        <v>545929.82000000007</v>
      </c>
      <c r="Q631" s="345">
        <f t="shared" si="168"/>
        <v>686.16042632882125</v>
      </c>
      <c r="R631" s="350">
        <v>24445</v>
      </c>
      <c r="S631" s="86" t="s">
        <v>358</v>
      </c>
      <c r="T631" s="351" t="s">
        <v>181</v>
      </c>
      <c r="U631" s="59">
        <f>'раздел 2'!C628-'раздел 1'!L631</f>
        <v>0</v>
      </c>
      <c r="V631" s="213">
        <f t="shared" si="163"/>
        <v>0</v>
      </c>
      <c r="W631" s="213">
        <f t="shared" si="170"/>
        <v>23758.839573671179</v>
      </c>
    </row>
    <row r="632" spans="1:23" ht="15.6" customHeight="1" x14ac:dyDescent="0.2">
      <c r="A632" s="363">
        <f t="shared" si="169"/>
        <v>478</v>
      </c>
      <c r="B632" s="19" t="s">
        <v>641</v>
      </c>
      <c r="C632" s="166">
        <v>1948</v>
      </c>
      <c r="D632" s="1"/>
      <c r="E632" s="351" t="s">
        <v>1447</v>
      </c>
      <c r="F632" s="30">
        <v>2</v>
      </c>
      <c r="G632" s="2">
        <v>2</v>
      </c>
      <c r="H632" s="35">
        <v>777.59</v>
      </c>
      <c r="I632" s="35">
        <v>703.62</v>
      </c>
      <c r="J632" s="35">
        <v>561.72</v>
      </c>
      <c r="K632" s="36">
        <v>27</v>
      </c>
      <c r="L632" s="349">
        <f>'раздел 2'!C629</f>
        <v>354301.57</v>
      </c>
      <c r="M632" s="349">
        <v>0</v>
      </c>
      <c r="N632" s="349">
        <v>0</v>
      </c>
      <c r="O632" s="349">
        <v>0</v>
      </c>
      <c r="P632" s="349">
        <f t="shared" si="167"/>
        <v>354301.57</v>
      </c>
      <c r="Q632" s="345">
        <f t="shared" si="168"/>
        <v>455.64059465785311</v>
      </c>
      <c r="R632" s="350">
        <v>24445</v>
      </c>
      <c r="S632" s="86" t="s">
        <v>358</v>
      </c>
      <c r="T632" s="351" t="s">
        <v>181</v>
      </c>
      <c r="U632" s="59">
        <f>'раздел 2'!C629-'раздел 1'!L632</f>
        <v>0</v>
      </c>
      <c r="V632" s="213">
        <f t="shared" si="163"/>
        <v>0</v>
      </c>
      <c r="W632" s="213">
        <f t="shared" si="170"/>
        <v>23989.359405342148</v>
      </c>
    </row>
    <row r="633" spans="1:23" ht="15.6" customHeight="1" x14ac:dyDescent="0.2">
      <c r="A633" s="363">
        <f t="shared" si="169"/>
        <v>479</v>
      </c>
      <c r="B633" s="19" t="s">
        <v>642</v>
      </c>
      <c r="C633" s="166">
        <v>1951</v>
      </c>
      <c r="D633" s="1"/>
      <c r="E633" s="351" t="s">
        <v>416</v>
      </c>
      <c r="F633" s="30">
        <v>2</v>
      </c>
      <c r="G633" s="2">
        <v>2</v>
      </c>
      <c r="H633" s="35">
        <v>768.62</v>
      </c>
      <c r="I633" s="35">
        <v>707.18</v>
      </c>
      <c r="J633" s="35">
        <v>465.61</v>
      </c>
      <c r="K633" s="36">
        <v>35</v>
      </c>
      <c r="L633" s="349">
        <f>'раздел 2'!C630</f>
        <v>353343.73</v>
      </c>
      <c r="M633" s="349">
        <v>0</v>
      </c>
      <c r="N633" s="349">
        <v>0</v>
      </c>
      <c r="O633" s="349">
        <v>0</v>
      </c>
      <c r="P633" s="349">
        <f t="shared" si="167"/>
        <v>353343.73</v>
      </c>
      <c r="Q633" s="345">
        <f t="shared" si="168"/>
        <v>459.71186021701226</v>
      </c>
      <c r="R633" s="350">
        <v>24445</v>
      </c>
      <c r="S633" s="86" t="s">
        <v>358</v>
      </c>
      <c r="T633" s="351" t="s">
        <v>181</v>
      </c>
      <c r="U633" s="59">
        <f>'раздел 2'!C630-'раздел 1'!L633</f>
        <v>0</v>
      </c>
      <c r="V633" s="213">
        <f t="shared" si="163"/>
        <v>0</v>
      </c>
      <c r="W633" s="213">
        <f t="shared" si="170"/>
        <v>23985.288139782988</v>
      </c>
    </row>
    <row r="634" spans="1:23" ht="15.6" customHeight="1" x14ac:dyDescent="0.2">
      <c r="A634" s="363">
        <f t="shared" si="169"/>
        <v>480</v>
      </c>
      <c r="B634" s="74" t="s">
        <v>643</v>
      </c>
      <c r="C634" s="166">
        <v>1955</v>
      </c>
      <c r="D634" s="1"/>
      <c r="E634" s="351" t="s">
        <v>1447</v>
      </c>
      <c r="F634" s="30">
        <v>2</v>
      </c>
      <c r="G634" s="2">
        <v>3</v>
      </c>
      <c r="H634" s="35">
        <v>1165.48</v>
      </c>
      <c r="I634" s="35">
        <v>1062.93</v>
      </c>
      <c r="J634" s="35">
        <v>886.17</v>
      </c>
      <c r="K634" s="36">
        <v>55</v>
      </c>
      <c r="L634" s="349">
        <f>'раздел 2'!C631</f>
        <v>109228.12</v>
      </c>
      <c r="M634" s="349">
        <v>0</v>
      </c>
      <c r="N634" s="349">
        <v>0</v>
      </c>
      <c r="O634" s="349">
        <v>0</v>
      </c>
      <c r="P634" s="349">
        <f t="shared" si="167"/>
        <v>109228.12</v>
      </c>
      <c r="Q634" s="345">
        <f t="shared" si="168"/>
        <v>93.719428904828902</v>
      </c>
      <c r="R634" s="350">
        <v>24445</v>
      </c>
      <c r="S634" s="86" t="s">
        <v>358</v>
      </c>
      <c r="T634" s="351" t="s">
        <v>181</v>
      </c>
      <c r="U634" s="59">
        <f>'раздел 2'!C631-'раздел 1'!L634</f>
        <v>0</v>
      </c>
      <c r="V634" s="213">
        <f t="shared" si="163"/>
        <v>0</v>
      </c>
      <c r="W634" s="213">
        <f t="shared" si="170"/>
        <v>24351.280571095172</v>
      </c>
    </row>
    <row r="635" spans="1:23" ht="15.6" customHeight="1" x14ac:dyDescent="0.2">
      <c r="A635" s="363">
        <f t="shared" si="169"/>
        <v>481</v>
      </c>
      <c r="B635" s="19" t="s">
        <v>644</v>
      </c>
      <c r="C635" s="166">
        <v>1954</v>
      </c>
      <c r="D635" s="1"/>
      <c r="E635" s="351" t="s">
        <v>416</v>
      </c>
      <c r="F635" s="30">
        <v>2</v>
      </c>
      <c r="G635" s="2">
        <v>2</v>
      </c>
      <c r="H635" s="35">
        <v>697.05</v>
      </c>
      <c r="I635" s="35">
        <v>641.41</v>
      </c>
      <c r="J635" s="35">
        <v>614.03</v>
      </c>
      <c r="K635" s="36">
        <v>30</v>
      </c>
      <c r="L635" s="349">
        <f>'раздел 2'!C632</f>
        <v>284637.71000000002</v>
      </c>
      <c r="M635" s="349">
        <v>0</v>
      </c>
      <c r="N635" s="349">
        <v>0</v>
      </c>
      <c r="O635" s="349">
        <v>0</v>
      </c>
      <c r="P635" s="349">
        <f t="shared" si="167"/>
        <v>284637.71000000002</v>
      </c>
      <c r="Q635" s="345">
        <f t="shared" si="168"/>
        <v>408.34618750448323</v>
      </c>
      <c r="R635" s="350">
        <v>24445</v>
      </c>
      <c r="S635" s="86" t="s">
        <v>358</v>
      </c>
      <c r="T635" s="351" t="s">
        <v>181</v>
      </c>
      <c r="U635" s="59">
        <f>'раздел 2'!C632-'раздел 1'!L635</f>
        <v>0</v>
      </c>
      <c r="V635" s="213">
        <f t="shared" si="163"/>
        <v>0</v>
      </c>
      <c r="W635" s="213">
        <f t="shared" si="170"/>
        <v>24036.653812495515</v>
      </c>
    </row>
    <row r="636" spans="1:23" ht="15.6" customHeight="1" x14ac:dyDescent="0.2">
      <c r="A636" s="363">
        <f t="shared" si="169"/>
        <v>482</v>
      </c>
      <c r="B636" s="74" t="s">
        <v>645</v>
      </c>
      <c r="C636" s="166">
        <v>1954</v>
      </c>
      <c r="D636" s="1"/>
      <c r="E636" s="351" t="s">
        <v>416</v>
      </c>
      <c r="F636" s="30">
        <v>2</v>
      </c>
      <c r="G636" s="2">
        <v>2</v>
      </c>
      <c r="H636" s="35">
        <v>693.14</v>
      </c>
      <c r="I636" s="35">
        <v>634.89</v>
      </c>
      <c r="J636" s="35">
        <v>434.82</v>
      </c>
      <c r="K636" s="36">
        <v>38</v>
      </c>
      <c r="L636" s="349">
        <f>'раздел 2'!C633</f>
        <v>281169.33</v>
      </c>
      <c r="M636" s="349">
        <v>0</v>
      </c>
      <c r="N636" s="349">
        <v>0</v>
      </c>
      <c r="O636" s="349">
        <v>0</v>
      </c>
      <c r="P636" s="349">
        <f t="shared" si="167"/>
        <v>281169.33</v>
      </c>
      <c r="Q636" s="345">
        <f t="shared" si="168"/>
        <v>405.64580027122952</v>
      </c>
      <c r="R636" s="350">
        <v>24445</v>
      </c>
      <c r="S636" s="86" t="s">
        <v>358</v>
      </c>
      <c r="T636" s="351" t="s">
        <v>181</v>
      </c>
      <c r="U636" s="59">
        <f>'раздел 2'!C633-'раздел 1'!L636</f>
        <v>0</v>
      </c>
      <c r="V636" s="213">
        <f t="shared" si="163"/>
        <v>0</v>
      </c>
      <c r="W636" s="213">
        <f t="shared" si="170"/>
        <v>24039.354199728772</v>
      </c>
    </row>
    <row r="637" spans="1:23" ht="15.6" customHeight="1" x14ac:dyDescent="0.2">
      <c r="A637" s="363">
        <f t="shared" si="169"/>
        <v>483</v>
      </c>
      <c r="B637" s="19" t="s">
        <v>646</v>
      </c>
      <c r="C637" s="166">
        <v>1954</v>
      </c>
      <c r="D637" s="1"/>
      <c r="E637" s="351" t="s">
        <v>416</v>
      </c>
      <c r="F637" s="30">
        <v>2</v>
      </c>
      <c r="G637" s="2">
        <v>2</v>
      </c>
      <c r="H637" s="35">
        <v>698.62</v>
      </c>
      <c r="I637" s="35">
        <v>640.37</v>
      </c>
      <c r="J637" s="35">
        <v>478.38</v>
      </c>
      <c r="K637" s="36">
        <v>33</v>
      </c>
      <c r="L637" s="349">
        <f>'раздел 2'!C634</f>
        <v>277879.05000000005</v>
      </c>
      <c r="M637" s="349">
        <v>0</v>
      </c>
      <c r="N637" s="349">
        <v>0</v>
      </c>
      <c r="O637" s="349">
        <v>0</v>
      </c>
      <c r="P637" s="349">
        <f t="shared" si="167"/>
        <v>277879.05000000005</v>
      </c>
      <c r="Q637" s="345">
        <f t="shared" si="168"/>
        <v>397.75421545332233</v>
      </c>
      <c r="R637" s="350">
        <v>24445</v>
      </c>
      <c r="S637" s="86" t="s">
        <v>358</v>
      </c>
      <c r="T637" s="351" t="s">
        <v>181</v>
      </c>
      <c r="U637" s="59">
        <f>'раздел 2'!C634-'раздел 1'!L637</f>
        <v>0</v>
      </c>
      <c r="V637" s="213">
        <f t="shared" si="163"/>
        <v>0</v>
      </c>
      <c r="W637" s="213">
        <f t="shared" si="170"/>
        <v>24047.245784546678</v>
      </c>
    </row>
    <row r="638" spans="1:23" ht="15.6" customHeight="1" x14ac:dyDescent="0.2">
      <c r="A638" s="363">
        <f t="shared" si="169"/>
        <v>484</v>
      </c>
      <c r="B638" s="19" t="s">
        <v>647</v>
      </c>
      <c r="C638" s="166">
        <v>1954</v>
      </c>
      <c r="D638" s="1"/>
      <c r="E638" s="351" t="s">
        <v>416</v>
      </c>
      <c r="F638" s="30">
        <v>2</v>
      </c>
      <c r="G638" s="2">
        <v>2</v>
      </c>
      <c r="H638" s="35">
        <v>699.8</v>
      </c>
      <c r="I638" s="35">
        <v>642.29999999999995</v>
      </c>
      <c r="J638" s="35">
        <v>398.97</v>
      </c>
      <c r="K638" s="36">
        <v>41</v>
      </c>
      <c r="L638" s="349">
        <f>'раздел 2'!C635</f>
        <v>177636.66</v>
      </c>
      <c r="M638" s="349">
        <v>0</v>
      </c>
      <c r="N638" s="349">
        <v>0</v>
      </c>
      <c r="O638" s="349">
        <v>0</v>
      </c>
      <c r="P638" s="349">
        <f t="shared" si="167"/>
        <v>177636.66</v>
      </c>
      <c r="Q638" s="345">
        <f t="shared" si="168"/>
        <v>253.83918262360677</v>
      </c>
      <c r="R638" s="350">
        <v>24445</v>
      </c>
      <c r="S638" s="86" t="s">
        <v>358</v>
      </c>
      <c r="T638" s="351" t="s">
        <v>181</v>
      </c>
      <c r="U638" s="59">
        <f>'раздел 2'!C635-'раздел 1'!L638</f>
        <v>0</v>
      </c>
      <c r="V638" s="213">
        <f t="shared" si="163"/>
        <v>0</v>
      </c>
      <c r="W638" s="213">
        <f t="shared" si="170"/>
        <v>24191.160817376393</v>
      </c>
    </row>
    <row r="639" spans="1:23" ht="15.6" customHeight="1" x14ac:dyDescent="0.2">
      <c r="A639" s="363">
        <f t="shared" si="169"/>
        <v>485</v>
      </c>
      <c r="B639" s="19" t="s">
        <v>648</v>
      </c>
      <c r="C639" s="166">
        <v>1953</v>
      </c>
      <c r="D639" s="1"/>
      <c r="E639" s="351" t="s">
        <v>416</v>
      </c>
      <c r="F639" s="30">
        <v>2</v>
      </c>
      <c r="G639" s="2">
        <v>2</v>
      </c>
      <c r="H639" s="35">
        <v>824.65</v>
      </c>
      <c r="I639" s="35">
        <v>748.5</v>
      </c>
      <c r="J639" s="35">
        <v>748.5</v>
      </c>
      <c r="K639" s="36">
        <v>37</v>
      </c>
      <c r="L639" s="349">
        <f>'раздел 2'!C636</f>
        <v>288148.13</v>
      </c>
      <c r="M639" s="349">
        <v>0</v>
      </c>
      <c r="N639" s="349">
        <v>0</v>
      </c>
      <c r="O639" s="349">
        <v>0</v>
      </c>
      <c r="P639" s="349">
        <f t="shared" si="167"/>
        <v>288148.13</v>
      </c>
      <c r="Q639" s="345">
        <f t="shared" si="168"/>
        <v>349.41869884193295</v>
      </c>
      <c r="R639" s="350">
        <v>24445</v>
      </c>
      <c r="S639" s="86" t="s">
        <v>358</v>
      </c>
      <c r="T639" s="351" t="s">
        <v>181</v>
      </c>
      <c r="U639" s="59">
        <f>'раздел 2'!C636-'раздел 1'!L639</f>
        <v>0</v>
      </c>
      <c r="V639" s="213">
        <f t="shared" si="163"/>
        <v>0</v>
      </c>
      <c r="W639" s="213">
        <f t="shared" si="170"/>
        <v>24095.581301158069</v>
      </c>
    </row>
    <row r="640" spans="1:23" ht="15.6" customHeight="1" x14ac:dyDescent="0.2">
      <c r="A640" s="363">
        <f t="shared" si="169"/>
        <v>486</v>
      </c>
      <c r="B640" s="74" t="s">
        <v>649</v>
      </c>
      <c r="C640" s="166">
        <v>1966</v>
      </c>
      <c r="D640" s="1"/>
      <c r="E640" s="351" t="s">
        <v>416</v>
      </c>
      <c r="F640" s="30">
        <v>5</v>
      </c>
      <c r="G640" s="2">
        <v>3</v>
      </c>
      <c r="H640" s="35">
        <v>2828.68</v>
      </c>
      <c r="I640" s="35">
        <v>2590.3200000000002</v>
      </c>
      <c r="J640" s="35">
        <v>2329.02</v>
      </c>
      <c r="K640" s="36">
        <v>123</v>
      </c>
      <c r="L640" s="349">
        <f>'раздел 2'!C637</f>
        <v>157373.93</v>
      </c>
      <c r="M640" s="349">
        <v>0</v>
      </c>
      <c r="N640" s="349">
        <v>0</v>
      </c>
      <c r="O640" s="349">
        <v>0</v>
      </c>
      <c r="P640" s="349">
        <f t="shared" si="167"/>
        <v>157373.93</v>
      </c>
      <c r="Q640" s="345">
        <f t="shared" si="168"/>
        <v>55.635112490631677</v>
      </c>
      <c r="R640" s="350">
        <v>24445</v>
      </c>
      <c r="S640" s="86" t="s">
        <v>358</v>
      </c>
      <c r="T640" s="351" t="s">
        <v>181</v>
      </c>
      <c r="U640" s="59">
        <f>'раздел 2'!C637-'раздел 1'!L640</f>
        <v>0</v>
      </c>
      <c r="V640" s="213">
        <f t="shared" si="163"/>
        <v>0</v>
      </c>
      <c r="W640" s="213">
        <f t="shared" si="170"/>
        <v>24389.364887509368</v>
      </c>
    </row>
    <row r="641" spans="1:23" ht="15.6" customHeight="1" x14ac:dyDescent="0.2">
      <c r="A641" s="363">
        <f t="shared" si="169"/>
        <v>487</v>
      </c>
      <c r="B641" s="19" t="s">
        <v>650</v>
      </c>
      <c r="C641" s="166">
        <v>1953</v>
      </c>
      <c r="D641" s="1"/>
      <c r="E641" s="351" t="s">
        <v>416</v>
      </c>
      <c r="F641" s="30">
        <v>2</v>
      </c>
      <c r="G641" s="2">
        <v>2</v>
      </c>
      <c r="H641" s="35">
        <v>700.9</v>
      </c>
      <c r="I641" s="35">
        <v>646.49</v>
      </c>
      <c r="J641" s="35">
        <v>534.58000000000004</v>
      </c>
      <c r="K641" s="36">
        <v>24</v>
      </c>
      <c r="L641" s="349">
        <f>'раздел 2'!C638</f>
        <v>298894.78000000003</v>
      </c>
      <c r="M641" s="349">
        <v>0</v>
      </c>
      <c r="N641" s="349">
        <v>0</v>
      </c>
      <c r="O641" s="349">
        <v>0</v>
      </c>
      <c r="P641" s="349">
        <f t="shared" si="167"/>
        <v>298894.78000000003</v>
      </c>
      <c r="Q641" s="345">
        <f t="shared" si="168"/>
        <v>426.44425738336429</v>
      </c>
      <c r="R641" s="350">
        <v>24445</v>
      </c>
      <c r="S641" s="86" t="s">
        <v>358</v>
      </c>
      <c r="T641" s="351" t="s">
        <v>181</v>
      </c>
      <c r="U641" s="59">
        <f>'раздел 2'!C638-'раздел 1'!L641</f>
        <v>0</v>
      </c>
      <c r="V641" s="213">
        <f t="shared" si="163"/>
        <v>0</v>
      </c>
      <c r="W641" s="213">
        <f t="shared" si="170"/>
        <v>24018.555742616634</v>
      </c>
    </row>
    <row r="642" spans="1:23" ht="15.6" customHeight="1" x14ac:dyDescent="0.2">
      <c r="A642" s="363">
        <f t="shared" si="169"/>
        <v>488</v>
      </c>
      <c r="B642" s="19" t="s">
        <v>651</v>
      </c>
      <c r="C642" s="166">
        <v>1954</v>
      </c>
      <c r="D642" s="1"/>
      <c r="E642" s="351" t="s">
        <v>416</v>
      </c>
      <c r="F642" s="30">
        <v>2</v>
      </c>
      <c r="G642" s="2">
        <v>1</v>
      </c>
      <c r="H642" s="35">
        <v>460.33</v>
      </c>
      <c r="I642" s="35">
        <v>416.35</v>
      </c>
      <c r="J642" s="35">
        <v>344.28</v>
      </c>
      <c r="K642" s="36">
        <v>19</v>
      </c>
      <c r="L642" s="349">
        <f>'раздел 2'!C639</f>
        <v>254227.5</v>
      </c>
      <c r="M642" s="349">
        <v>0</v>
      </c>
      <c r="N642" s="349">
        <v>0</v>
      </c>
      <c r="O642" s="349">
        <v>0</v>
      </c>
      <c r="P642" s="349">
        <f t="shared" si="167"/>
        <v>254227.5</v>
      </c>
      <c r="Q642" s="345">
        <f t="shared" si="168"/>
        <v>552.27228292746508</v>
      </c>
      <c r="R642" s="350">
        <v>24445</v>
      </c>
      <c r="S642" s="86" t="s">
        <v>358</v>
      </c>
      <c r="T642" s="351" t="s">
        <v>181</v>
      </c>
      <c r="U642" s="59">
        <f>'раздел 2'!C639-'раздел 1'!L642</f>
        <v>0</v>
      </c>
      <c r="V642" s="213">
        <f t="shared" si="163"/>
        <v>0</v>
      </c>
      <c r="W642" s="213">
        <f t="shared" si="170"/>
        <v>23892.727717072536</v>
      </c>
    </row>
    <row r="643" spans="1:23" ht="15.6" customHeight="1" x14ac:dyDescent="0.2">
      <c r="A643" s="363">
        <f t="shared" si="169"/>
        <v>489</v>
      </c>
      <c r="B643" s="74" t="s">
        <v>652</v>
      </c>
      <c r="C643" s="166">
        <v>1954</v>
      </c>
      <c r="D643" s="1"/>
      <c r="E643" s="351" t="s">
        <v>416</v>
      </c>
      <c r="F643" s="30">
        <v>2</v>
      </c>
      <c r="G643" s="2">
        <v>2</v>
      </c>
      <c r="H643" s="35">
        <v>721.26</v>
      </c>
      <c r="I643" s="35">
        <v>646.84</v>
      </c>
      <c r="J643" s="35">
        <v>605.69000000000005</v>
      </c>
      <c r="K643" s="36">
        <v>27</v>
      </c>
      <c r="L643" s="349">
        <f>'раздел 2'!C640</f>
        <v>97362.84</v>
      </c>
      <c r="M643" s="349">
        <v>0</v>
      </c>
      <c r="N643" s="349">
        <v>0</v>
      </c>
      <c r="O643" s="349">
        <v>0</v>
      </c>
      <c r="P643" s="349">
        <f t="shared" si="167"/>
        <v>97362.84</v>
      </c>
      <c r="Q643" s="345">
        <f t="shared" si="168"/>
        <v>134.98993428167373</v>
      </c>
      <c r="R643" s="350">
        <v>24445</v>
      </c>
      <c r="S643" s="86" t="s">
        <v>358</v>
      </c>
      <c r="T643" s="351" t="s">
        <v>181</v>
      </c>
      <c r="U643" s="59">
        <f>'раздел 2'!C640-'раздел 1'!L643</f>
        <v>0</v>
      </c>
      <c r="V643" s="213">
        <f t="shared" si="163"/>
        <v>0</v>
      </c>
      <c r="W643" s="213">
        <f t="shared" si="170"/>
        <v>24310.010065718325</v>
      </c>
    </row>
    <row r="644" spans="1:23" ht="15.6" customHeight="1" x14ac:dyDescent="0.2">
      <c r="A644" s="363">
        <f t="shared" si="169"/>
        <v>490</v>
      </c>
      <c r="B644" s="340" t="s">
        <v>247</v>
      </c>
      <c r="C644" s="166">
        <v>1933</v>
      </c>
      <c r="D644" s="1"/>
      <c r="E644" s="351" t="s">
        <v>1447</v>
      </c>
      <c r="F644" s="30">
        <v>4</v>
      </c>
      <c r="G644" s="2">
        <v>6</v>
      </c>
      <c r="H644" s="35">
        <v>3767.67</v>
      </c>
      <c r="I644" s="35">
        <v>3070.92</v>
      </c>
      <c r="J644" s="35">
        <v>2791.1</v>
      </c>
      <c r="K644" s="36">
        <v>151</v>
      </c>
      <c r="L644" s="349">
        <f>'раздел 2'!C641</f>
        <v>13424937.880000001</v>
      </c>
      <c r="M644" s="349">
        <v>0</v>
      </c>
      <c r="N644" s="349">
        <v>0</v>
      </c>
      <c r="O644" s="349">
        <v>0</v>
      </c>
      <c r="P644" s="349">
        <f t="shared" si="167"/>
        <v>13424937.880000001</v>
      </c>
      <c r="Q644" s="345">
        <f t="shared" si="168"/>
        <v>3563.1936661119471</v>
      </c>
      <c r="R644" s="350">
        <v>24445</v>
      </c>
      <c r="S644" s="86" t="s">
        <v>358</v>
      </c>
      <c r="T644" s="351" t="s">
        <v>181</v>
      </c>
      <c r="U644" s="59">
        <f>'раздел 2'!C641-'раздел 1'!L644</f>
        <v>0</v>
      </c>
      <c r="V644" s="213">
        <f t="shared" si="163"/>
        <v>0</v>
      </c>
      <c r="W644" s="213">
        <f t="shared" si="170"/>
        <v>20881.806333888053</v>
      </c>
    </row>
    <row r="645" spans="1:23" ht="15.6" customHeight="1" x14ac:dyDescent="0.2">
      <c r="A645" s="363">
        <f t="shared" si="169"/>
        <v>491</v>
      </c>
      <c r="B645" s="340" t="s">
        <v>248</v>
      </c>
      <c r="C645" s="36">
        <v>1950</v>
      </c>
      <c r="D645" s="1"/>
      <c r="E645" s="351" t="s">
        <v>238</v>
      </c>
      <c r="F645" s="30">
        <v>2</v>
      </c>
      <c r="G645" s="30">
        <v>1</v>
      </c>
      <c r="H645" s="252">
        <v>454.03</v>
      </c>
      <c r="I645" s="252">
        <v>416.3</v>
      </c>
      <c r="J645" s="252">
        <v>370.05</v>
      </c>
      <c r="K645" s="36">
        <v>14</v>
      </c>
      <c r="L645" s="349">
        <f>'раздел 2'!C642</f>
        <v>7611168.7400000002</v>
      </c>
      <c r="M645" s="349">
        <v>0</v>
      </c>
      <c r="N645" s="349">
        <v>0</v>
      </c>
      <c r="O645" s="349">
        <v>0</v>
      </c>
      <c r="P645" s="349">
        <f t="shared" ref="P645:P667" si="171">L645</f>
        <v>7611168.7400000002</v>
      </c>
      <c r="Q645" s="345">
        <f t="shared" ref="Q645:Q668" si="172">L645/H645</f>
        <v>16763.581129000289</v>
      </c>
      <c r="R645" s="350">
        <v>24445</v>
      </c>
      <c r="S645" s="86" t="s">
        <v>358</v>
      </c>
      <c r="T645" s="351" t="s">
        <v>181</v>
      </c>
      <c r="U645" s="59">
        <f>'раздел 2'!C642-'раздел 1'!L645</f>
        <v>0</v>
      </c>
      <c r="V645" s="213">
        <f t="shared" si="163"/>
        <v>0</v>
      </c>
      <c r="W645" s="213">
        <f t="shared" si="170"/>
        <v>7681.4188709997106</v>
      </c>
    </row>
    <row r="646" spans="1:23" ht="15.6" customHeight="1" x14ac:dyDescent="0.2">
      <c r="A646" s="363">
        <f t="shared" ref="A646:A667" si="173">A645+1</f>
        <v>492</v>
      </c>
      <c r="B646" s="19" t="s">
        <v>653</v>
      </c>
      <c r="C646" s="166">
        <v>1951</v>
      </c>
      <c r="D646" s="1"/>
      <c r="E646" s="351" t="s">
        <v>416</v>
      </c>
      <c r="F646" s="30">
        <v>2</v>
      </c>
      <c r="G646" s="2">
        <v>2</v>
      </c>
      <c r="H646" s="35">
        <v>789.95</v>
      </c>
      <c r="I646" s="35">
        <v>728.35</v>
      </c>
      <c r="J646" s="35">
        <v>663.47</v>
      </c>
      <c r="K646" s="36">
        <v>35</v>
      </c>
      <c r="L646" s="349">
        <f>'раздел 2'!C643</f>
        <v>489936.82</v>
      </c>
      <c r="M646" s="349">
        <v>0</v>
      </c>
      <c r="N646" s="349">
        <v>0</v>
      </c>
      <c r="O646" s="349">
        <v>0</v>
      </c>
      <c r="P646" s="349">
        <f t="shared" si="171"/>
        <v>489936.82</v>
      </c>
      <c r="Q646" s="345">
        <f t="shared" si="172"/>
        <v>620.21244382555858</v>
      </c>
      <c r="R646" s="350">
        <v>24445</v>
      </c>
      <c r="S646" s="86" t="s">
        <v>358</v>
      </c>
      <c r="T646" s="351" t="s">
        <v>181</v>
      </c>
      <c r="U646" s="59">
        <f>'раздел 2'!C643-'раздел 1'!L646</f>
        <v>0</v>
      </c>
      <c r="V646" s="213">
        <f t="shared" si="163"/>
        <v>0</v>
      </c>
      <c r="W646" s="213">
        <f t="shared" si="170"/>
        <v>23824.78755617444</v>
      </c>
    </row>
    <row r="647" spans="1:23" ht="15.6" customHeight="1" x14ac:dyDescent="0.2">
      <c r="A647" s="363">
        <f t="shared" si="173"/>
        <v>493</v>
      </c>
      <c r="B647" s="74" t="s">
        <v>654</v>
      </c>
      <c r="C647" s="166">
        <v>1968</v>
      </c>
      <c r="D647" s="1"/>
      <c r="E647" s="351" t="s">
        <v>416</v>
      </c>
      <c r="F647" s="30">
        <v>5</v>
      </c>
      <c r="G647" s="2">
        <v>6</v>
      </c>
      <c r="H647" s="35">
        <v>6434.84</v>
      </c>
      <c r="I647" s="35">
        <v>6069.96</v>
      </c>
      <c r="J647" s="35">
        <v>2665.99</v>
      </c>
      <c r="K647" s="36">
        <v>199</v>
      </c>
      <c r="L647" s="349">
        <f>'раздел 2'!C644</f>
        <v>776360.87</v>
      </c>
      <c r="M647" s="349">
        <v>0</v>
      </c>
      <c r="N647" s="349">
        <v>0</v>
      </c>
      <c r="O647" s="349">
        <v>0</v>
      </c>
      <c r="P647" s="349">
        <f t="shared" si="171"/>
        <v>776360.87</v>
      </c>
      <c r="Q647" s="345">
        <f t="shared" si="172"/>
        <v>120.64959967924609</v>
      </c>
      <c r="R647" s="350">
        <v>24445</v>
      </c>
      <c r="S647" s="86" t="s">
        <v>358</v>
      </c>
      <c r="T647" s="351" t="s">
        <v>181</v>
      </c>
      <c r="U647" s="59">
        <f>'раздел 2'!C644-'раздел 1'!L647</f>
        <v>0</v>
      </c>
      <c r="V647" s="213">
        <f t="shared" si="163"/>
        <v>0</v>
      </c>
      <c r="W647" s="213">
        <f t="shared" si="170"/>
        <v>24324.350400320753</v>
      </c>
    </row>
    <row r="648" spans="1:23" ht="15.6" customHeight="1" x14ac:dyDescent="0.2">
      <c r="A648" s="363">
        <f t="shared" si="173"/>
        <v>494</v>
      </c>
      <c r="B648" s="74" t="s">
        <v>655</v>
      </c>
      <c r="C648" s="166">
        <v>1958</v>
      </c>
      <c r="D648" s="1"/>
      <c r="E648" s="351" t="s">
        <v>416</v>
      </c>
      <c r="F648" s="30">
        <v>2</v>
      </c>
      <c r="G648" s="2">
        <v>1</v>
      </c>
      <c r="H648" s="35">
        <v>460.5</v>
      </c>
      <c r="I648" s="35">
        <v>419.36</v>
      </c>
      <c r="J648" s="35">
        <v>284.63</v>
      </c>
      <c r="K648" s="36">
        <v>19</v>
      </c>
      <c r="L648" s="349">
        <f>'раздел 2'!C645</f>
        <v>357761.99</v>
      </c>
      <c r="M648" s="349">
        <v>0</v>
      </c>
      <c r="N648" s="349">
        <v>0</v>
      </c>
      <c r="O648" s="349">
        <v>0</v>
      </c>
      <c r="P648" s="349">
        <f t="shared" si="171"/>
        <v>357761.99</v>
      </c>
      <c r="Q648" s="345">
        <f t="shared" si="172"/>
        <v>776.89900108577626</v>
      </c>
      <c r="R648" s="350">
        <v>24445</v>
      </c>
      <c r="S648" s="86" t="s">
        <v>358</v>
      </c>
      <c r="T648" s="351" t="s">
        <v>181</v>
      </c>
      <c r="U648" s="59">
        <f>'раздел 2'!C645-'раздел 1'!L648</f>
        <v>0</v>
      </c>
      <c r="V648" s="213">
        <f t="shared" si="163"/>
        <v>0</v>
      </c>
      <c r="W648" s="213">
        <f t="shared" si="170"/>
        <v>23668.100998914222</v>
      </c>
    </row>
    <row r="649" spans="1:23" ht="15.6" customHeight="1" x14ac:dyDescent="0.2">
      <c r="A649" s="363">
        <f t="shared" si="173"/>
        <v>495</v>
      </c>
      <c r="B649" s="19" t="s">
        <v>656</v>
      </c>
      <c r="C649" s="166">
        <v>1950</v>
      </c>
      <c r="D649" s="1"/>
      <c r="E649" s="351" t="s">
        <v>1447</v>
      </c>
      <c r="F649" s="30">
        <v>2</v>
      </c>
      <c r="G649" s="2">
        <v>2</v>
      </c>
      <c r="H649" s="35">
        <v>685.52</v>
      </c>
      <c r="I649" s="35">
        <v>624.84</v>
      </c>
      <c r="J649" s="35">
        <v>421.09</v>
      </c>
      <c r="K649" s="36">
        <v>27</v>
      </c>
      <c r="L649" s="349">
        <f>'раздел 2'!C646</f>
        <v>357761.99</v>
      </c>
      <c r="M649" s="349">
        <v>0</v>
      </c>
      <c r="N649" s="349">
        <v>0</v>
      </c>
      <c r="O649" s="349">
        <v>0</v>
      </c>
      <c r="P649" s="349">
        <f t="shared" si="171"/>
        <v>357761.99</v>
      </c>
      <c r="Q649" s="345">
        <f t="shared" si="172"/>
        <v>521.88410257906412</v>
      </c>
      <c r="R649" s="350">
        <v>24445</v>
      </c>
      <c r="S649" s="86" t="s">
        <v>358</v>
      </c>
      <c r="T649" s="351" t="s">
        <v>181</v>
      </c>
      <c r="U649" s="59">
        <f>'раздел 2'!C646-'раздел 1'!L649</f>
        <v>0</v>
      </c>
      <c r="V649" s="213">
        <f t="shared" si="163"/>
        <v>0</v>
      </c>
      <c r="W649" s="213">
        <f t="shared" si="170"/>
        <v>23923.115897420936</v>
      </c>
    </row>
    <row r="650" spans="1:23" ht="15.6" customHeight="1" x14ac:dyDescent="0.2">
      <c r="A650" s="363">
        <f t="shared" si="173"/>
        <v>496</v>
      </c>
      <c r="B650" s="19" t="s">
        <v>657</v>
      </c>
      <c r="C650" s="166">
        <v>1948</v>
      </c>
      <c r="D650" s="1"/>
      <c r="E650" s="351" t="s">
        <v>1447</v>
      </c>
      <c r="F650" s="30">
        <v>2</v>
      </c>
      <c r="G650" s="2">
        <v>2</v>
      </c>
      <c r="H650" s="35">
        <v>800.25</v>
      </c>
      <c r="I650" s="35">
        <v>710.03</v>
      </c>
      <c r="J650" s="35">
        <v>593.65</v>
      </c>
      <c r="K650" s="36">
        <v>29</v>
      </c>
      <c r="L650" s="349">
        <f>'раздел 2'!C647</f>
        <v>357414.53</v>
      </c>
      <c r="M650" s="349">
        <v>0</v>
      </c>
      <c r="N650" s="349">
        <v>0</v>
      </c>
      <c r="O650" s="349">
        <v>0</v>
      </c>
      <c r="P650" s="349">
        <f t="shared" si="171"/>
        <v>357414.53</v>
      </c>
      <c r="Q650" s="345">
        <f t="shared" si="172"/>
        <v>446.62859106529214</v>
      </c>
      <c r="R650" s="350">
        <v>24445</v>
      </c>
      <c r="S650" s="86" t="s">
        <v>358</v>
      </c>
      <c r="T650" s="351" t="s">
        <v>181</v>
      </c>
      <c r="U650" s="59">
        <f>'раздел 2'!C647-'раздел 1'!L650</f>
        <v>0</v>
      </c>
      <c r="V650" s="213">
        <f t="shared" si="163"/>
        <v>0</v>
      </c>
      <c r="W650" s="213">
        <f t="shared" si="170"/>
        <v>23998.371408934709</v>
      </c>
    </row>
    <row r="651" spans="1:23" ht="15.6" customHeight="1" x14ac:dyDescent="0.2">
      <c r="A651" s="363">
        <f t="shared" si="173"/>
        <v>497</v>
      </c>
      <c r="B651" s="74" t="s">
        <v>658</v>
      </c>
      <c r="C651" s="166">
        <v>1961</v>
      </c>
      <c r="D651" s="1"/>
      <c r="E651" s="351" t="s">
        <v>416</v>
      </c>
      <c r="F651" s="30">
        <v>2</v>
      </c>
      <c r="G651" s="2">
        <v>1</v>
      </c>
      <c r="H651" s="35">
        <v>409.98</v>
      </c>
      <c r="I651" s="35">
        <v>371.98</v>
      </c>
      <c r="J651" s="35">
        <v>371.98</v>
      </c>
      <c r="K651" s="36">
        <v>23</v>
      </c>
      <c r="L651" s="349">
        <f>'раздел 2'!C648</f>
        <v>608401.9</v>
      </c>
      <c r="M651" s="349">
        <v>0</v>
      </c>
      <c r="N651" s="349">
        <v>0</v>
      </c>
      <c r="O651" s="349">
        <v>0</v>
      </c>
      <c r="P651" s="349">
        <f t="shared" si="171"/>
        <v>608401.9</v>
      </c>
      <c r="Q651" s="345">
        <f t="shared" si="172"/>
        <v>1483.9794624128006</v>
      </c>
      <c r="R651" s="350">
        <v>24445</v>
      </c>
      <c r="S651" s="86" t="s">
        <v>358</v>
      </c>
      <c r="T651" s="351" t="s">
        <v>181</v>
      </c>
      <c r="U651" s="59">
        <f>'раздел 2'!C648-'раздел 1'!L651</f>
        <v>0</v>
      </c>
      <c r="V651" s="213">
        <f t="shared" si="163"/>
        <v>0</v>
      </c>
      <c r="W651" s="213">
        <f t="shared" si="170"/>
        <v>22961.020537587199</v>
      </c>
    </row>
    <row r="652" spans="1:23" ht="15.6" customHeight="1" x14ac:dyDescent="0.2">
      <c r="A652" s="363">
        <f t="shared" si="173"/>
        <v>498</v>
      </c>
      <c r="B652" s="19" t="s">
        <v>659</v>
      </c>
      <c r="C652" s="166">
        <v>1948</v>
      </c>
      <c r="D652" s="1"/>
      <c r="E652" s="351" t="s">
        <v>1447</v>
      </c>
      <c r="F652" s="30">
        <v>2</v>
      </c>
      <c r="G652" s="2">
        <v>2</v>
      </c>
      <c r="H652" s="35">
        <v>795.66</v>
      </c>
      <c r="I652" s="35">
        <v>710.45</v>
      </c>
      <c r="J652" s="35">
        <v>637.73</v>
      </c>
      <c r="K652" s="36">
        <v>37</v>
      </c>
      <c r="L652" s="349">
        <f>'раздел 2'!C649</f>
        <v>460153.72</v>
      </c>
      <c r="M652" s="349">
        <v>0</v>
      </c>
      <c r="N652" s="349">
        <v>0</v>
      </c>
      <c r="O652" s="349">
        <v>0</v>
      </c>
      <c r="P652" s="349">
        <f t="shared" si="171"/>
        <v>460153.72</v>
      </c>
      <c r="Q652" s="345">
        <f t="shared" si="172"/>
        <v>578.32958801498125</v>
      </c>
      <c r="R652" s="350">
        <v>24445</v>
      </c>
      <c r="S652" s="86" t="s">
        <v>358</v>
      </c>
      <c r="T652" s="351" t="s">
        <v>181</v>
      </c>
      <c r="U652" s="59">
        <f>'раздел 2'!C649-'раздел 1'!L652</f>
        <v>0</v>
      </c>
      <c r="V652" s="213">
        <f t="shared" si="163"/>
        <v>0</v>
      </c>
      <c r="W652" s="213">
        <f t="shared" si="170"/>
        <v>23866.670411985018</v>
      </c>
    </row>
    <row r="653" spans="1:23" ht="15.6" customHeight="1" x14ac:dyDescent="0.2">
      <c r="A653" s="363">
        <f t="shared" si="173"/>
        <v>499</v>
      </c>
      <c r="B653" s="74" t="s">
        <v>660</v>
      </c>
      <c r="C653" s="166">
        <v>1933</v>
      </c>
      <c r="D653" s="1"/>
      <c r="E653" s="351" t="s">
        <v>1447</v>
      </c>
      <c r="F653" s="30">
        <v>4</v>
      </c>
      <c r="G653" s="2">
        <v>6</v>
      </c>
      <c r="H653" s="35">
        <v>4672.3999999999996</v>
      </c>
      <c r="I653" s="35">
        <v>3340.64</v>
      </c>
      <c r="J653" s="35">
        <v>2798.86</v>
      </c>
      <c r="K653" s="36">
        <v>151</v>
      </c>
      <c r="L653" s="349">
        <f>'раздел 2'!C650</f>
        <v>623095.64</v>
      </c>
      <c r="M653" s="349">
        <v>0</v>
      </c>
      <c r="N653" s="349">
        <v>0</v>
      </c>
      <c r="O653" s="349">
        <v>0</v>
      </c>
      <c r="P653" s="349">
        <f t="shared" si="171"/>
        <v>623095.64</v>
      </c>
      <c r="Q653" s="345">
        <f t="shared" si="172"/>
        <v>133.35665610820993</v>
      </c>
      <c r="R653" s="350">
        <v>24445</v>
      </c>
      <c r="S653" s="86" t="s">
        <v>358</v>
      </c>
      <c r="T653" s="351" t="s">
        <v>181</v>
      </c>
      <c r="U653" s="59">
        <f>'раздел 2'!C650-'раздел 1'!L653</f>
        <v>0</v>
      </c>
      <c r="V653" s="213">
        <f t="shared" si="163"/>
        <v>0</v>
      </c>
      <c r="W653" s="213">
        <f t="shared" si="170"/>
        <v>24311.643343891788</v>
      </c>
    </row>
    <row r="654" spans="1:23" ht="15.6" customHeight="1" x14ac:dyDescent="0.2">
      <c r="A654" s="363">
        <f t="shared" si="173"/>
        <v>500</v>
      </c>
      <c r="B654" s="19" t="s">
        <v>661</v>
      </c>
      <c r="C654" s="166">
        <v>1933</v>
      </c>
      <c r="D654" s="1"/>
      <c r="E654" s="351" t="s">
        <v>1447</v>
      </c>
      <c r="F654" s="30">
        <v>4</v>
      </c>
      <c r="G654" s="2">
        <v>6</v>
      </c>
      <c r="H654" s="35">
        <v>3858.41</v>
      </c>
      <c r="I654" s="35">
        <v>3415.06</v>
      </c>
      <c r="J654" s="35">
        <v>2597.15</v>
      </c>
      <c r="K654" s="36">
        <v>120</v>
      </c>
      <c r="L654" s="349">
        <f>'раздел 2'!C651</f>
        <v>653535.46</v>
      </c>
      <c r="M654" s="349">
        <v>0</v>
      </c>
      <c r="N654" s="349">
        <v>0</v>
      </c>
      <c r="O654" s="349">
        <v>0</v>
      </c>
      <c r="P654" s="349">
        <f t="shared" si="171"/>
        <v>653535.46</v>
      </c>
      <c r="Q654" s="345">
        <f t="shared" si="172"/>
        <v>169.3794749650763</v>
      </c>
      <c r="R654" s="350">
        <v>24445</v>
      </c>
      <c r="S654" s="86" t="s">
        <v>358</v>
      </c>
      <c r="T654" s="351" t="s">
        <v>181</v>
      </c>
      <c r="U654" s="59">
        <f>'раздел 2'!C651-'раздел 1'!L654</f>
        <v>0</v>
      </c>
      <c r="V654" s="213">
        <f t="shared" si="163"/>
        <v>0</v>
      </c>
      <c r="W654" s="213">
        <f t="shared" si="170"/>
        <v>24275.620525034923</v>
      </c>
    </row>
    <row r="655" spans="1:23" ht="15.6" customHeight="1" x14ac:dyDescent="0.2">
      <c r="A655" s="363">
        <f t="shared" si="173"/>
        <v>501</v>
      </c>
      <c r="B655" s="19" t="s">
        <v>662</v>
      </c>
      <c r="C655" s="166">
        <v>1933</v>
      </c>
      <c r="D655" s="1"/>
      <c r="E655" s="351" t="s">
        <v>1447</v>
      </c>
      <c r="F655" s="30">
        <v>4</v>
      </c>
      <c r="G655" s="2">
        <v>7</v>
      </c>
      <c r="H655" s="35">
        <v>4126.8999999999996</v>
      </c>
      <c r="I655" s="35">
        <v>3448.83</v>
      </c>
      <c r="J655" s="35">
        <v>3112.04</v>
      </c>
      <c r="K655" s="36">
        <v>145</v>
      </c>
      <c r="L655" s="349">
        <f>'раздел 2'!C652</f>
        <v>1238637.33</v>
      </c>
      <c r="M655" s="349">
        <v>0</v>
      </c>
      <c r="N655" s="349">
        <v>0</v>
      </c>
      <c r="O655" s="349">
        <v>0</v>
      </c>
      <c r="P655" s="349">
        <f t="shared" si="171"/>
        <v>1238637.33</v>
      </c>
      <c r="Q655" s="345">
        <f t="shared" si="172"/>
        <v>300.13747122537501</v>
      </c>
      <c r="R655" s="350">
        <v>24445</v>
      </c>
      <c r="S655" s="86" t="s">
        <v>358</v>
      </c>
      <c r="T655" s="351" t="s">
        <v>181</v>
      </c>
      <c r="U655" s="59">
        <f>'раздел 2'!C652-'раздел 1'!L655</f>
        <v>0</v>
      </c>
      <c r="V655" s="213">
        <f t="shared" si="163"/>
        <v>0</v>
      </c>
      <c r="W655" s="213">
        <f t="shared" si="170"/>
        <v>24144.862528774625</v>
      </c>
    </row>
    <row r="656" spans="1:23" ht="15.6" customHeight="1" x14ac:dyDescent="0.2">
      <c r="A656" s="363">
        <f t="shared" si="173"/>
        <v>502</v>
      </c>
      <c r="B656" s="19" t="s">
        <v>663</v>
      </c>
      <c r="C656" s="166">
        <v>1964</v>
      </c>
      <c r="D656" s="1"/>
      <c r="E656" s="351" t="s">
        <v>416</v>
      </c>
      <c r="F656" s="30">
        <v>4</v>
      </c>
      <c r="G656" s="2">
        <v>3</v>
      </c>
      <c r="H656" s="35">
        <v>2066.4699999999998</v>
      </c>
      <c r="I656" s="35">
        <v>2026.07</v>
      </c>
      <c r="J656" s="35">
        <v>1810.21</v>
      </c>
      <c r="K656" s="36">
        <v>85</v>
      </c>
      <c r="L656" s="349">
        <f>'раздел 2'!C653</f>
        <v>133480.43</v>
      </c>
      <c r="M656" s="349">
        <v>0</v>
      </c>
      <c r="N656" s="349">
        <v>0</v>
      </c>
      <c r="O656" s="349">
        <v>0</v>
      </c>
      <c r="P656" s="349">
        <f t="shared" si="171"/>
        <v>133480.43</v>
      </c>
      <c r="Q656" s="345">
        <f t="shared" si="172"/>
        <v>64.593451634913649</v>
      </c>
      <c r="R656" s="350">
        <v>24445</v>
      </c>
      <c r="S656" s="86" t="s">
        <v>358</v>
      </c>
      <c r="T656" s="351" t="s">
        <v>181</v>
      </c>
      <c r="U656" s="59">
        <f>'раздел 2'!C653-'раздел 1'!L656</f>
        <v>0</v>
      </c>
      <c r="V656" s="213">
        <f t="shared" si="163"/>
        <v>0</v>
      </c>
      <c r="W656" s="213">
        <f t="shared" si="170"/>
        <v>24380.406548365085</v>
      </c>
    </row>
    <row r="657" spans="1:23" ht="15.6" customHeight="1" x14ac:dyDescent="0.2">
      <c r="A657" s="363">
        <f t="shared" si="173"/>
        <v>503</v>
      </c>
      <c r="B657" s="74" t="s">
        <v>664</v>
      </c>
      <c r="C657" s="166">
        <v>1964</v>
      </c>
      <c r="D657" s="1"/>
      <c r="E657" s="351" t="s">
        <v>416</v>
      </c>
      <c r="F657" s="30">
        <v>4</v>
      </c>
      <c r="G657" s="2">
        <v>4</v>
      </c>
      <c r="H657" s="35">
        <v>2773.78</v>
      </c>
      <c r="I657" s="35">
        <v>2573.7800000000002</v>
      </c>
      <c r="J657" s="35">
        <v>2383.89</v>
      </c>
      <c r="K657" s="36">
        <v>118</v>
      </c>
      <c r="L657" s="349">
        <f>'раздел 2'!C654</f>
        <v>156486.04</v>
      </c>
      <c r="M657" s="349">
        <v>0</v>
      </c>
      <c r="N657" s="349">
        <v>0</v>
      </c>
      <c r="O657" s="349">
        <v>0</v>
      </c>
      <c r="P657" s="349">
        <f t="shared" si="171"/>
        <v>156486.04</v>
      </c>
      <c r="Q657" s="345">
        <f t="shared" si="172"/>
        <v>56.416168549776835</v>
      </c>
      <c r="R657" s="350">
        <v>24445</v>
      </c>
      <c r="S657" s="86" t="s">
        <v>358</v>
      </c>
      <c r="T657" s="351" t="s">
        <v>181</v>
      </c>
      <c r="U657" s="59">
        <f>'раздел 2'!C654-'раздел 1'!L657</f>
        <v>0</v>
      </c>
      <c r="V657" s="213">
        <f t="shared" si="163"/>
        <v>0</v>
      </c>
      <c r="W657" s="213">
        <f t="shared" si="170"/>
        <v>24388.583831450222</v>
      </c>
    </row>
    <row r="658" spans="1:23" ht="15.6" customHeight="1" x14ac:dyDescent="0.2">
      <c r="A658" s="363">
        <f t="shared" si="173"/>
        <v>504</v>
      </c>
      <c r="B658" s="19" t="s">
        <v>665</v>
      </c>
      <c r="C658" s="166">
        <v>1957</v>
      </c>
      <c r="D658" s="1"/>
      <c r="E658" s="351" t="s">
        <v>416</v>
      </c>
      <c r="F658" s="30">
        <v>3</v>
      </c>
      <c r="G658" s="2">
        <v>2</v>
      </c>
      <c r="H658" s="35">
        <v>1203.23</v>
      </c>
      <c r="I658" s="35">
        <v>1025.26</v>
      </c>
      <c r="J658" s="35">
        <v>780.79</v>
      </c>
      <c r="K658" s="36">
        <v>38</v>
      </c>
      <c r="L658" s="349">
        <f>'раздел 2'!C655</f>
        <v>401144.96</v>
      </c>
      <c r="M658" s="349">
        <v>0</v>
      </c>
      <c r="N658" s="349">
        <v>0</v>
      </c>
      <c r="O658" s="349">
        <v>0</v>
      </c>
      <c r="P658" s="349">
        <f t="shared" si="171"/>
        <v>401144.96</v>
      </c>
      <c r="Q658" s="345">
        <f t="shared" si="172"/>
        <v>333.39009166992179</v>
      </c>
      <c r="R658" s="350">
        <v>24445</v>
      </c>
      <c r="S658" s="86" t="s">
        <v>358</v>
      </c>
      <c r="T658" s="351" t="s">
        <v>181</v>
      </c>
      <c r="U658" s="59">
        <f>'раздел 2'!C655-'раздел 1'!L658</f>
        <v>0</v>
      </c>
      <c r="V658" s="213">
        <f t="shared" si="163"/>
        <v>0</v>
      </c>
      <c r="W658" s="213">
        <f t="shared" si="170"/>
        <v>24111.60990833008</v>
      </c>
    </row>
    <row r="659" spans="1:23" ht="15.6" customHeight="1" x14ac:dyDescent="0.2">
      <c r="A659" s="363">
        <f t="shared" si="173"/>
        <v>505</v>
      </c>
      <c r="B659" s="74" t="s">
        <v>666</v>
      </c>
      <c r="C659" s="166">
        <v>1962</v>
      </c>
      <c r="D659" s="1"/>
      <c r="E659" s="351" t="s">
        <v>416</v>
      </c>
      <c r="F659" s="30">
        <v>3</v>
      </c>
      <c r="G659" s="2">
        <v>2</v>
      </c>
      <c r="H659" s="35">
        <v>1030.8900000000001</v>
      </c>
      <c r="I659" s="35">
        <v>958.56</v>
      </c>
      <c r="J659" s="35">
        <v>875.02</v>
      </c>
      <c r="K659" s="36">
        <v>47</v>
      </c>
      <c r="L659" s="349">
        <f>'раздел 2'!C656</f>
        <v>120156.52</v>
      </c>
      <c r="M659" s="349">
        <v>0</v>
      </c>
      <c r="N659" s="349">
        <v>0</v>
      </c>
      <c r="O659" s="349">
        <v>0</v>
      </c>
      <c r="P659" s="349">
        <f t="shared" si="171"/>
        <v>120156.52</v>
      </c>
      <c r="Q659" s="345">
        <f t="shared" si="172"/>
        <v>116.55610200894372</v>
      </c>
      <c r="R659" s="350">
        <v>24445</v>
      </c>
      <c r="S659" s="86" t="s">
        <v>358</v>
      </c>
      <c r="T659" s="351" t="s">
        <v>181</v>
      </c>
      <c r="U659" s="59">
        <f>'раздел 2'!C656-'раздел 1'!L659</f>
        <v>0</v>
      </c>
      <c r="V659" s="213">
        <f t="shared" si="163"/>
        <v>0</v>
      </c>
      <c r="W659" s="213">
        <f t="shared" si="170"/>
        <v>24328.443897991056</v>
      </c>
    </row>
    <row r="660" spans="1:23" ht="15.6" customHeight="1" x14ac:dyDescent="0.2">
      <c r="A660" s="363">
        <f t="shared" si="173"/>
        <v>506</v>
      </c>
      <c r="B660" s="74" t="s">
        <v>667</v>
      </c>
      <c r="C660" s="166">
        <v>1961</v>
      </c>
      <c r="D660" s="1"/>
      <c r="E660" s="351" t="s">
        <v>416</v>
      </c>
      <c r="F660" s="30">
        <v>4</v>
      </c>
      <c r="G660" s="2">
        <v>3</v>
      </c>
      <c r="H660" s="35">
        <v>2159.3000000000002</v>
      </c>
      <c r="I660" s="35">
        <v>2011.11</v>
      </c>
      <c r="J660" s="35">
        <v>1830.54</v>
      </c>
      <c r="K660" s="36">
        <v>102</v>
      </c>
      <c r="L660" s="349">
        <f>'раздел 2'!C657</f>
        <v>146564.06</v>
      </c>
      <c r="M660" s="349">
        <v>0</v>
      </c>
      <c r="N660" s="349">
        <v>0</v>
      </c>
      <c r="O660" s="349">
        <v>0</v>
      </c>
      <c r="P660" s="349">
        <f t="shared" si="171"/>
        <v>146564.06</v>
      </c>
      <c r="Q660" s="345">
        <f t="shared" si="172"/>
        <v>67.875728245264668</v>
      </c>
      <c r="R660" s="350">
        <v>24445</v>
      </c>
      <c r="S660" s="86" t="s">
        <v>358</v>
      </c>
      <c r="T660" s="351" t="s">
        <v>181</v>
      </c>
      <c r="U660" s="59">
        <f>'раздел 2'!C657-'раздел 1'!L660</f>
        <v>0</v>
      </c>
      <c r="V660" s="213">
        <f t="shared" si="163"/>
        <v>0</v>
      </c>
      <c r="W660" s="213">
        <f t="shared" si="170"/>
        <v>24377.124271754736</v>
      </c>
    </row>
    <row r="661" spans="1:23" ht="15.6" customHeight="1" x14ac:dyDescent="0.2">
      <c r="A661" s="363">
        <f t="shared" si="173"/>
        <v>507</v>
      </c>
      <c r="B661" s="19" t="s">
        <v>668</v>
      </c>
      <c r="C661" s="166">
        <v>1952</v>
      </c>
      <c r="D661" s="1"/>
      <c r="E661" s="351" t="s">
        <v>1448</v>
      </c>
      <c r="F661" s="30">
        <v>2</v>
      </c>
      <c r="G661" s="2">
        <v>1</v>
      </c>
      <c r="H661" s="35">
        <v>473.45</v>
      </c>
      <c r="I661" s="35">
        <v>423.82</v>
      </c>
      <c r="J661" s="35">
        <v>423.82</v>
      </c>
      <c r="K661" s="36">
        <v>21</v>
      </c>
      <c r="L661" s="349">
        <f>'раздел 2'!C658</f>
        <v>315128.69</v>
      </c>
      <c r="M661" s="349">
        <v>0</v>
      </c>
      <c r="N661" s="349">
        <v>0</v>
      </c>
      <c r="O661" s="349">
        <v>0</v>
      </c>
      <c r="P661" s="349">
        <f t="shared" si="171"/>
        <v>315128.69</v>
      </c>
      <c r="Q661" s="345">
        <f t="shared" si="172"/>
        <v>665.60078149751826</v>
      </c>
      <c r="R661" s="350">
        <v>24445</v>
      </c>
      <c r="S661" s="86" t="s">
        <v>358</v>
      </c>
      <c r="T661" s="351" t="s">
        <v>181</v>
      </c>
      <c r="U661" s="59">
        <f>'раздел 2'!C658-'раздел 1'!L661</f>
        <v>0</v>
      </c>
      <c r="V661" s="213">
        <f t="shared" si="163"/>
        <v>0</v>
      </c>
      <c r="W661" s="213">
        <f t="shared" si="170"/>
        <v>23779.399218502484</v>
      </c>
    </row>
    <row r="662" spans="1:23" ht="15.6" customHeight="1" x14ac:dyDescent="0.2">
      <c r="A662" s="363">
        <f t="shared" si="173"/>
        <v>508</v>
      </c>
      <c r="B662" s="19" t="s">
        <v>669</v>
      </c>
      <c r="C662" s="166">
        <v>1955</v>
      </c>
      <c r="D662" s="1"/>
      <c r="E662" s="351" t="s">
        <v>416</v>
      </c>
      <c r="F662" s="30">
        <v>2</v>
      </c>
      <c r="G662" s="2">
        <v>3</v>
      </c>
      <c r="H662" s="35">
        <v>1202.44</v>
      </c>
      <c r="I662" s="35">
        <v>1082.44</v>
      </c>
      <c r="J662" s="35">
        <v>1017.88</v>
      </c>
      <c r="K662" s="36">
        <v>57</v>
      </c>
      <c r="L662" s="349">
        <f>'раздел 2'!C659</f>
        <v>320022.01</v>
      </c>
      <c r="M662" s="349">
        <v>0</v>
      </c>
      <c r="N662" s="349">
        <v>0</v>
      </c>
      <c r="O662" s="349">
        <v>0</v>
      </c>
      <c r="P662" s="349">
        <f t="shared" si="171"/>
        <v>320022.01</v>
      </c>
      <c r="Q662" s="345">
        <f t="shared" si="172"/>
        <v>266.14384917334752</v>
      </c>
      <c r="R662" s="350">
        <v>24445</v>
      </c>
      <c r="S662" s="86" t="s">
        <v>358</v>
      </c>
      <c r="T662" s="351" t="s">
        <v>181</v>
      </c>
      <c r="U662" s="59">
        <f>'раздел 2'!C659-'раздел 1'!L662</f>
        <v>0</v>
      </c>
      <c r="V662" s="213">
        <f t="shared" si="163"/>
        <v>0</v>
      </c>
      <c r="W662" s="213">
        <f t="shared" si="170"/>
        <v>24178.856150826654</v>
      </c>
    </row>
    <row r="663" spans="1:23" ht="15.6" customHeight="1" x14ac:dyDescent="0.2">
      <c r="A663" s="363">
        <f t="shared" si="173"/>
        <v>509</v>
      </c>
      <c r="B663" s="19" t="s">
        <v>670</v>
      </c>
      <c r="C663" s="166">
        <v>1956</v>
      </c>
      <c r="D663" s="1"/>
      <c r="E663" s="351" t="s">
        <v>416</v>
      </c>
      <c r="F663" s="30">
        <v>2</v>
      </c>
      <c r="G663" s="2">
        <v>3</v>
      </c>
      <c r="H663" s="35">
        <v>1812.5</v>
      </c>
      <c r="I663" s="35">
        <v>1073.24</v>
      </c>
      <c r="J663" s="35">
        <v>889.61</v>
      </c>
      <c r="K663" s="36">
        <v>56</v>
      </c>
      <c r="L663" s="349">
        <f>'раздел 2'!C660</f>
        <v>136552.64000000001</v>
      </c>
      <c r="M663" s="349">
        <v>0</v>
      </c>
      <c r="N663" s="349">
        <v>0</v>
      </c>
      <c r="O663" s="349">
        <v>0</v>
      </c>
      <c r="P663" s="349">
        <f t="shared" si="171"/>
        <v>136552.64000000001</v>
      </c>
      <c r="Q663" s="345">
        <f t="shared" si="172"/>
        <v>75.339387586206911</v>
      </c>
      <c r="R663" s="350">
        <v>24445</v>
      </c>
      <c r="S663" s="86" t="s">
        <v>358</v>
      </c>
      <c r="T663" s="351" t="s">
        <v>181</v>
      </c>
      <c r="U663" s="59">
        <f>'раздел 2'!C660-'раздел 1'!L663</f>
        <v>0</v>
      </c>
      <c r="V663" s="213">
        <f t="shared" si="163"/>
        <v>0</v>
      </c>
      <c r="W663" s="213">
        <f t="shared" si="170"/>
        <v>24369.660612413794</v>
      </c>
    </row>
    <row r="664" spans="1:23" ht="15.6" customHeight="1" x14ac:dyDescent="0.2">
      <c r="A664" s="363">
        <f t="shared" si="173"/>
        <v>510</v>
      </c>
      <c r="B664" s="74" t="s">
        <v>671</v>
      </c>
      <c r="C664" s="166">
        <v>1965</v>
      </c>
      <c r="D664" s="1"/>
      <c r="E664" s="351" t="s">
        <v>416</v>
      </c>
      <c r="F664" s="30">
        <v>4</v>
      </c>
      <c r="G664" s="2">
        <v>3</v>
      </c>
      <c r="H664" s="35">
        <v>2174.02</v>
      </c>
      <c r="I664" s="35">
        <v>1995.54</v>
      </c>
      <c r="J664" s="35">
        <v>1605.56</v>
      </c>
      <c r="K664" s="36">
        <v>82</v>
      </c>
      <c r="L664" s="349">
        <f>'раздел 2'!C661</f>
        <v>133158.45000000001</v>
      </c>
      <c r="M664" s="349">
        <v>0</v>
      </c>
      <c r="N664" s="349">
        <v>0</v>
      </c>
      <c r="O664" s="349">
        <v>0</v>
      </c>
      <c r="P664" s="349">
        <f t="shared" si="171"/>
        <v>133158.45000000001</v>
      </c>
      <c r="Q664" s="345">
        <f t="shared" si="172"/>
        <v>61.249873506223501</v>
      </c>
      <c r="R664" s="350">
        <v>24445</v>
      </c>
      <c r="S664" s="86" t="s">
        <v>358</v>
      </c>
      <c r="T664" s="351" t="s">
        <v>181</v>
      </c>
      <c r="U664" s="59">
        <f>'раздел 2'!C661-'раздел 1'!L664</f>
        <v>0</v>
      </c>
      <c r="V664" s="213">
        <f t="shared" ref="V664:V726" si="174">L664-P664</f>
        <v>0</v>
      </c>
      <c r="W664" s="213">
        <f t="shared" si="170"/>
        <v>24383.750126493778</v>
      </c>
    </row>
    <row r="665" spans="1:23" ht="15.6" customHeight="1" x14ac:dyDescent="0.2">
      <c r="A665" s="363">
        <f t="shared" si="173"/>
        <v>511</v>
      </c>
      <c r="B665" s="74" t="s">
        <v>672</v>
      </c>
      <c r="C665" s="166">
        <v>1952</v>
      </c>
      <c r="D665" s="1"/>
      <c r="E665" s="351" t="s">
        <v>1447</v>
      </c>
      <c r="F665" s="30">
        <v>2</v>
      </c>
      <c r="G665" s="2">
        <v>2</v>
      </c>
      <c r="H665" s="35">
        <v>713.98</v>
      </c>
      <c r="I665" s="35">
        <v>633.25</v>
      </c>
      <c r="J665" s="35">
        <v>610.96</v>
      </c>
      <c r="K665" s="36">
        <v>35</v>
      </c>
      <c r="L665" s="349">
        <f>'раздел 2'!C662</f>
        <v>122852.95</v>
      </c>
      <c r="M665" s="349">
        <v>0</v>
      </c>
      <c r="N665" s="349">
        <v>0</v>
      </c>
      <c r="O665" s="349">
        <v>0</v>
      </c>
      <c r="P665" s="349">
        <f t="shared" si="171"/>
        <v>122852.95</v>
      </c>
      <c r="Q665" s="345">
        <f t="shared" si="172"/>
        <v>172.06777500770329</v>
      </c>
      <c r="R665" s="350">
        <v>24445</v>
      </c>
      <c r="S665" s="86" t="s">
        <v>358</v>
      </c>
      <c r="T665" s="351" t="s">
        <v>181</v>
      </c>
      <c r="U665" s="59">
        <f>'раздел 2'!C662-'раздел 1'!L665</f>
        <v>0</v>
      </c>
      <c r="V665" s="213">
        <f t="shared" si="174"/>
        <v>0</v>
      </c>
      <c r="W665" s="213">
        <f t="shared" si="170"/>
        <v>24272.932224992295</v>
      </c>
    </row>
    <row r="666" spans="1:23" ht="15.6" customHeight="1" x14ac:dyDescent="0.2">
      <c r="A666" s="363">
        <f t="shared" si="173"/>
        <v>512</v>
      </c>
      <c r="B666" s="19" t="s">
        <v>673</v>
      </c>
      <c r="C666" s="166">
        <v>1951</v>
      </c>
      <c r="D666" s="1"/>
      <c r="E666" s="351" t="s">
        <v>1447</v>
      </c>
      <c r="F666" s="30">
        <v>2</v>
      </c>
      <c r="G666" s="2">
        <v>1</v>
      </c>
      <c r="H666" s="35">
        <v>477.59</v>
      </c>
      <c r="I666" s="35">
        <v>426.33</v>
      </c>
      <c r="J666" s="35">
        <v>352.23</v>
      </c>
      <c r="K666" s="36">
        <v>19</v>
      </c>
      <c r="L666" s="349">
        <f>'раздел 2'!C663</f>
        <v>315734.7</v>
      </c>
      <c r="M666" s="349">
        <v>0</v>
      </c>
      <c r="N666" s="349">
        <v>0</v>
      </c>
      <c r="O666" s="349">
        <v>0</v>
      </c>
      <c r="P666" s="349">
        <f t="shared" si="171"/>
        <v>315734.7</v>
      </c>
      <c r="Q666" s="345">
        <f t="shared" si="172"/>
        <v>661.09989740153696</v>
      </c>
      <c r="R666" s="350">
        <v>24445</v>
      </c>
      <c r="S666" s="86" t="s">
        <v>358</v>
      </c>
      <c r="T666" s="351" t="s">
        <v>181</v>
      </c>
      <c r="U666" s="59">
        <f>'раздел 2'!C663-'раздел 1'!L666</f>
        <v>0</v>
      </c>
      <c r="V666" s="213">
        <f t="shared" si="174"/>
        <v>0</v>
      </c>
      <c r="W666" s="213">
        <f t="shared" si="170"/>
        <v>23783.900102598462</v>
      </c>
    </row>
    <row r="667" spans="1:23" ht="15.6" customHeight="1" x14ac:dyDescent="0.2">
      <c r="A667" s="363">
        <f t="shared" si="173"/>
        <v>513</v>
      </c>
      <c r="B667" s="340" t="s">
        <v>1670</v>
      </c>
      <c r="C667" s="166">
        <v>1977</v>
      </c>
      <c r="D667" s="1"/>
      <c r="E667" s="351" t="s">
        <v>1446</v>
      </c>
      <c r="F667" s="30">
        <v>5</v>
      </c>
      <c r="G667" s="2">
        <v>6</v>
      </c>
      <c r="H667" s="35">
        <v>4793.8900000000003</v>
      </c>
      <c r="I667" s="35">
        <v>4201.8900000000003</v>
      </c>
      <c r="J667" s="35">
        <v>3523.7</v>
      </c>
      <c r="K667" s="36">
        <v>187</v>
      </c>
      <c r="L667" s="349">
        <f>'раздел 2'!C664</f>
        <v>901975.13</v>
      </c>
      <c r="M667" s="349">
        <v>0</v>
      </c>
      <c r="N667" s="349">
        <v>0</v>
      </c>
      <c r="O667" s="349">
        <v>0</v>
      </c>
      <c r="P667" s="349">
        <f t="shared" si="171"/>
        <v>901975.13</v>
      </c>
      <c r="Q667" s="345">
        <f t="shared" si="172"/>
        <v>188.15098594252265</v>
      </c>
      <c r="R667" s="350">
        <v>24445</v>
      </c>
      <c r="S667" s="86" t="s">
        <v>358</v>
      </c>
      <c r="T667" s="350" t="s">
        <v>1671</v>
      </c>
      <c r="U667" s="59">
        <f>'раздел 2'!C664-'раздел 1'!L667</f>
        <v>0</v>
      </c>
      <c r="V667" s="213">
        <f t="shared" si="174"/>
        <v>0</v>
      </c>
      <c r="W667" s="213">
        <f t="shared" si="170"/>
        <v>24256.849014057476</v>
      </c>
    </row>
    <row r="668" spans="1:23" ht="15.6" customHeight="1" x14ac:dyDescent="0.2">
      <c r="A668" s="550" t="s">
        <v>17</v>
      </c>
      <c r="B668" s="551"/>
      <c r="C668" s="341"/>
      <c r="D668" s="350"/>
      <c r="E668" s="350"/>
      <c r="F668" s="337"/>
      <c r="G668" s="337"/>
      <c r="H668" s="373">
        <f t="shared" ref="H668:P668" si="175">SUM(H613:H667)</f>
        <v>96565.77</v>
      </c>
      <c r="I668" s="373">
        <f t="shared" si="175"/>
        <v>84928.510000000009</v>
      </c>
      <c r="J668" s="373">
        <f t="shared" si="175"/>
        <v>66005.8</v>
      </c>
      <c r="K668" s="341">
        <f t="shared" si="175"/>
        <v>3799</v>
      </c>
      <c r="L668" s="373">
        <f t="shared" si="175"/>
        <v>58285449.260000028</v>
      </c>
      <c r="M668" s="373">
        <f t="shared" si="175"/>
        <v>0</v>
      </c>
      <c r="N668" s="373">
        <f t="shared" si="175"/>
        <v>0</v>
      </c>
      <c r="O668" s="373">
        <f t="shared" si="175"/>
        <v>0</v>
      </c>
      <c r="P668" s="373">
        <f t="shared" si="175"/>
        <v>58285449.260000028</v>
      </c>
      <c r="Q668" s="345">
        <f t="shared" si="172"/>
        <v>603.58291825353876</v>
      </c>
      <c r="R668" s="350" t="s">
        <v>177</v>
      </c>
      <c r="S668" s="350" t="s">
        <v>177</v>
      </c>
      <c r="T668" s="350" t="s">
        <v>177</v>
      </c>
      <c r="U668" s="59">
        <f>'раздел 2'!C665-'раздел 1'!L668</f>
        <v>0</v>
      </c>
      <c r="V668" s="213">
        <f t="shared" si="174"/>
        <v>0</v>
      </c>
      <c r="W668" s="213" t="e">
        <f t="shared" si="170"/>
        <v>#VALUE!</v>
      </c>
    </row>
    <row r="669" spans="1:23" ht="15.6" customHeight="1" x14ac:dyDescent="0.2">
      <c r="A669" s="550" t="s">
        <v>125</v>
      </c>
      <c r="B669" s="551"/>
      <c r="C669" s="341"/>
      <c r="D669" s="350"/>
      <c r="E669" s="350"/>
      <c r="F669" s="337"/>
      <c r="G669" s="337"/>
      <c r="H669" s="350"/>
      <c r="I669" s="350"/>
      <c r="J669" s="350"/>
      <c r="K669" s="341"/>
      <c r="L669" s="373"/>
      <c r="M669" s="350"/>
      <c r="N669" s="350"/>
      <c r="O669" s="350"/>
      <c r="P669" s="350"/>
      <c r="Q669" s="129"/>
      <c r="R669" s="350"/>
      <c r="S669" s="350"/>
      <c r="T669" s="350"/>
      <c r="U669" s="59">
        <f>'раздел 2'!C666-'раздел 1'!L669</f>
        <v>0</v>
      </c>
      <c r="V669" s="213">
        <f t="shared" si="174"/>
        <v>0</v>
      </c>
      <c r="W669" s="213">
        <f t="shared" si="170"/>
        <v>0</v>
      </c>
    </row>
    <row r="670" spans="1:23" ht="15.6" customHeight="1" x14ac:dyDescent="0.2">
      <c r="A670" s="355">
        <f>A667+1</f>
        <v>514</v>
      </c>
      <c r="B670" s="340" t="s">
        <v>250</v>
      </c>
      <c r="C670" s="179">
        <v>1951</v>
      </c>
      <c r="D670" s="350"/>
      <c r="E670" s="351" t="s">
        <v>238</v>
      </c>
      <c r="F670" s="358">
        <v>2</v>
      </c>
      <c r="G670" s="337">
        <v>2</v>
      </c>
      <c r="H670" s="350">
        <v>794.84</v>
      </c>
      <c r="I670" s="350">
        <v>794.84</v>
      </c>
      <c r="J670" s="350">
        <v>204.95</v>
      </c>
      <c r="K670" s="341">
        <v>30</v>
      </c>
      <c r="L670" s="373">
        <f>'раздел 2'!C667</f>
        <v>13898263.560000001</v>
      </c>
      <c r="M670" s="349">
        <v>0</v>
      </c>
      <c r="N670" s="349">
        <v>0</v>
      </c>
      <c r="O670" s="349">
        <v>0</v>
      </c>
      <c r="P670" s="349">
        <f t="shared" ref="P670:P683" si="176">L670</f>
        <v>13898263.560000001</v>
      </c>
      <c r="Q670" s="345">
        <f t="shared" ref="Q670:Q684" si="177">L670/H670</f>
        <v>17485.611645110966</v>
      </c>
      <c r="R670" s="350">
        <v>24445</v>
      </c>
      <c r="S670" s="86" t="s">
        <v>358</v>
      </c>
      <c r="T670" s="351" t="s">
        <v>181</v>
      </c>
      <c r="U670" s="59">
        <f>'раздел 2'!C667-'раздел 1'!L670</f>
        <v>0</v>
      </c>
      <c r="V670" s="213">
        <f t="shared" si="174"/>
        <v>0</v>
      </c>
      <c r="W670" s="213">
        <f t="shared" si="170"/>
        <v>6959.3883548890335</v>
      </c>
    </row>
    <row r="671" spans="1:23" ht="15.6" customHeight="1" x14ac:dyDescent="0.2">
      <c r="A671" s="355">
        <f t="shared" ref="A671:A683" si="178">A670+1</f>
        <v>515</v>
      </c>
      <c r="B671" s="352" t="s">
        <v>676</v>
      </c>
      <c r="C671" s="291">
        <v>1950</v>
      </c>
      <c r="D671" s="350"/>
      <c r="E671" s="350" t="s">
        <v>1449</v>
      </c>
      <c r="F671" s="292">
        <v>2</v>
      </c>
      <c r="G671" s="293">
        <v>3</v>
      </c>
      <c r="H671" s="203">
        <v>1180.8800000000001</v>
      </c>
      <c r="I671" s="203">
        <v>1180.8800000000001</v>
      </c>
      <c r="J671" s="203">
        <v>953.73</v>
      </c>
      <c r="K671" s="294">
        <v>47</v>
      </c>
      <c r="L671" s="373">
        <f>'раздел 2'!C668</f>
        <v>622396.15999999992</v>
      </c>
      <c r="M671" s="349">
        <v>0</v>
      </c>
      <c r="N671" s="349">
        <v>0</v>
      </c>
      <c r="O671" s="349">
        <v>0</v>
      </c>
      <c r="P671" s="349">
        <f t="shared" si="176"/>
        <v>622396.15999999992</v>
      </c>
      <c r="Q671" s="345">
        <f t="shared" si="177"/>
        <v>527.06131020933526</v>
      </c>
      <c r="R671" s="350">
        <v>24445</v>
      </c>
      <c r="S671" s="86" t="s">
        <v>358</v>
      </c>
      <c r="T671" s="295" t="s">
        <v>181</v>
      </c>
      <c r="U671" s="59">
        <f>'раздел 2'!C668-'раздел 1'!L671</f>
        <v>0</v>
      </c>
      <c r="V671" s="213">
        <f t="shared" si="174"/>
        <v>0</v>
      </c>
      <c r="W671" s="213">
        <f t="shared" si="170"/>
        <v>23917.938689790666</v>
      </c>
    </row>
    <row r="672" spans="1:23" ht="15.6" customHeight="1" x14ac:dyDescent="0.2">
      <c r="A672" s="355">
        <f t="shared" si="178"/>
        <v>516</v>
      </c>
      <c r="B672" s="352" t="s">
        <v>677</v>
      </c>
      <c r="C672" s="291">
        <v>1953</v>
      </c>
      <c r="D672" s="350"/>
      <c r="E672" s="350" t="s">
        <v>1449</v>
      </c>
      <c r="F672" s="292">
        <v>2</v>
      </c>
      <c r="G672" s="293">
        <v>2</v>
      </c>
      <c r="H672" s="203">
        <v>780.66</v>
      </c>
      <c r="I672" s="203">
        <v>780.66</v>
      </c>
      <c r="J672" s="203">
        <v>640.69000000000005</v>
      </c>
      <c r="K672" s="294">
        <v>27</v>
      </c>
      <c r="L672" s="373">
        <f>'раздел 2'!C669</f>
        <v>394392.66</v>
      </c>
      <c r="M672" s="349">
        <v>0</v>
      </c>
      <c r="N672" s="349">
        <v>0</v>
      </c>
      <c r="O672" s="349">
        <v>0</v>
      </c>
      <c r="P672" s="349">
        <f t="shared" si="176"/>
        <v>394392.66</v>
      </c>
      <c r="Q672" s="345">
        <f t="shared" si="177"/>
        <v>505.20413496272386</v>
      </c>
      <c r="R672" s="350">
        <v>24445</v>
      </c>
      <c r="S672" s="86" t="s">
        <v>358</v>
      </c>
      <c r="T672" s="295" t="s">
        <v>181</v>
      </c>
      <c r="U672" s="59">
        <f>'раздел 2'!C669-'раздел 1'!L672</f>
        <v>0</v>
      </c>
      <c r="V672" s="213">
        <f t="shared" si="174"/>
        <v>0</v>
      </c>
      <c r="W672" s="213">
        <f t="shared" si="170"/>
        <v>23939.795865037275</v>
      </c>
    </row>
    <row r="673" spans="1:23" ht="15.6" customHeight="1" x14ac:dyDescent="0.2">
      <c r="A673" s="355">
        <f t="shared" si="178"/>
        <v>517</v>
      </c>
      <c r="B673" s="352" t="s">
        <v>678</v>
      </c>
      <c r="C673" s="291">
        <v>1951</v>
      </c>
      <c r="D673" s="350"/>
      <c r="E673" s="350" t="s">
        <v>1449</v>
      </c>
      <c r="F673" s="292">
        <v>2</v>
      </c>
      <c r="G673" s="293">
        <v>2</v>
      </c>
      <c r="H673" s="203">
        <v>797.07</v>
      </c>
      <c r="I673" s="203">
        <v>797.07</v>
      </c>
      <c r="J673" s="203">
        <v>570.98</v>
      </c>
      <c r="K673" s="294">
        <v>33</v>
      </c>
      <c r="L673" s="373">
        <f>'раздел 2'!C670</f>
        <v>348056.45</v>
      </c>
      <c r="M673" s="349">
        <v>0</v>
      </c>
      <c r="N673" s="349">
        <v>0</v>
      </c>
      <c r="O673" s="349">
        <v>0</v>
      </c>
      <c r="P673" s="349">
        <f t="shared" si="176"/>
        <v>348056.45</v>
      </c>
      <c r="Q673" s="345">
        <f t="shared" si="177"/>
        <v>436.66986588379939</v>
      </c>
      <c r="R673" s="350">
        <v>24445</v>
      </c>
      <c r="S673" s="86" t="s">
        <v>358</v>
      </c>
      <c r="T673" s="295" t="s">
        <v>181</v>
      </c>
      <c r="U673" s="59">
        <f>'раздел 2'!C670-'раздел 1'!L673</f>
        <v>0</v>
      </c>
      <c r="V673" s="213">
        <f t="shared" si="174"/>
        <v>0</v>
      </c>
      <c r="W673" s="213">
        <f t="shared" si="170"/>
        <v>24008.3301341162</v>
      </c>
    </row>
    <row r="674" spans="1:23" ht="15.6" customHeight="1" x14ac:dyDescent="0.2">
      <c r="A674" s="355">
        <f t="shared" si="178"/>
        <v>518</v>
      </c>
      <c r="B674" s="352" t="s">
        <v>679</v>
      </c>
      <c r="C674" s="291">
        <v>1950</v>
      </c>
      <c r="D674" s="350"/>
      <c r="E674" s="350" t="s">
        <v>1449</v>
      </c>
      <c r="F674" s="292">
        <v>2</v>
      </c>
      <c r="G674" s="293">
        <v>2</v>
      </c>
      <c r="H674" s="203">
        <v>782.72</v>
      </c>
      <c r="I674" s="203">
        <v>782.72</v>
      </c>
      <c r="J674" s="203">
        <v>505.21</v>
      </c>
      <c r="K674" s="294">
        <v>29</v>
      </c>
      <c r="L674" s="373">
        <f>'раздел 2'!C671</f>
        <v>706246.19</v>
      </c>
      <c r="M674" s="349">
        <v>0</v>
      </c>
      <c r="N674" s="349">
        <v>0</v>
      </c>
      <c r="O674" s="349">
        <v>0</v>
      </c>
      <c r="P674" s="349">
        <f t="shared" si="176"/>
        <v>706246.19</v>
      </c>
      <c r="Q674" s="345">
        <f t="shared" si="177"/>
        <v>902.29736048650852</v>
      </c>
      <c r="R674" s="350">
        <v>24445</v>
      </c>
      <c r="S674" s="86" t="s">
        <v>358</v>
      </c>
      <c r="T674" s="295" t="s">
        <v>181</v>
      </c>
      <c r="U674" s="59">
        <f>'раздел 2'!C671-'раздел 1'!L674</f>
        <v>0</v>
      </c>
      <c r="V674" s="213">
        <f t="shared" si="174"/>
        <v>0</v>
      </c>
      <c r="W674" s="213">
        <f t="shared" si="170"/>
        <v>23542.702639513493</v>
      </c>
    </row>
    <row r="675" spans="1:23" ht="15.6" customHeight="1" x14ac:dyDescent="0.2">
      <c r="A675" s="355">
        <f t="shared" si="178"/>
        <v>519</v>
      </c>
      <c r="B675" s="352" t="s">
        <v>680</v>
      </c>
      <c r="C675" s="291">
        <v>1951</v>
      </c>
      <c r="D675" s="350"/>
      <c r="E675" s="350" t="s">
        <v>1449</v>
      </c>
      <c r="F675" s="292">
        <v>2</v>
      </c>
      <c r="G675" s="293">
        <v>2</v>
      </c>
      <c r="H675" s="203">
        <v>779.75</v>
      </c>
      <c r="I675" s="203">
        <v>779.75</v>
      </c>
      <c r="J675" s="203">
        <v>516.03</v>
      </c>
      <c r="K675" s="294">
        <v>32</v>
      </c>
      <c r="L675" s="373">
        <f>'раздел 2'!C672</f>
        <v>718523.5</v>
      </c>
      <c r="M675" s="349">
        <v>0</v>
      </c>
      <c r="N675" s="349">
        <v>0</v>
      </c>
      <c r="O675" s="349">
        <v>0</v>
      </c>
      <c r="P675" s="349">
        <f t="shared" si="176"/>
        <v>718523.5</v>
      </c>
      <c r="Q675" s="345">
        <f t="shared" si="177"/>
        <v>921.47932029496633</v>
      </c>
      <c r="R675" s="350">
        <v>24445</v>
      </c>
      <c r="S675" s="86" t="s">
        <v>358</v>
      </c>
      <c r="T675" s="295" t="s">
        <v>181</v>
      </c>
      <c r="U675" s="59">
        <f>'раздел 2'!C672-'раздел 1'!L675</f>
        <v>0</v>
      </c>
      <c r="V675" s="213">
        <f t="shared" si="174"/>
        <v>0</v>
      </c>
      <c r="W675" s="213">
        <f t="shared" si="170"/>
        <v>23523.520679705034</v>
      </c>
    </row>
    <row r="676" spans="1:23" ht="15.6" customHeight="1" x14ac:dyDescent="0.2">
      <c r="A676" s="355">
        <f t="shared" si="178"/>
        <v>520</v>
      </c>
      <c r="B676" s="352" t="s">
        <v>681</v>
      </c>
      <c r="C676" s="291">
        <v>1952</v>
      </c>
      <c r="D676" s="350"/>
      <c r="E676" s="350" t="s">
        <v>1449</v>
      </c>
      <c r="F676" s="292">
        <v>2</v>
      </c>
      <c r="G676" s="293">
        <v>2</v>
      </c>
      <c r="H676" s="203">
        <v>784.5</v>
      </c>
      <c r="I676" s="203">
        <v>784.5</v>
      </c>
      <c r="J676" s="203">
        <v>735.23</v>
      </c>
      <c r="K676" s="294">
        <v>33</v>
      </c>
      <c r="L676" s="373">
        <f>'раздел 2'!C673</f>
        <v>554849.18000000005</v>
      </c>
      <c r="M676" s="349">
        <v>0</v>
      </c>
      <c r="N676" s="349">
        <v>0</v>
      </c>
      <c r="O676" s="349">
        <v>0</v>
      </c>
      <c r="P676" s="349">
        <f t="shared" si="176"/>
        <v>554849.18000000005</v>
      </c>
      <c r="Q676" s="345">
        <f t="shared" si="177"/>
        <v>707.26472912683244</v>
      </c>
      <c r="R676" s="350">
        <v>24445</v>
      </c>
      <c r="S676" s="86" t="s">
        <v>358</v>
      </c>
      <c r="T676" s="295" t="s">
        <v>181</v>
      </c>
      <c r="U676" s="59">
        <f>'раздел 2'!C673-'раздел 1'!L676</f>
        <v>0</v>
      </c>
      <c r="V676" s="213">
        <f t="shared" si="174"/>
        <v>0</v>
      </c>
      <c r="W676" s="213">
        <f t="shared" si="170"/>
        <v>23737.735270873167</v>
      </c>
    </row>
    <row r="677" spans="1:23" ht="15.6" customHeight="1" x14ac:dyDescent="0.2">
      <c r="A677" s="355">
        <f t="shared" si="178"/>
        <v>521</v>
      </c>
      <c r="B677" s="352" t="s">
        <v>682</v>
      </c>
      <c r="C677" s="291">
        <v>1954</v>
      </c>
      <c r="D677" s="350"/>
      <c r="E677" s="350" t="s">
        <v>1449</v>
      </c>
      <c r="F677" s="292">
        <v>2</v>
      </c>
      <c r="G677" s="293">
        <v>2</v>
      </c>
      <c r="H677" s="203">
        <v>800.75</v>
      </c>
      <c r="I677" s="203">
        <v>800.75</v>
      </c>
      <c r="J677" s="203">
        <v>554.39</v>
      </c>
      <c r="K677" s="294">
        <v>36</v>
      </c>
      <c r="L677" s="373">
        <f>'раздел 2'!C674</f>
        <v>405194.02</v>
      </c>
      <c r="M677" s="349">
        <v>0</v>
      </c>
      <c r="N677" s="349">
        <v>0</v>
      </c>
      <c r="O677" s="349">
        <v>0</v>
      </c>
      <c r="P677" s="349">
        <f t="shared" si="176"/>
        <v>405194.02</v>
      </c>
      <c r="Q677" s="345">
        <f t="shared" si="177"/>
        <v>506.01813300031222</v>
      </c>
      <c r="R677" s="350">
        <v>24445</v>
      </c>
      <c r="S677" s="86" t="s">
        <v>358</v>
      </c>
      <c r="T677" s="295" t="s">
        <v>181</v>
      </c>
      <c r="U677" s="59">
        <f>'раздел 2'!C674-'раздел 1'!L677</f>
        <v>0</v>
      </c>
      <c r="V677" s="213">
        <f t="shared" si="174"/>
        <v>0</v>
      </c>
      <c r="W677" s="213">
        <f t="shared" si="170"/>
        <v>23938.981866999689</v>
      </c>
    </row>
    <row r="678" spans="1:23" ht="15.6" customHeight="1" x14ac:dyDescent="0.2">
      <c r="A678" s="355">
        <f t="shared" si="178"/>
        <v>522</v>
      </c>
      <c r="B678" s="352" t="s">
        <v>683</v>
      </c>
      <c r="C678" s="291">
        <v>1954</v>
      </c>
      <c r="D678" s="350"/>
      <c r="E678" s="350" t="s">
        <v>1449</v>
      </c>
      <c r="F678" s="292">
        <v>2</v>
      </c>
      <c r="G678" s="293">
        <v>2</v>
      </c>
      <c r="H678" s="203">
        <v>821.09</v>
      </c>
      <c r="I678" s="203">
        <v>821.09</v>
      </c>
      <c r="J678" s="203">
        <v>608.59</v>
      </c>
      <c r="K678" s="294">
        <v>29</v>
      </c>
      <c r="L678" s="373">
        <f>'раздел 2'!C675</f>
        <v>499071.5</v>
      </c>
      <c r="M678" s="349">
        <v>0</v>
      </c>
      <c r="N678" s="349">
        <v>0</v>
      </c>
      <c r="O678" s="349">
        <v>0</v>
      </c>
      <c r="P678" s="349">
        <f t="shared" si="176"/>
        <v>499071.5</v>
      </c>
      <c r="Q678" s="345">
        <f t="shared" si="177"/>
        <v>607.81583017695982</v>
      </c>
      <c r="R678" s="350">
        <v>24445</v>
      </c>
      <c r="S678" s="86" t="s">
        <v>358</v>
      </c>
      <c r="T678" s="295" t="s">
        <v>181</v>
      </c>
      <c r="U678" s="59">
        <f>'раздел 2'!C675-'раздел 1'!L678</f>
        <v>0</v>
      </c>
      <c r="V678" s="213">
        <f t="shared" si="174"/>
        <v>0</v>
      </c>
      <c r="W678" s="213">
        <f t="shared" si="170"/>
        <v>23837.184169823042</v>
      </c>
    </row>
    <row r="679" spans="1:23" ht="15.6" customHeight="1" x14ac:dyDescent="0.2">
      <c r="A679" s="355">
        <f t="shared" si="178"/>
        <v>523</v>
      </c>
      <c r="B679" s="352" t="s">
        <v>684</v>
      </c>
      <c r="C679" s="291">
        <v>1955</v>
      </c>
      <c r="D679" s="350"/>
      <c r="E679" s="350" t="s">
        <v>1449</v>
      </c>
      <c r="F679" s="292">
        <v>2</v>
      </c>
      <c r="G679" s="293">
        <v>2</v>
      </c>
      <c r="H679" s="203">
        <v>842.2</v>
      </c>
      <c r="I679" s="203">
        <v>842.2</v>
      </c>
      <c r="J679" s="203">
        <v>449.91</v>
      </c>
      <c r="K679" s="294">
        <v>39</v>
      </c>
      <c r="L679" s="373">
        <f>'раздел 2'!C676</f>
        <v>505133.27</v>
      </c>
      <c r="M679" s="349">
        <v>0</v>
      </c>
      <c r="N679" s="349">
        <v>0</v>
      </c>
      <c r="O679" s="349">
        <v>0</v>
      </c>
      <c r="P679" s="349">
        <f t="shared" si="176"/>
        <v>505133.27</v>
      </c>
      <c r="Q679" s="345">
        <f t="shared" si="177"/>
        <v>599.77828306815479</v>
      </c>
      <c r="R679" s="350">
        <v>24445</v>
      </c>
      <c r="S679" s="86" t="s">
        <v>358</v>
      </c>
      <c r="T679" s="295" t="s">
        <v>181</v>
      </c>
      <c r="U679" s="59">
        <f>'раздел 2'!C676-'раздел 1'!L679</f>
        <v>0</v>
      </c>
      <c r="V679" s="213">
        <f t="shared" si="174"/>
        <v>0</v>
      </c>
      <c r="W679" s="213">
        <f t="shared" si="170"/>
        <v>23845.221716931846</v>
      </c>
    </row>
    <row r="680" spans="1:23" ht="15.6" customHeight="1" x14ac:dyDescent="0.2">
      <c r="A680" s="355">
        <f t="shared" si="178"/>
        <v>524</v>
      </c>
      <c r="B680" s="352" t="s">
        <v>685</v>
      </c>
      <c r="C680" s="291">
        <v>1964</v>
      </c>
      <c r="D680" s="350"/>
      <c r="E680" s="350" t="s">
        <v>1450</v>
      </c>
      <c r="F680" s="292">
        <v>2</v>
      </c>
      <c r="G680" s="293">
        <v>2</v>
      </c>
      <c r="H680" s="203">
        <v>503.71</v>
      </c>
      <c r="I680" s="203">
        <v>503.71</v>
      </c>
      <c r="J680" s="203">
        <v>437.71</v>
      </c>
      <c r="K680" s="294">
        <v>18</v>
      </c>
      <c r="L680" s="373">
        <f>'раздел 2'!C677</f>
        <v>196097.71</v>
      </c>
      <c r="M680" s="349">
        <v>0</v>
      </c>
      <c r="N680" s="349">
        <v>0</v>
      </c>
      <c r="O680" s="349">
        <v>0</v>
      </c>
      <c r="P680" s="349">
        <f t="shared" si="176"/>
        <v>196097.71</v>
      </c>
      <c r="Q680" s="345">
        <f t="shared" si="177"/>
        <v>389.30676381251118</v>
      </c>
      <c r="R680" s="350">
        <v>24445</v>
      </c>
      <c r="S680" s="86" t="s">
        <v>358</v>
      </c>
      <c r="T680" s="295" t="s">
        <v>181</v>
      </c>
      <c r="U680" s="59">
        <f>'раздел 2'!C677-'раздел 1'!L680</f>
        <v>0</v>
      </c>
      <c r="V680" s="213">
        <f t="shared" si="174"/>
        <v>0</v>
      </c>
      <c r="W680" s="213">
        <f t="shared" si="170"/>
        <v>24055.69323618749</v>
      </c>
    </row>
    <row r="681" spans="1:23" ht="15.6" customHeight="1" x14ac:dyDescent="0.2">
      <c r="A681" s="355">
        <f t="shared" si="178"/>
        <v>525</v>
      </c>
      <c r="B681" s="352" t="s">
        <v>686</v>
      </c>
      <c r="C681" s="291">
        <v>1960</v>
      </c>
      <c r="D681" s="350"/>
      <c r="E681" s="350" t="s">
        <v>1449</v>
      </c>
      <c r="F681" s="292">
        <v>2</v>
      </c>
      <c r="G681" s="293">
        <v>2</v>
      </c>
      <c r="H681" s="203">
        <v>617.29999999999995</v>
      </c>
      <c r="I681" s="203">
        <v>617.29999999999995</v>
      </c>
      <c r="J681" s="203">
        <v>617.29999999999995</v>
      </c>
      <c r="K681" s="294">
        <v>30</v>
      </c>
      <c r="L681" s="373">
        <f>'раздел 2'!C678</f>
        <v>355805.23</v>
      </c>
      <c r="M681" s="349">
        <v>0</v>
      </c>
      <c r="N681" s="349">
        <v>0</v>
      </c>
      <c r="O681" s="349">
        <v>0</v>
      </c>
      <c r="P681" s="349">
        <f t="shared" si="176"/>
        <v>355805.23</v>
      </c>
      <c r="Q681" s="345">
        <f t="shared" si="177"/>
        <v>576.38948647335167</v>
      </c>
      <c r="R681" s="350">
        <v>24445</v>
      </c>
      <c r="S681" s="86" t="s">
        <v>358</v>
      </c>
      <c r="T681" s="295" t="s">
        <v>181</v>
      </c>
      <c r="U681" s="59">
        <f>'раздел 2'!C678-'раздел 1'!L681</f>
        <v>0</v>
      </c>
      <c r="V681" s="213">
        <f t="shared" si="174"/>
        <v>0</v>
      </c>
      <c r="W681" s="213">
        <f t="shared" si="170"/>
        <v>23868.610513526648</v>
      </c>
    </row>
    <row r="682" spans="1:23" ht="15.6" customHeight="1" x14ac:dyDescent="0.2">
      <c r="A682" s="355">
        <f t="shared" si="178"/>
        <v>526</v>
      </c>
      <c r="B682" s="352" t="s">
        <v>687</v>
      </c>
      <c r="C682" s="291">
        <v>1959</v>
      </c>
      <c r="D682" s="350"/>
      <c r="E682" s="350" t="s">
        <v>1449</v>
      </c>
      <c r="F682" s="292">
        <v>2</v>
      </c>
      <c r="G682" s="293">
        <v>2</v>
      </c>
      <c r="H682" s="203">
        <v>691.09</v>
      </c>
      <c r="I682" s="203">
        <v>691.09</v>
      </c>
      <c r="J682" s="203">
        <v>495.34</v>
      </c>
      <c r="K682" s="294">
        <v>31</v>
      </c>
      <c r="L682" s="373">
        <f>'раздел 2'!C679</f>
        <v>440619.1</v>
      </c>
      <c r="M682" s="349">
        <v>0</v>
      </c>
      <c r="N682" s="349">
        <v>0</v>
      </c>
      <c r="O682" s="349">
        <v>0</v>
      </c>
      <c r="P682" s="349">
        <f t="shared" si="176"/>
        <v>440619.1</v>
      </c>
      <c r="Q682" s="345">
        <f t="shared" si="177"/>
        <v>637.5712280600211</v>
      </c>
      <c r="R682" s="350">
        <v>24445</v>
      </c>
      <c r="S682" s="86" t="s">
        <v>358</v>
      </c>
      <c r="T682" s="295" t="s">
        <v>181</v>
      </c>
      <c r="U682" s="59">
        <f>'раздел 2'!C679-'раздел 1'!L682</f>
        <v>0</v>
      </c>
      <c r="V682" s="213">
        <f t="shared" si="174"/>
        <v>0</v>
      </c>
      <c r="W682" s="213">
        <f t="shared" ref="W682:W739" si="179">R682-Q682</f>
        <v>23807.42877193998</v>
      </c>
    </row>
    <row r="683" spans="1:23" ht="15.6" customHeight="1" x14ac:dyDescent="0.2">
      <c r="A683" s="355">
        <f t="shared" si="178"/>
        <v>527</v>
      </c>
      <c r="B683" s="352" t="s">
        <v>688</v>
      </c>
      <c r="C683" s="291">
        <v>1955</v>
      </c>
      <c r="D683" s="350"/>
      <c r="E683" s="350" t="s">
        <v>1449</v>
      </c>
      <c r="F683" s="292">
        <v>2</v>
      </c>
      <c r="G683" s="293">
        <v>2</v>
      </c>
      <c r="H683" s="203">
        <v>771.51</v>
      </c>
      <c r="I683" s="203">
        <v>771.51</v>
      </c>
      <c r="J683" s="203">
        <v>720.68</v>
      </c>
      <c r="K683" s="294">
        <v>34</v>
      </c>
      <c r="L683" s="373">
        <f>'раздел 2'!C680</f>
        <v>372859.59</v>
      </c>
      <c r="M683" s="349">
        <v>0</v>
      </c>
      <c r="N683" s="349">
        <v>0</v>
      </c>
      <c r="O683" s="349">
        <v>0</v>
      </c>
      <c r="P683" s="349">
        <f t="shared" si="176"/>
        <v>372859.59</v>
      </c>
      <c r="Q683" s="345">
        <f t="shared" si="177"/>
        <v>483.28549208694642</v>
      </c>
      <c r="R683" s="350">
        <v>24445</v>
      </c>
      <c r="S683" s="86" t="s">
        <v>358</v>
      </c>
      <c r="T683" s="295" t="s">
        <v>181</v>
      </c>
      <c r="U683" s="59">
        <f>'раздел 2'!C680-'раздел 1'!L683</f>
        <v>0</v>
      </c>
      <c r="V683" s="213">
        <f t="shared" si="174"/>
        <v>0</v>
      </c>
      <c r="W683" s="213">
        <f t="shared" si="179"/>
        <v>23961.714507913053</v>
      </c>
    </row>
    <row r="684" spans="1:23" ht="15.6" customHeight="1" x14ac:dyDescent="0.2">
      <c r="A684" s="550" t="s">
        <v>17</v>
      </c>
      <c r="B684" s="551"/>
      <c r="C684" s="179"/>
      <c r="D684" s="350"/>
      <c r="E684" s="350"/>
      <c r="F684" s="358"/>
      <c r="G684" s="337"/>
      <c r="H684" s="350">
        <f t="shared" ref="H684:P684" si="180">SUM(H670:H683)</f>
        <v>10948.07</v>
      </c>
      <c r="I684" s="350">
        <f t="shared" si="180"/>
        <v>10948.07</v>
      </c>
      <c r="J684" s="350">
        <f t="shared" si="180"/>
        <v>8010.7400000000007</v>
      </c>
      <c r="K684" s="341">
        <f t="shared" si="180"/>
        <v>448</v>
      </c>
      <c r="L684" s="373">
        <f t="shared" si="180"/>
        <v>20017508.120000001</v>
      </c>
      <c r="M684" s="373">
        <f t="shared" si="180"/>
        <v>0</v>
      </c>
      <c r="N684" s="373">
        <f t="shared" si="180"/>
        <v>0</v>
      </c>
      <c r="O684" s="373">
        <f t="shared" si="180"/>
        <v>0</v>
      </c>
      <c r="P684" s="373">
        <f t="shared" si="180"/>
        <v>20017508.120000001</v>
      </c>
      <c r="Q684" s="345">
        <f t="shared" si="177"/>
        <v>1828.4052001859691</v>
      </c>
      <c r="R684" s="350" t="s">
        <v>177</v>
      </c>
      <c r="S684" s="350" t="s">
        <v>177</v>
      </c>
      <c r="T684" s="350" t="s">
        <v>177</v>
      </c>
      <c r="U684" s="59">
        <f>'раздел 2'!C681-'раздел 1'!L684</f>
        <v>0</v>
      </c>
      <c r="V684" s="213">
        <f t="shared" si="174"/>
        <v>0</v>
      </c>
      <c r="W684" s="213" t="e">
        <f t="shared" si="179"/>
        <v>#VALUE!</v>
      </c>
    </row>
    <row r="685" spans="1:23" ht="15.6" customHeight="1" x14ac:dyDescent="0.2">
      <c r="A685" s="550" t="s">
        <v>126</v>
      </c>
      <c r="B685" s="551"/>
      <c r="C685" s="341"/>
      <c r="D685" s="109"/>
      <c r="E685" s="350"/>
      <c r="F685" s="358"/>
      <c r="G685" s="337"/>
      <c r="H685" s="350"/>
      <c r="I685" s="350"/>
      <c r="J685" s="350"/>
      <c r="K685" s="341"/>
      <c r="L685" s="373"/>
      <c r="M685" s="350"/>
      <c r="N685" s="350"/>
      <c r="O685" s="350"/>
      <c r="P685" s="350"/>
      <c r="Q685" s="129"/>
      <c r="R685" s="350"/>
      <c r="S685" s="350"/>
      <c r="T685" s="350"/>
      <c r="U685" s="59">
        <f>'раздел 2'!C682-'раздел 1'!L685</f>
        <v>0</v>
      </c>
      <c r="V685" s="213">
        <f t="shared" si="174"/>
        <v>0</v>
      </c>
      <c r="W685" s="213">
        <f t="shared" si="179"/>
        <v>0</v>
      </c>
    </row>
    <row r="686" spans="1:23" ht="15.6" customHeight="1" x14ac:dyDescent="0.2">
      <c r="A686" s="355">
        <f>A683+1</f>
        <v>528</v>
      </c>
      <c r="B686" s="340" t="s">
        <v>689</v>
      </c>
      <c r="C686" s="87">
        <v>1982</v>
      </c>
      <c r="D686" s="350"/>
      <c r="E686" s="351" t="s">
        <v>178</v>
      </c>
      <c r="F686" s="337">
        <v>5</v>
      </c>
      <c r="G686" s="337">
        <v>4</v>
      </c>
      <c r="H686" s="92">
        <v>5331.85</v>
      </c>
      <c r="I686" s="351">
        <v>5331.85</v>
      </c>
      <c r="J686" s="373">
        <v>3910.34</v>
      </c>
      <c r="K686" s="88">
        <v>238</v>
      </c>
      <c r="L686" s="373">
        <f>'раздел 2'!C683</f>
        <v>9341437.0600000005</v>
      </c>
      <c r="M686" s="349">
        <v>0</v>
      </c>
      <c r="N686" s="349">
        <v>0</v>
      </c>
      <c r="O686" s="349">
        <v>0</v>
      </c>
      <c r="P686" s="349">
        <f t="shared" ref="P686:P692" si="181">L686</f>
        <v>9341437.0600000005</v>
      </c>
      <c r="Q686" s="345">
        <f t="shared" ref="Q686:Q693" si="182">L686/H686</f>
        <v>1752.0067256205632</v>
      </c>
      <c r="R686" s="350">
        <v>24445</v>
      </c>
      <c r="S686" s="86" t="s">
        <v>358</v>
      </c>
      <c r="T686" s="351" t="s">
        <v>181</v>
      </c>
      <c r="U686" s="59">
        <f>'раздел 2'!C683-'раздел 1'!L686</f>
        <v>0</v>
      </c>
      <c r="V686" s="213">
        <f t="shared" si="174"/>
        <v>0</v>
      </c>
      <c r="W686" s="213">
        <f t="shared" si="179"/>
        <v>22692.993274379438</v>
      </c>
    </row>
    <row r="687" spans="1:23" ht="15.6" customHeight="1" x14ac:dyDescent="0.2">
      <c r="A687" s="355">
        <f>A686+1</f>
        <v>529</v>
      </c>
      <c r="B687" s="340" t="s">
        <v>1038</v>
      </c>
      <c r="C687" s="88">
        <v>1957</v>
      </c>
      <c r="D687" s="350"/>
      <c r="E687" s="351" t="s">
        <v>416</v>
      </c>
      <c r="F687" s="337">
        <v>2</v>
      </c>
      <c r="G687" s="337">
        <v>3</v>
      </c>
      <c r="H687" s="373">
        <v>1597.24</v>
      </c>
      <c r="I687" s="373">
        <v>973.24</v>
      </c>
      <c r="J687" s="373">
        <v>875.74</v>
      </c>
      <c r="K687" s="341">
        <v>35</v>
      </c>
      <c r="L687" s="373">
        <f>'раздел 2'!C684</f>
        <v>777693.21000000008</v>
      </c>
      <c r="M687" s="349">
        <v>0</v>
      </c>
      <c r="N687" s="349">
        <v>0</v>
      </c>
      <c r="O687" s="349">
        <v>0</v>
      </c>
      <c r="P687" s="349">
        <f t="shared" si="181"/>
        <v>777693.21000000008</v>
      </c>
      <c r="Q687" s="345">
        <f t="shared" si="182"/>
        <v>486.89815556835543</v>
      </c>
      <c r="R687" s="350">
        <v>24445</v>
      </c>
      <c r="S687" s="86" t="s">
        <v>358</v>
      </c>
      <c r="T687" s="351" t="s">
        <v>181</v>
      </c>
      <c r="U687" s="59">
        <f>'раздел 2'!C684-'раздел 1'!L687</f>
        <v>0</v>
      </c>
      <c r="V687" s="213">
        <f t="shared" si="174"/>
        <v>0</v>
      </c>
      <c r="W687" s="213">
        <f t="shared" si="179"/>
        <v>23958.101844431643</v>
      </c>
    </row>
    <row r="688" spans="1:23" ht="15.6" customHeight="1" x14ac:dyDescent="0.2">
      <c r="A688" s="355">
        <f t="shared" ref="A688:A690" si="183">A687+1</f>
        <v>530</v>
      </c>
      <c r="B688" s="340" t="s">
        <v>1696</v>
      </c>
      <c r="C688" s="88">
        <v>1970</v>
      </c>
      <c r="D688" s="350"/>
      <c r="E688" s="351" t="s">
        <v>174</v>
      </c>
      <c r="F688" s="337">
        <v>5</v>
      </c>
      <c r="G688" s="337">
        <v>4</v>
      </c>
      <c r="H688" s="138">
        <v>3772.11</v>
      </c>
      <c r="I688" s="138">
        <v>2790.41</v>
      </c>
      <c r="J688" s="138">
        <v>1945.8</v>
      </c>
      <c r="K688" s="173">
        <v>161</v>
      </c>
      <c r="L688" s="373">
        <f>'раздел 2'!C685</f>
        <v>28927282.280000001</v>
      </c>
      <c r="M688" s="349">
        <v>0</v>
      </c>
      <c r="N688" s="349">
        <v>0</v>
      </c>
      <c r="O688" s="349">
        <v>0</v>
      </c>
      <c r="P688" s="349">
        <f t="shared" ref="P688" si="184">L688</f>
        <v>28927282.280000001</v>
      </c>
      <c r="Q688" s="345">
        <f t="shared" ref="Q688" si="185">L688/H688</f>
        <v>7668.7271261972746</v>
      </c>
      <c r="R688" s="350">
        <v>24445</v>
      </c>
      <c r="S688" s="86" t="s">
        <v>358</v>
      </c>
      <c r="T688" s="351" t="s">
        <v>181</v>
      </c>
      <c r="U688" s="59"/>
      <c r="V688" s="213">
        <f t="shared" si="174"/>
        <v>0</v>
      </c>
      <c r="W688" s="213"/>
    </row>
    <row r="689" spans="1:23" ht="15.6" customHeight="1" x14ac:dyDescent="0.2">
      <c r="A689" s="355">
        <f t="shared" si="183"/>
        <v>531</v>
      </c>
      <c r="B689" s="340" t="s">
        <v>1039</v>
      </c>
      <c r="C689" s="88">
        <v>1985</v>
      </c>
      <c r="D689" s="350"/>
      <c r="E689" s="351" t="s">
        <v>178</v>
      </c>
      <c r="F689" s="337">
        <v>5</v>
      </c>
      <c r="G689" s="337">
        <v>6</v>
      </c>
      <c r="H689" s="138">
        <v>5331.7</v>
      </c>
      <c r="I689" s="138">
        <v>4701.7</v>
      </c>
      <c r="J689" s="138">
        <v>2763.35</v>
      </c>
      <c r="K689" s="173">
        <v>224</v>
      </c>
      <c r="L689" s="373">
        <f>'раздел 2'!C686</f>
        <v>246806.71</v>
      </c>
      <c r="M689" s="349">
        <v>0</v>
      </c>
      <c r="N689" s="349">
        <v>0</v>
      </c>
      <c r="O689" s="349">
        <v>0</v>
      </c>
      <c r="P689" s="349">
        <f t="shared" si="181"/>
        <v>246806.71</v>
      </c>
      <c r="Q689" s="345">
        <f t="shared" si="182"/>
        <v>46.290434570587244</v>
      </c>
      <c r="R689" s="350">
        <v>24445</v>
      </c>
      <c r="S689" s="86" t="s">
        <v>358</v>
      </c>
      <c r="T689" s="351" t="s">
        <v>181</v>
      </c>
      <c r="U689" s="59">
        <f>'раздел 2'!C686-'раздел 1'!L689</f>
        <v>0</v>
      </c>
      <c r="V689" s="213">
        <f t="shared" si="174"/>
        <v>0</v>
      </c>
      <c r="W689" s="213">
        <f t="shared" si="179"/>
        <v>24398.709565429413</v>
      </c>
    </row>
    <row r="690" spans="1:23" ht="15.6" customHeight="1" x14ac:dyDescent="0.2">
      <c r="A690" s="355">
        <f t="shared" si="183"/>
        <v>532</v>
      </c>
      <c r="B690" s="340" t="s">
        <v>1037</v>
      </c>
      <c r="C690" s="164">
        <v>1955</v>
      </c>
      <c r="D690" s="349"/>
      <c r="E690" s="349" t="s">
        <v>416</v>
      </c>
      <c r="F690" s="106">
        <v>2</v>
      </c>
      <c r="G690" s="106">
        <v>1</v>
      </c>
      <c r="H690" s="350">
        <v>495.7</v>
      </c>
      <c r="I690" s="350">
        <v>495.7</v>
      </c>
      <c r="J690" s="350">
        <v>330.5</v>
      </c>
      <c r="K690" s="341">
        <v>15</v>
      </c>
      <c r="L690" s="373">
        <f>'раздел 2'!C687</f>
        <v>895871.52</v>
      </c>
      <c r="M690" s="349">
        <v>0</v>
      </c>
      <c r="N690" s="349">
        <v>0</v>
      </c>
      <c r="O690" s="349">
        <v>0</v>
      </c>
      <c r="P690" s="349">
        <f t="shared" si="181"/>
        <v>895871.52</v>
      </c>
      <c r="Q690" s="345">
        <f t="shared" si="182"/>
        <v>1807.2856969941497</v>
      </c>
      <c r="R690" s="350">
        <v>24445</v>
      </c>
      <c r="S690" s="86" t="s">
        <v>358</v>
      </c>
      <c r="T690" s="351" t="s">
        <v>181</v>
      </c>
      <c r="U690" s="59">
        <f>'раздел 2'!C687-'раздел 1'!L690</f>
        <v>0</v>
      </c>
      <c r="V690" s="213">
        <f t="shared" si="174"/>
        <v>0</v>
      </c>
      <c r="W690" s="213">
        <f t="shared" si="179"/>
        <v>22637.714303005851</v>
      </c>
    </row>
    <row r="691" spans="1:23" ht="15.6" customHeight="1" x14ac:dyDescent="0.2">
      <c r="A691" s="363">
        <f>A690+1</f>
        <v>533</v>
      </c>
      <c r="B691" s="340" t="s">
        <v>1040</v>
      </c>
      <c r="C691" s="88">
        <v>1981</v>
      </c>
      <c r="D691" s="350"/>
      <c r="E691" s="351" t="s">
        <v>174</v>
      </c>
      <c r="F691" s="337">
        <v>5</v>
      </c>
      <c r="G691" s="337">
        <v>7</v>
      </c>
      <c r="H691" s="373">
        <v>4936.6499999999996</v>
      </c>
      <c r="I691" s="373">
        <v>4936.6499999999996</v>
      </c>
      <c r="J691" s="373">
        <v>4208.41</v>
      </c>
      <c r="K691" s="341">
        <v>256</v>
      </c>
      <c r="L691" s="373">
        <f>'раздел 2'!C688</f>
        <v>271245.46999999997</v>
      </c>
      <c r="M691" s="349">
        <v>0</v>
      </c>
      <c r="N691" s="349">
        <v>0</v>
      </c>
      <c r="O691" s="349">
        <v>0</v>
      </c>
      <c r="P691" s="349">
        <f t="shared" si="181"/>
        <v>271245.46999999997</v>
      </c>
      <c r="Q691" s="345">
        <f t="shared" si="182"/>
        <v>54.945250321574342</v>
      </c>
      <c r="R691" s="350">
        <v>24445</v>
      </c>
      <c r="S691" s="86" t="s">
        <v>358</v>
      </c>
      <c r="T691" s="351" t="s">
        <v>181</v>
      </c>
      <c r="U691" s="59">
        <f>'раздел 2'!C688-'раздел 1'!L691</f>
        <v>0</v>
      </c>
      <c r="V691" s="213">
        <f t="shared" si="174"/>
        <v>0</v>
      </c>
      <c r="W691" s="213">
        <f t="shared" si="179"/>
        <v>24390.054749678427</v>
      </c>
    </row>
    <row r="692" spans="1:23" ht="15.6" customHeight="1" x14ac:dyDescent="0.2">
      <c r="A692" s="363">
        <f>A691+1</f>
        <v>534</v>
      </c>
      <c r="B692" s="340" t="s">
        <v>1041</v>
      </c>
      <c r="C692" s="88">
        <v>1977</v>
      </c>
      <c r="D692" s="350"/>
      <c r="E692" s="351" t="s">
        <v>174</v>
      </c>
      <c r="F692" s="337">
        <v>5</v>
      </c>
      <c r="G692" s="337">
        <v>6</v>
      </c>
      <c r="H692" s="373">
        <v>4620.6899999999996</v>
      </c>
      <c r="I692" s="373">
        <v>2591.62</v>
      </c>
      <c r="J692" s="373">
        <v>2029.07</v>
      </c>
      <c r="K692" s="341">
        <v>193</v>
      </c>
      <c r="L692" s="373">
        <f>'раздел 2'!C689</f>
        <v>229525.73</v>
      </c>
      <c r="M692" s="349">
        <v>0</v>
      </c>
      <c r="N692" s="349">
        <v>0</v>
      </c>
      <c r="O692" s="349">
        <v>0</v>
      </c>
      <c r="P692" s="349">
        <f t="shared" si="181"/>
        <v>229525.73</v>
      </c>
      <c r="Q692" s="345">
        <f t="shared" si="182"/>
        <v>49.673475173621263</v>
      </c>
      <c r="R692" s="350">
        <v>24445</v>
      </c>
      <c r="S692" s="86" t="s">
        <v>358</v>
      </c>
      <c r="T692" s="351" t="s">
        <v>181</v>
      </c>
      <c r="U692" s="59">
        <f>'раздел 2'!C689-'раздел 1'!L692</f>
        <v>0</v>
      </c>
      <c r="V692" s="213">
        <f t="shared" si="174"/>
        <v>0</v>
      </c>
      <c r="W692" s="213">
        <f t="shared" si="179"/>
        <v>24395.326524826378</v>
      </c>
    </row>
    <row r="693" spans="1:23" ht="15.6" customHeight="1" x14ac:dyDescent="0.2">
      <c r="A693" s="550" t="s">
        <v>17</v>
      </c>
      <c r="B693" s="551"/>
      <c r="C693" s="341"/>
      <c r="D693" s="350"/>
      <c r="E693" s="350"/>
      <c r="F693" s="337"/>
      <c r="G693" s="337"/>
      <c r="H693" s="373">
        <f t="shared" ref="H693:P693" si="186">SUM(H686:H692)</f>
        <v>26085.94</v>
      </c>
      <c r="I693" s="373">
        <f t="shared" si="186"/>
        <v>21821.170000000002</v>
      </c>
      <c r="J693" s="373">
        <f t="shared" si="186"/>
        <v>16063.21</v>
      </c>
      <c r="K693" s="341">
        <f t="shared" si="186"/>
        <v>1122</v>
      </c>
      <c r="L693" s="373">
        <f t="shared" si="186"/>
        <v>40689861.980000004</v>
      </c>
      <c r="M693" s="373">
        <f t="shared" si="186"/>
        <v>0</v>
      </c>
      <c r="N693" s="373">
        <f t="shared" si="186"/>
        <v>0</v>
      </c>
      <c r="O693" s="373">
        <f t="shared" si="186"/>
        <v>0</v>
      </c>
      <c r="P693" s="373">
        <f t="shared" si="186"/>
        <v>40689861.980000004</v>
      </c>
      <c r="Q693" s="345">
        <f t="shared" si="182"/>
        <v>1559.8388242861865</v>
      </c>
      <c r="R693" s="350" t="s">
        <v>177</v>
      </c>
      <c r="S693" s="350" t="s">
        <v>177</v>
      </c>
      <c r="T693" s="350" t="s">
        <v>177</v>
      </c>
      <c r="U693" s="59">
        <f>'раздел 2'!C690-'раздел 1'!L693</f>
        <v>0</v>
      </c>
      <c r="V693" s="213">
        <f t="shared" si="174"/>
        <v>0</v>
      </c>
      <c r="W693" s="213" t="e">
        <f t="shared" si="179"/>
        <v>#VALUE!</v>
      </c>
    </row>
    <row r="694" spans="1:23" ht="15.6" customHeight="1" x14ac:dyDescent="0.2">
      <c r="A694" s="550" t="s">
        <v>127</v>
      </c>
      <c r="B694" s="551"/>
      <c r="C694" s="341"/>
      <c r="D694" s="350"/>
      <c r="E694" s="350"/>
      <c r="F694" s="337"/>
      <c r="G694" s="337"/>
      <c r="H694" s="350"/>
      <c r="I694" s="350"/>
      <c r="J694" s="350"/>
      <c r="K694" s="341"/>
      <c r="L694" s="373"/>
      <c r="M694" s="350"/>
      <c r="N694" s="350"/>
      <c r="O694" s="350"/>
      <c r="P694" s="350"/>
      <c r="Q694" s="129"/>
      <c r="R694" s="350"/>
      <c r="S694" s="350"/>
      <c r="T694" s="350"/>
      <c r="U694" s="59">
        <f>'раздел 2'!C691-'раздел 1'!L694</f>
        <v>0</v>
      </c>
      <c r="V694" s="213">
        <f t="shared" si="174"/>
        <v>0</v>
      </c>
      <c r="W694" s="213">
        <f t="shared" si="179"/>
        <v>0</v>
      </c>
    </row>
    <row r="695" spans="1:23" ht="15.6" customHeight="1" x14ac:dyDescent="0.2">
      <c r="A695" s="355">
        <f>A692+1</f>
        <v>535</v>
      </c>
      <c r="B695" s="340" t="s">
        <v>251</v>
      </c>
      <c r="C695" s="87">
        <v>1988</v>
      </c>
      <c r="D695" s="351"/>
      <c r="E695" s="351" t="s">
        <v>178</v>
      </c>
      <c r="F695" s="337">
        <v>5</v>
      </c>
      <c r="G695" s="337">
        <v>4</v>
      </c>
      <c r="H695" s="373">
        <v>4199.5600000000004</v>
      </c>
      <c r="I695" s="373">
        <v>3090.82</v>
      </c>
      <c r="J695" s="373">
        <v>2411.62</v>
      </c>
      <c r="K695" s="341">
        <v>185</v>
      </c>
      <c r="L695" s="373">
        <f>'раздел 2'!C692</f>
        <v>30758958.520000003</v>
      </c>
      <c r="M695" s="349">
        <v>0</v>
      </c>
      <c r="N695" s="349">
        <v>0</v>
      </c>
      <c r="O695" s="349">
        <v>0</v>
      </c>
      <c r="P695" s="349">
        <f>L695</f>
        <v>30758958.520000003</v>
      </c>
      <c r="Q695" s="345">
        <f>L695/H695</f>
        <v>7324.3288630237457</v>
      </c>
      <c r="R695" s="373">
        <v>24445</v>
      </c>
      <c r="S695" s="86" t="s">
        <v>358</v>
      </c>
      <c r="T695" s="351" t="s">
        <v>181</v>
      </c>
      <c r="U695" s="59">
        <f>'раздел 2'!C692-'раздел 1'!L695</f>
        <v>0</v>
      </c>
      <c r="V695" s="213">
        <f t="shared" si="174"/>
        <v>0</v>
      </c>
      <c r="W695" s="213">
        <f t="shared" si="179"/>
        <v>17120.671136976256</v>
      </c>
    </row>
    <row r="696" spans="1:23" ht="15.6" customHeight="1" x14ac:dyDescent="0.2">
      <c r="A696" s="550" t="s">
        <v>17</v>
      </c>
      <c r="B696" s="551"/>
      <c r="C696" s="341"/>
      <c r="D696" s="350"/>
      <c r="E696" s="350"/>
      <c r="F696" s="337"/>
      <c r="G696" s="337"/>
      <c r="H696" s="373">
        <f t="shared" ref="H696:Q696" si="187">SUM(H695)</f>
        <v>4199.5600000000004</v>
      </c>
      <c r="I696" s="373">
        <f t="shared" si="187"/>
        <v>3090.82</v>
      </c>
      <c r="J696" s="373">
        <f t="shared" si="187"/>
        <v>2411.62</v>
      </c>
      <c r="K696" s="341">
        <f t="shared" si="187"/>
        <v>185</v>
      </c>
      <c r="L696" s="373">
        <f t="shared" si="187"/>
        <v>30758958.520000003</v>
      </c>
      <c r="M696" s="373">
        <f t="shared" si="187"/>
        <v>0</v>
      </c>
      <c r="N696" s="373">
        <f t="shared" si="187"/>
        <v>0</v>
      </c>
      <c r="O696" s="373">
        <f t="shared" si="187"/>
        <v>0</v>
      </c>
      <c r="P696" s="373">
        <f t="shared" si="187"/>
        <v>30758958.520000003</v>
      </c>
      <c r="Q696" s="373">
        <f t="shared" si="187"/>
        <v>7324.3288630237457</v>
      </c>
      <c r="R696" s="350" t="s">
        <v>177</v>
      </c>
      <c r="S696" s="350" t="s">
        <v>177</v>
      </c>
      <c r="T696" s="350" t="s">
        <v>177</v>
      </c>
      <c r="U696" s="59">
        <f>'раздел 2'!C693-'раздел 1'!L696</f>
        <v>0</v>
      </c>
      <c r="V696" s="213">
        <f t="shared" si="174"/>
        <v>0</v>
      </c>
      <c r="W696" s="213" t="e">
        <f t="shared" si="179"/>
        <v>#VALUE!</v>
      </c>
    </row>
    <row r="697" spans="1:23" ht="15.6" customHeight="1" x14ac:dyDescent="0.2">
      <c r="A697" s="550" t="s">
        <v>674</v>
      </c>
      <c r="B697" s="551"/>
      <c r="C697" s="341"/>
      <c r="D697" s="350"/>
      <c r="E697" s="350"/>
      <c r="F697" s="337"/>
      <c r="G697" s="337"/>
      <c r="H697" s="350"/>
      <c r="I697" s="350"/>
      <c r="J697" s="350"/>
      <c r="K697" s="341"/>
      <c r="L697" s="373"/>
      <c r="M697" s="350"/>
      <c r="N697" s="350"/>
      <c r="O697" s="350"/>
      <c r="P697" s="350"/>
      <c r="Q697" s="129"/>
      <c r="R697" s="350"/>
      <c r="S697" s="350"/>
      <c r="T697" s="350"/>
      <c r="U697" s="59">
        <f>'раздел 2'!C694-'раздел 1'!L697</f>
        <v>0</v>
      </c>
      <c r="V697" s="213">
        <f t="shared" si="174"/>
        <v>0</v>
      </c>
      <c r="W697" s="213">
        <f t="shared" si="179"/>
        <v>0</v>
      </c>
    </row>
    <row r="698" spans="1:23" ht="15.6" customHeight="1" x14ac:dyDescent="0.2">
      <c r="A698" s="363">
        <f>A695+1</f>
        <v>536</v>
      </c>
      <c r="B698" s="367" t="s">
        <v>675</v>
      </c>
      <c r="C698" s="168">
        <v>1949</v>
      </c>
      <c r="D698" s="374" t="s">
        <v>443</v>
      </c>
      <c r="E698" s="124" t="s">
        <v>1452</v>
      </c>
      <c r="F698" s="365">
        <v>2</v>
      </c>
      <c r="G698" s="365">
        <v>3</v>
      </c>
      <c r="H698" s="374">
        <v>695.3</v>
      </c>
      <c r="I698" s="374">
        <v>619.29999999999995</v>
      </c>
      <c r="J698" s="374">
        <v>370.3</v>
      </c>
      <c r="K698" s="168">
        <v>38</v>
      </c>
      <c r="L698" s="374">
        <f>'раздел 2'!C695</f>
        <v>123491.76</v>
      </c>
      <c r="M698" s="349">
        <v>0</v>
      </c>
      <c r="N698" s="349">
        <v>0</v>
      </c>
      <c r="O698" s="349">
        <v>0</v>
      </c>
      <c r="P698" s="349">
        <f>L698</f>
        <v>123491.76</v>
      </c>
      <c r="Q698" s="345">
        <f>L698/H698</f>
        <v>177.60931971810729</v>
      </c>
      <c r="R698" s="350">
        <v>24445</v>
      </c>
      <c r="S698" s="86" t="s">
        <v>358</v>
      </c>
      <c r="T698" s="351" t="s">
        <v>181</v>
      </c>
      <c r="U698" s="59">
        <f>'раздел 2'!C695-'раздел 1'!L698</f>
        <v>0</v>
      </c>
      <c r="V698" s="213">
        <f t="shared" si="174"/>
        <v>0</v>
      </c>
      <c r="W698" s="213">
        <f t="shared" si="179"/>
        <v>24267.390680281893</v>
      </c>
    </row>
    <row r="699" spans="1:23" ht="15.6" customHeight="1" x14ac:dyDescent="0.2">
      <c r="A699" s="550" t="s">
        <v>17</v>
      </c>
      <c r="B699" s="551"/>
      <c r="C699" s="341"/>
      <c r="D699" s="350"/>
      <c r="E699" s="350"/>
      <c r="F699" s="337"/>
      <c r="G699" s="337"/>
      <c r="H699" s="373">
        <f t="shared" ref="H699:Q699" si="188">SUM(H698:H698)</f>
        <v>695.3</v>
      </c>
      <c r="I699" s="373">
        <f t="shared" si="188"/>
        <v>619.29999999999995</v>
      </c>
      <c r="J699" s="373">
        <f t="shared" si="188"/>
        <v>370.3</v>
      </c>
      <c r="K699" s="341">
        <f t="shared" si="188"/>
        <v>38</v>
      </c>
      <c r="L699" s="373">
        <f t="shared" si="188"/>
        <v>123491.76</v>
      </c>
      <c r="M699" s="373">
        <f t="shared" si="188"/>
        <v>0</v>
      </c>
      <c r="N699" s="373">
        <f t="shared" si="188"/>
        <v>0</v>
      </c>
      <c r="O699" s="373">
        <f t="shared" si="188"/>
        <v>0</v>
      </c>
      <c r="P699" s="373">
        <f t="shared" si="188"/>
        <v>123491.76</v>
      </c>
      <c r="Q699" s="373">
        <f t="shared" si="188"/>
        <v>177.60931971810729</v>
      </c>
      <c r="R699" s="350" t="s">
        <v>177</v>
      </c>
      <c r="S699" s="350" t="s">
        <v>177</v>
      </c>
      <c r="T699" s="350" t="s">
        <v>177</v>
      </c>
      <c r="U699" s="59">
        <f>'раздел 2'!C696-'раздел 1'!L699</f>
        <v>0</v>
      </c>
      <c r="V699" s="213">
        <f t="shared" si="174"/>
        <v>0</v>
      </c>
      <c r="W699" s="213" t="e">
        <f t="shared" si="179"/>
        <v>#VALUE!</v>
      </c>
    </row>
    <row r="700" spans="1:23" ht="15.6" customHeight="1" x14ac:dyDescent="0.2">
      <c r="A700" s="550" t="s">
        <v>128</v>
      </c>
      <c r="B700" s="551"/>
      <c r="C700" s="341"/>
      <c r="D700" s="350"/>
      <c r="E700" s="350"/>
      <c r="F700" s="337"/>
      <c r="G700" s="337"/>
      <c r="H700" s="350"/>
      <c r="I700" s="350"/>
      <c r="J700" s="350"/>
      <c r="K700" s="341"/>
      <c r="L700" s="373"/>
      <c r="M700" s="350"/>
      <c r="N700" s="350"/>
      <c r="O700" s="350"/>
      <c r="P700" s="350"/>
      <c r="Q700" s="129"/>
      <c r="R700" s="350"/>
      <c r="S700" s="350"/>
      <c r="T700" s="350"/>
      <c r="U700" s="59">
        <f>'раздел 2'!C697-'раздел 1'!L700</f>
        <v>0</v>
      </c>
      <c r="V700" s="213">
        <f t="shared" si="174"/>
        <v>0</v>
      </c>
      <c r="W700" s="213">
        <f t="shared" si="179"/>
        <v>0</v>
      </c>
    </row>
    <row r="701" spans="1:23" ht="15.6" customHeight="1" x14ac:dyDescent="0.2">
      <c r="A701" s="363">
        <f>A698+1</f>
        <v>537</v>
      </c>
      <c r="B701" s="340" t="s">
        <v>252</v>
      </c>
      <c r="C701" s="341">
        <v>1964</v>
      </c>
      <c r="D701" s="350"/>
      <c r="E701" s="351" t="s">
        <v>174</v>
      </c>
      <c r="F701" s="337">
        <v>2</v>
      </c>
      <c r="G701" s="337">
        <v>2</v>
      </c>
      <c r="H701" s="350">
        <v>733.32</v>
      </c>
      <c r="I701" s="350">
        <v>641.82000000000005</v>
      </c>
      <c r="J701" s="350">
        <v>522.94000000000005</v>
      </c>
      <c r="K701" s="341">
        <v>28</v>
      </c>
      <c r="L701" s="373">
        <f>'раздел 2'!C698</f>
        <v>2503868.66</v>
      </c>
      <c r="M701" s="349">
        <v>0</v>
      </c>
      <c r="N701" s="349">
        <v>0</v>
      </c>
      <c r="O701" s="349">
        <v>0</v>
      </c>
      <c r="P701" s="349">
        <f t="shared" ref="P701:P706" si="189">L701</f>
        <v>2503868.66</v>
      </c>
      <c r="Q701" s="345">
        <f>L701/H701</f>
        <v>3414.4284350624557</v>
      </c>
      <c r="R701" s="350">
        <v>24445</v>
      </c>
      <c r="S701" s="86" t="s">
        <v>358</v>
      </c>
      <c r="T701" s="351" t="s">
        <v>181</v>
      </c>
      <c r="U701" s="59">
        <f>'раздел 2'!C698-'раздел 1'!L701</f>
        <v>0</v>
      </c>
      <c r="V701" s="213">
        <f t="shared" si="174"/>
        <v>0</v>
      </c>
      <c r="W701" s="213">
        <f t="shared" si="179"/>
        <v>21030.571564937545</v>
      </c>
    </row>
    <row r="702" spans="1:23" ht="15.6" customHeight="1" x14ac:dyDescent="0.2">
      <c r="A702" s="355">
        <f>A701+1</f>
        <v>538</v>
      </c>
      <c r="B702" s="340" t="s">
        <v>690</v>
      </c>
      <c r="C702" s="341">
        <v>1961</v>
      </c>
      <c r="D702" s="345" t="s">
        <v>177</v>
      </c>
      <c r="E702" s="351" t="s">
        <v>174</v>
      </c>
      <c r="F702" s="337">
        <v>2</v>
      </c>
      <c r="G702" s="337">
        <v>2</v>
      </c>
      <c r="H702" s="350">
        <v>502.52</v>
      </c>
      <c r="I702" s="350">
        <v>441.52</v>
      </c>
      <c r="J702" s="129">
        <v>231.6</v>
      </c>
      <c r="K702" s="341">
        <v>23</v>
      </c>
      <c r="L702" s="373">
        <f>'раздел 2'!C699</f>
        <v>822629.31</v>
      </c>
      <c r="M702" s="349">
        <v>0</v>
      </c>
      <c r="N702" s="349">
        <v>0</v>
      </c>
      <c r="O702" s="349">
        <v>0</v>
      </c>
      <c r="P702" s="349">
        <f t="shared" si="189"/>
        <v>822629.31</v>
      </c>
      <c r="Q702" s="345">
        <v>4377.9399999999996</v>
      </c>
      <c r="R702" s="350">
        <v>24445</v>
      </c>
      <c r="S702" s="86" t="s">
        <v>358</v>
      </c>
      <c r="T702" s="351" t="s">
        <v>181</v>
      </c>
      <c r="U702" s="59">
        <f>'раздел 2'!C699-'раздел 1'!L702</f>
        <v>0</v>
      </c>
      <c r="V702" s="213">
        <f t="shared" si="174"/>
        <v>0</v>
      </c>
      <c r="W702" s="213">
        <f t="shared" si="179"/>
        <v>20067.060000000001</v>
      </c>
    </row>
    <row r="703" spans="1:23" ht="15.6" customHeight="1" x14ac:dyDescent="0.2">
      <c r="A703" s="355">
        <f>A702+1</f>
        <v>539</v>
      </c>
      <c r="B703" s="340" t="s">
        <v>691</v>
      </c>
      <c r="C703" s="88">
        <v>1973</v>
      </c>
      <c r="D703" s="345" t="s">
        <v>177</v>
      </c>
      <c r="E703" s="351" t="s">
        <v>174</v>
      </c>
      <c r="F703" s="361">
        <v>2</v>
      </c>
      <c r="G703" s="361">
        <v>2</v>
      </c>
      <c r="H703" s="129">
        <v>500.8</v>
      </c>
      <c r="I703" s="129">
        <v>439.8</v>
      </c>
      <c r="J703" s="129">
        <v>194.9</v>
      </c>
      <c r="K703" s="341">
        <v>32</v>
      </c>
      <c r="L703" s="373">
        <f>'раздел 2'!C700</f>
        <v>618390.27</v>
      </c>
      <c r="M703" s="373">
        <f>SUM(M702)</f>
        <v>0</v>
      </c>
      <c r="N703" s="373">
        <f>SUM(N702)</f>
        <v>0</v>
      </c>
      <c r="O703" s="373">
        <f>SUM(O702)</f>
        <v>0</v>
      </c>
      <c r="P703" s="349">
        <f t="shared" si="189"/>
        <v>618390.27</v>
      </c>
      <c r="Q703" s="345">
        <v>3194.89</v>
      </c>
      <c r="R703" s="350">
        <v>24445</v>
      </c>
      <c r="S703" s="86" t="s">
        <v>358</v>
      </c>
      <c r="T703" s="351" t="s">
        <v>181</v>
      </c>
      <c r="U703" s="59">
        <f>'раздел 2'!C700-'раздел 1'!L703</f>
        <v>0</v>
      </c>
      <c r="V703" s="213">
        <f t="shared" si="174"/>
        <v>0</v>
      </c>
      <c r="W703" s="213">
        <f t="shared" si="179"/>
        <v>21250.11</v>
      </c>
    </row>
    <row r="704" spans="1:23" ht="15.6" customHeight="1" x14ac:dyDescent="0.2">
      <c r="A704" s="355">
        <f>A703+1</f>
        <v>540</v>
      </c>
      <c r="B704" s="340" t="s">
        <v>692</v>
      </c>
      <c r="C704" s="88">
        <v>1973</v>
      </c>
      <c r="D704" s="345" t="s">
        <v>177</v>
      </c>
      <c r="E704" s="351" t="s">
        <v>174</v>
      </c>
      <c r="F704" s="337">
        <v>2</v>
      </c>
      <c r="G704" s="32">
        <v>2</v>
      </c>
      <c r="H704" s="100">
        <v>569.33000000000004</v>
      </c>
      <c r="I704" s="100">
        <v>507.41</v>
      </c>
      <c r="J704" s="100">
        <v>374.06</v>
      </c>
      <c r="K704" s="173">
        <v>24</v>
      </c>
      <c r="L704" s="373">
        <f>'раздел 2'!C701</f>
        <v>418282.78</v>
      </c>
      <c r="M704" s="99">
        <v>0</v>
      </c>
      <c r="N704" s="99">
        <v>0</v>
      </c>
      <c r="O704" s="99">
        <v>0</v>
      </c>
      <c r="P704" s="349">
        <f t="shared" si="189"/>
        <v>418282.78</v>
      </c>
      <c r="Q704" s="99">
        <v>1756.45</v>
      </c>
      <c r="R704" s="350">
        <v>24445</v>
      </c>
      <c r="S704" s="86" t="s">
        <v>358</v>
      </c>
      <c r="T704" s="351" t="s">
        <v>181</v>
      </c>
      <c r="U704" s="59">
        <f>'раздел 2'!C701-'раздел 1'!L704</f>
        <v>0</v>
      </c>
      <c r="V704" s="213">
        <f t="shared" si="174"/>
        <v>0</v>
      </c>
      <c r="W704" s="213">
        <f t="shared" si="179"/>
        <v>22688.55</v>
      </c>
    </row>
    <row r="705" spans="1:23" ht="15.6" customHeight="1" x14ac:dyDescent="0.2">
      <c r="A705" s="355">
        <f>A704+1</f>
        <v>541</v>
      </c>
      <c r="B705" s="340" t="s">
        <v>693</v>
      </c>
      <c r="C705" s="88">
        <v>1959</v>
      </c>
      <c r="D705" s="345" t="s">
        <v>177</v>
      </c>
      <c r="E705" s="351" t="s">
        <v>187</v>
      </c>
      <c r="F705" s="337">
        <v>2</v>
      </c>
      <c r="G705" s="32">
        <v>1</v>
      </c>
      <c r="H705" s="99">
        <v>226.4</v>
      </c>
      <c r="I705" s="99">
        <v>194.7</v>
      </c>
      <c r="J705" s="99">
        <v>27.2</v>
      </c>
      <c r="K705" s="173">
        <v>4</v>
      </c>
      <c r="L705" s="373">
        <f>'раздел 2'!C702</f>
        <v>452400.89</v>
      </c>
      <c r="M705" s="99">
        <v>0</v>
      </c>
      <c r="N705" s="99">
        <v>0</v>
      </c>
      <c r="O705" s="99">
        <v>0</v>
      </c>
      <c r="P705" s="349">
        <f t="shared" si="189"/>
        <v>452400.89</v>
      </c>
      <c r="Q705" s="99">
        <v>9275.6200000000008</v>
      </c>
      <c r="R705" s="350">
        <v>24445</v>
      </c>
      <c r="S705" s="86" t="s">
        <v>358</v>
      </c>
      <c r="T705" s="351" t="s">
        <v>181</v>
      </c>
      <c r="U705" s="59">
        <f>'раздел 2'!C702-'раздел 1'!L705</f>
        <v>0</v>
      </c>
      <c r="V705" s="213">
        <f t="shared" si="174"/>
        <v>0</v>
      </c>
      <c r="W705" s="213">
        <f t="shared" si="179"/>
        <v>15169.38</v>
      </c>
    </row>
    <row r="706" spans="1:23" ht="15.6" customHeight="1" x14ac:dyDescent="0.2">
      <c r="A706" s="355">
        <f>A705+1</f>
        <v>542</v>
      </c>
      <c r="B706" s="340" t="s">
        <v>694</v>
      </c>
      <c r="C706" s="88">
        <v>1970</v>
      </c>
      <c r="D706" s="345" t="s">
        <v>177</v>
      </c>
      <c r="E706" s="351" t="s">
        <v>174</v>
      </c>
      <c r="F706" s="337">
        <v>2</v>
      </c>
      <c r="G706" s="32">
        <v>2</v>
      </c>
      <c r="H706" s="99">
        <v>563.1</v>
      </c>
      <c r="I706" s="99">
        <v>513.70000000000005</v>
      </c>
      <c r="J706" s="100">
        <v>266.94</v>
      </c>
      <c r="K706" s="173">
        <v>25</v>
      </c>
      <c r="L706" s="373">
        <f>'раздел 2'!C703</f>
        <v>418164.8</v>
      </c>
      <c r="M706" s="99">
        <v>0</v>
      </c>
      <c r="N706" s="99">
        <v>0</v>
      </c>
      <c r="O706" s="99">
        <v>0</v>
      </c>
      <c r="P706" s="349">
        <f t="shared" si="189"/>
        <v>418164.8</v>
      </c>
      <c r="Q706" s="99">
        <v>3196.59</v>
      </c>
      <c r="R706" s="350">
        <v>24445</v>
      </c>
      <c r="S706" s="86" t="s">
        <v>358</v>
      </c>
      <c r="T706" s="351" t="s">
        <v>181</v>
      </c>
      <c r="U706" s="59">
        <f>'раздел 2'!C703-'раздел 1'!L706</f>
        <v>0</v>
      </c>
      <c r="V706" s="213">
        <f t="shared" si="174"/>
        <v>0</v>
      </c>
      <c r="W706" s="213">
        <f t="shared" si="179"/>
        <v>21248.41</v>
      </c>
    </row>
    <row r="707" spans="1:23" ht="15.6" customHeight="1" x14ac:dyDescent="0.2">
      <c r="A707" s="550" t="s">
        <v>17</v>
      </c>
      <c r="B707" s="551"/>
      <c r="C707" s="341"/>
      <c r="D707" s="350"/>
      <c r="E707" s="350"/>
      <c r="F707" s="337"/>
      <c r="G707" s="337"/>
      <c r="H707" s="350">
        <f t="shared" ref="H707:P707" si="190">SUM(H701:H706)</f>
        <v>3095.4700000000003</v>
      </c>
      <c r="I707" s="350">
        <f t="shared" si="190"/>
        <v>2738.95</v>
      </c>
      <c r="J707" s="350">
        <f t="shared" si="190"/>
        <v>1617.64</v>
      </c>
      <c r="K707" s="341">
        <f t="shared" si="190"/>
        <v>136</v>
      </c>
      <c r="L707" s="373">
        <f t="shared" si="190"/>
        <v>5233736.71</v>
      </c>
      <c r="M707" s="350">
        <f t="shared" si="190"/>
        <v>0</v>
      </c>
      <c r="N707" s="350">
        <f t="shared" si="190"/>
        <v>0</v>
      </c>
      <c r="O707" s="350">
        <f t="shared" si="190"/>
        <v>0</v>
      </c>
      <c r="P707" s="350">
        <f t="shared" si="190"/>
        <v>5233736.71</v>
      </c>
      <c r="Q707" s="99">
        <v>3196.59</v>
      </c>
      <c r="R707" s="350" t="s">
        <v>177</v>
      </c>
      <c r="S707" s="350" t="s">
        <v>177</v>
      </c>
      <c r="T707" s="350" t="s">
        <v>177</v>
      </c>
      <c r="U707" s="59">
        <f>'раздел 2'!C704-'раздел 1'!L707</f>
        <v>0</v>
      </c>
      <c r="V707" s="213">
        <f t="shared" si="174"/>
        <v>0</v>
      </c>
      <c r="W707" s="213" t="e">
        <f t="shared" si="179"/>
        <v>#VALUE!</v>
      </c>
    </row>
    <row r="708" spans="1:23" ht="15.6" customHeight="1" x14ac:dyDescent="0.2">
      <c r="A708" s="550" t="s">
        <v>739</v>
      </c>
      <c r="B708" s="551"/>
      <c r="C708" s="341"/>
      <c r="D708" s="350"/>
      <c r="E708" s="350"/>
      <c r="F708" s="337"/>
      <c r="G708" s="337"/>
      <c r="H708" s="350"/>
      <c r="I708" s="350"/>
      <c r="J708" s="350"/>
      <c r="K708" s="341"/>
      <c r="L708" s="373"/>
      <c r="M708" s="350"/>
      <c r="N708" s="350"/>
      <c r="O708" s="350"/>
      <c r="P708" s="350"/>
      <c r="Q708" s="129"/>
      <c r="R708" s="350"/>
      <c r="S708" s="350"/>
      <c r="T708" s="350"/>
      <c r="U708" s="59">
        <f>'раздел 2'!C705-'раздел 1'!L708</f>
        <v>0</v>
      </c>
      <c r="V708" s="213">
        <f t="shared" si="174"/>
        <v>0</v>
      </c>
      <c r="W708" s="213">
        <f t="shared" si="179"/>
        <v>0</v>
      </c>
    </row>
    <row r="709" spans="1:23" ht="15.6" customHeight="1" x14ac:dyDescent="0.2">
      <c r="A709" s="363">
        <f>A706+1</f>
        <v>543</v>
      </c>
      <c r="B709" s="340" t="s">
        <v>695</v>
      </c>
      <c r="C709" s="172">
        <v>1955</v>
      </c>
      <c r="D709" s="25" t="s">
        <v>1453</v>
      </c>
      <c r="E709" s="100" t="s">
        <v>416</v>
      </c>
      <c r="F709" s="194">
        <v>2</v>
      </c>
      <c r="G709" s="32">
        <v>1</v>
      </c>
      <c r="H709" s="89">
        <v>910.2</v>
      </c>
      <c r="I709" s="100">
        <v>884.6</v>
      </c>
      <c r="J709" s="100">
        <f t="shared" ref="J709:J752" si="191">I709-K709</f>
        <v>673.53</v>
      </c>
      <c r="K709" s="173">
        <v>211.07</v>
      </c>
      <c r="L709" s="138">
        <f>'раздел 2'!C706</f>
        <v>621357.51</v>
      </c>
      <c r="M709" s="349">
        <v>0</v>
      </c>
      <c r="N709" s="349">
        <v>0</v>
      </c>
      <c r="O709" s="349">
        <v>0</v>
      </c>
      <c r="P709" s="349">
        <f t="shared" ref="P709:P752" si="192">L709</f>
        <v>621357.51</v>
      </c>
      <c r="Q709" s="345">
        <f t="shared" ref="Q709:Q736" si="193">L709/H709</f>
        <v>682.66041529334211</v>
      </c>
      <c r="R709" s="350">
        <v>24445</v>
      </c>
      <c r="S709" s="86" t="s">
        <v>358</v>
      </c>
      <c r="T709" s="351" t="s">
        <v>181</v>
      </c>
      <c r="U709" s="59">
        <f>'раздел 2'!C706-'раздел 1'!L709</f>
        <v>0</v>
      </c>
      <c r="V709" s="213">
        <f t="shared" si="174"/>
        <v>0</v>
      </c>
      <c r="W709" s="213">
        <f t="shared" si="179"/>
        <v>23762.339584706657</v>
      </c>
    </row>
    <row r="710" spans="1:23" ht="15.6" customHeight="1" x14ac:dyDescent="0.2">
      <c r="A710" s="338">
        <f t="shared" ref="A710:A752" si="194">A709+1</f>
        <v>544</v>
      </c>
      <c r="B710" s="340" t="s">
        <v>696</v>
      </c>
      <c r="C710" s="172">
        <v>1950</v>
      </c>
      <c r="D710" s="25" t="s">
        <v>1453</v>
      </c>
      <c r="E710" s="350" t="s">
        <v>1454</v>
      </c>
      <c r="F710" s="194">
        <v>2</v>
      </c>
      <c r="G710" s="337">
        <v>1</v>
      </c>
      <c r="H710" s="89">
        <v>425.08</v>
      </c>
      <c r="I710" s="350">
        <v>319.27</v>
      </c>
      <c r="J710" s="100">
        <f t="shared" si="191"/>
        <v>78.599999999999994</v>
      </c>
      <c r="K710" s="341">
        <v>240.67</v>
      </c>
      <c r="L710" s="138">
        <f>'раздел 2'!C707</f>
        <v>120063.23</v>
      </c>
      <c r="M710" s="349">
        <v>0</v>
      </c>
      <c r="N710" s="349">
        <v>0</v>
      </c>
      <c r="O710" s="349">
        <v>0</v>
      </c>
      <c r="P710" s="349">
        <f t="shared" si="192"/>
        <v>120063.23</v>
      </c>
      <c r="Q710" s="345">
        <f t="shared" si="193"/>
        <v>282.44855086101438</v>
      </c>
      <c r="R710" s="350">
        <v>24445</v>
      </c>
      <c r="S710" s="86" t="s">
        <v>358</v>
      </c>
      <c r="T710" s="351" t="s">
        <v>181</v>
      </c>
      <c r="U710" s="59">
        <f>'раздел 2'!C707-'раздел 1'!L710</f>
        <v>0</v>
      </c>
      <c r="V710" s="213">
        <f t="shared" si="174"/>
        <v>0</v>
      </c>
      <c r="W710" s="213">
        <f t="shared" si="179"/>
        <v>24162.551449138984</v>
      </c>
    </row>
    <row r="711" spans="1:23" ht="15.6" customHeight="1" x14ac:dyDescent="0.2">
      <c r="A711" s="338">
        <f t="shared" si="194"/>
        <v>545</v>
      </c>
      <c r="B711" s="340" t="s">
        <v>697</v>
      </c>
      <c r="C711" s="172">
        <v>1962</v>
      </c>
      <c r="D711" s="89">
        <v>2002</v>
      </c>
      <c r="E711" s="350" t="s">
        <v>416</v>
      </c>
      <c r="F711" s="194">
        <v>2</v>
      </c>
      <c r="G711" s="337">
        <v>1</v>
      </c>
      <c r="H711" s="89">
        <v>270.8</v>
      </c>
      <c r="I711" s="350">
        <v>271.02999999999997</v>
      </c>
      <c r="J711" s="100">
        <f t="shared" si="191"/>
        <v>166.34999999999997</v>
      </c>
      <c r="K711" s="341">
        <v>104.68</v>
      </c>
      <c r="L711" s="138">
        <f>'раздел 2'!C708</f>
        <v>414775.12</v>
      </c>
      <c r="M711" s="349">
        <v>0</v>
      </c>
      <c r="N711" s="349">
        <v>0</v>
      </c>
      <c r="O711" s="349">
        <v>0</v>
      </c>
      <c r="P711" s="349">
        <f t="shared" si="192"/>
        <v>414775.12</v>
      </c>
      <c r="Q711" s="345">
        <f t="shared" si="193"/>
        <v>1531.6658788774002</v>
      </c>
      <c r="R711" s="350">
        <v>24445</v>
      </c>
      <c r="S711" s="86" t="s">
        <v>358</v>
      </c>
      <c r="T711" s="351" t="s">
        <v>181</v>
      </c>
      <c r="U711" s="59">
        <f>'раздел 2'!C708-'раздел 1'!L711</f>
        <v>0</v>
      </c>
      <c r="V711" s="213">
        <f t="shared" si="174"/>
        <v>0</v>
      </c>
      <c r="W711" s="213">
        <f t="shared" si="179"/>
        <v>22913.3341211226</v>
      </c>
    </row>
    <row r="712" spans="1:23" ht="15.6" customHeight="1" x14ac:dyDescent="0.2">
      <c r="A712" s="338">
        <f t="shared" si="194"/>
        <v>546</v>
      </c>
      <c r="B712" s="70" t="s">
        <v>698</v>
      </c>
      <c r="C712" s="253">
        <v>1960</v>
      </c>
      <c r="D712" s="254" t="s">
        <v>1453</v>
      </c>
      <c r="E712" s="350" t="s">
        <v>416</v>
      </c>
      <c r="F712" s="255">
        <v>2</v>
      </c>
      <c r="G712" s="337">
        <v>1</v>
      </c>
      <c r="H712" s="89">
        <v>314.5</v>
      </c>
      <c r="I712" s="350">
        <v>292.56</v>
      </c>
      <c r="J712" s="100">
        <f t="shared" si="191"/>
        <v>292.56</v>
      </c>
      <c r="K712" s="341">
        <v>0</v>
      </c>
      <c r="L712" s="138">
        <f>'раздел 2'!C709</f>
        <v>83348.38</v>
      </c>
      <c r="M712" s="349">
        <v>0</v>
      </c>
      <c r="N712" s="349">
        <v>0</v>
      </c>
      <c r="O712" s="349">
        <v>0</v>
      </c>
      <c r="P712" s="349">
        <f t="shared" si="192"/>
        <v>83348.38</v>
      </c>
      <c r="Q712" s="345">
        <f t="shared" si="193"/>
        <v>265.01869634340227</v>
      </c>
      <c r="R712" s="350">
        <v>24445</v>
      </c>
      <c r="S712" s="86" t="s">
        <v>358</v>
      </c>
      <c r="T712" s="351" t="s">
        <v>181</v>
      </c>
      <c r="U712" s="59">
        <f>'раздел 2'!C709-'раздел 1'!L712</f>
        <v>0</v>
      </c>
      <c r="V712" s="213">
        <f t="shared" si="174"/>
        <v>0</v>
      </c>
      <c r="W712" s="213">
        <f t="shared" si="179"/>
        <v>24179.981303656597</v>
      </c>
    </row>
    <row r="713" spans="1:23" ht="15.6" customHeight="1" x14ac:dyDescent="0.2">
      <c r="A713" s="338">
        <f t="shared" si="194"/>
        <v>547</v>
      </c>
      <c r="B713" s="70" t="s">
        <v>699</v>
      </c>
      <c r="C713" s="253">
        <v>1969</v>
      </c>
      <c r="D713" s="254" t="s">
        <v>1453</v>
      </c>
      <c r="E713" s="350" t="s">
        <v>416</v>
      </c>
      <c r="F713" s="255">
        <v>5</v>
      </c>
      <c r="G713" s="337">
        <v>2</v>
      </c>
      <c r="H713" s="89">
        <v>1524.73</v>
      </c>
      <c r="I713" s="350">
        <v>1500.48</v>
      </c>
      <c r="J713" s="100">
        <f t="shared" si="191"/>
        <v>1408.31</v>
      </c>
      <c r="K713" s="341">
        <v>92.17</v>
      </c>
      <c r="L713" s="138">
        <f>'раздел 2'!C710</f>
        <v>564640.84</v>
      </c>
      <c r="M713" s="349">
        <v>0</v>
      </c>
      <c r="N713" s="349">
        <v>0</v>
      </c>
      <c r="O713" s="349">
        <v>0</v>
      </c>
      <c r="P713" s="349">
        <f t="shared" si="192"/>
        <v>564640.84</v>
      </c>
      <c r="Q713" s="345">
        <f t="shared" si="193"/>
        <v>370.32185370524616</v>
      </c>
      <c r="R713" s="350">
        <v>24445</v>
      </c>
      <c r="S713" s="86" t="s">
        <v>358</v>
      </c>
      <c r="T713" s="351" t="s">
        <v>181</v>
      </c>
      <c r="U713" s="59">
        <f>'раздел 2'!C710-'раздел 1'!L713</f>
        <v>0</v>
      </c>
      <c r="V713" s="213">
        <f t="shared" si="174"/>
        <v>0</v>
      </c>
      <c r="W713" s="213">
        <f t="shared" si="179"/>
        <v>24074.678146294755</v>
      </c>
    </row>
    <row r="714" spans="1:23" ht="15.6" customHeight="1" x14ac:dyDescent="0.2">
      <c r="A714" s="338">
        <f t="shared" si="194"/>
        <v>548</v>
      </c>
      <c r="B714" s="70" t="s">
        <v>700</v>
      </c>
      <c r="C714" s="253">
        <v>1965</v>
      </c>
      <c r="D714" s="254" t="s">
        <v>1453</v>
      </c>
      <c r="E714" s="350" t="s">
        <v>416</v>
      </c>
      <c r="F714" s="255">
        <v>5</v>
      </c>
      <c r="G714" s="337">
        <v>4</v>
      </c>
      <c r="H714" s="89">
        <v>3486.55</v>
      </c>
      <c r="I714" s="350">
        <v>3445.11</v>
      </c>
      <c r="J714" s="100">
        <f t="shared" si="191"/>
        <v>3231.6000000000004</v>
      </c>
      <c r="K714" s="341">
        <v>213.51</v>
      </c>
      <c r="L714" s="138">
        <f>'раздел 2'!C711</f>
        <v>370936.27</v>
      </c>
      <c r="M714" s="349">
        <v>0</v>
      </c>
      <c r="N714" s="349">
        <v>0</v>
      </c>
      <c r="O714" s="349">
        <v>0</v>
      </c>
      <c r="P714" s="349">
        <f t="shared" si="192"/>
        <v>370936.27</v>
      </c>
      <c r="Q714" s="345">
        <f t="shared" si="193"/>
        <v>106.39063544191249</v>
      </c>
      <c r="R714" s="350">
        <v>24445</v>
      </c>
      <c r="S714" s="86" t="s">
        <v>358</v>
      </c>
      <c r="T714" s="351" t="s">
        <v>181</v>
      </c>
      <c r="U714" s="59">
        <f>'раздел 2'!C711-'раздел 1'!L714</f>
        <v>0</v>
      </c>
      <c r="V714" s="213">
        <f t="shared" si="174"/>
        <v>0</v>
      </c>
      <c r="W714" s="213">
        <f t="shared" si="179"/>
        <v>24338.609364558088</v>
      </c>
    </row>
    <row r="715" spans="1:23" ht="15.6" customHeight="1" x14ac:dyDescent="0.2">
      <c r="A715" s="338">
        <f t="shared" si="194"/>
        <v>549</v>
      </c>
      <c r="B715" s="70" t="s">
        <v>701</v>
      </c>
      <c r="C715" s="253">
        <v>1967</v>
      </c>
      <c r="D715" s="254" t="s">
        <v>1453</v>
      </c>
      <c r="E715" s="350" t="s">
        <v>416</v>
      </c>
      <c r="F715" s="255">
        <v>5</v>
      </c>
      <c r="G715" s="337">
        <v>4</v>
      </c>
      <c r="H715" s="89">
        <v>3544.62</v>
      </c>
      <c r="I715" s="350">
        <v>3530.52</v>
      </c>
      <c r="J715" s="100">
        <f t="shared" si="191"/>
        <v>3369.15</v>
      </c>
      <c r="K715" s="341">
        <v>161.37</v>
      </c>
      <c r="L715" s="138">
        <f>'раздел 2'!C712</f>
        <v>378975.64</v>
      </c>
      <c r="M715" s="349">
        <v>0</v>
      </c>
      <c r="N715" s="349">
        <v>0</v>
      </c>
      <c r="O715" s="349">
        <v>0</v>
      </c>
      <c r="P715" s="349">
        <f t="shared" si="192"/>
        <v>378975.64</v>
      </c>
      <c r="Q715" s="345">
        <f t="shared" si="193"/>
        <v>106.91573144653024</v>
      </c>
      <c r="R715" s="350">
        <v>24445</v>
      </c>
      <c r="S715" s="86" t="s">
        <v>358</v>
      </c>
      <c r="T715" s="351" t="s">
        <v>181</v>
      </c>
      <c r="U715" s="59">
        <f>'раздел 2'!C712-'раздел 1'!L715</f>
        <v>0</v>
      </c>
      <c r="V715" s="213">
        <f t="shared" si="174"/>
        <v>0</v>
      </c>
      <c r="W715" s="213">
        <f t="shared" si="179"/>
        <v>24338.08426855347</v>
      </c>
    </row>
    <row r="716" spans="1:23" ht="15.6" customHeight="1" x14ac:dyDescent="0.2">
      <c r="A716" s="338">
        <f t="shared" si="194"/>
        <v>550</v>
      </c>
      <c r="B716" s="70" t="s">
        <v>702</v>
      </c>
      <c r="C716" s="253">
        <v>1968</v>
      </c>
      <c r="D716" s="254" t="s">
        <v>1453</v>
      </c>
      <c r="E716" s="350" t="s">
        <v>416</v>
      </c>
      <c r="F716" s="255">
        <v>5</v>
      </c>
      <c r="G716" s="337">
        <v>4</v>
      </c>
      <c r="H716" s="89">
        <v>3556.68</v>
      </c>
      <c r="I716" s="350">
        <v>3594.74</v>
      </c>
      <c r="J716" s="100">
        <f t="shared" si="191"/>
        <v>3309.56</v>
      </c>
      <c r="K716" s="341">
        <v>285.18</v>
      </c>
      <c r="L716" s="138">
        <f>'раздел 2'!C713</f>
        <v>378645.27</v>
      </c>
      <c r="M716" s="349">
        <v>0</v>
      </c>
      <c r="N716" s="349">
        <v>0</v>
      </c>
      <c r="O716" s="349">
        <v>0</v>
      </c>
      <c r="P716" s="349">
        <f t="shared" si="192"/>
        <v>378645.27</v>
      </c>
      <c r="Q716" s="345">
        <f t="shared" si="193"/>
        <v>106.46031411316173</v>
      </c>
      <c r="R716" s="350">
        <v>24445</v>
      </c>
      <c r="S716" s="86" t="s">
        <v>358</v>
      </c>
      <c r="T716" s="351" t="s">
        <v>181</v>
      </c>
      <c r="U716" s="59">
        <f>'раздел 2'!C713-'раздел 1'!L716</f>
        <v>0</v>
      </c>
      <c r="V716" s="213">
        <f t="shared" si="174"/>
        <v>0</v>
      </c>
      <c r="W716" s="213">
        <f t="shared" si="179"/>
        <v>24338.539685886837</v>
      </c>
    </row>
    <row r="717" spans="1:23" ht="15.6" customHeight="1" x14ac:dyDescent="0.2">
      <c r="A717" s="338">
        <f t="shared" si="194"/>
        <v>551</v>
      </c>
      <c r="B717" s="70" t="s">
        <v>703</v>
      </c>
      <c r="C717" s="253">
        <v>1967</v>
      </c>
      <c r="D717" s="254" t="s">
        <v>1453</v>
      </c>
      <c r="E717" s="350" t="s">
        <v>416</v>
      </c>
      <c r="F717" s="255">
        <v>5</v>
      </c>
      <c r="G717" s="337">
        <v>4</v>
      </c>
      <c r="H717" s="89">
        <v>3606</v>
      </c>
      <c r="I717" s="350">
        <v>3541.64</v>
      </c>
      <c r="J717" s="100">
        <f t="shared" si="191"/>
        <v>3195.39</v>
      </c>
      <c r="K717" s="341">
        <v>346.25</v>
      </c>
      <c r="L717" s="138">
        <f>'раздел 2'!C714</f>
        <v>384670.87</v>
      </c>
      <c r="M717" s="349">
        <v>0</v>
      </c>
      <c r="N717" s="349">
        <v>0</v>
      </c>
      <c r="O717" s="349">
        <v>0</v>
      </c>
      <c r="P717" s="349">
        <f t="shared" si="192"/>
        <v>384670.87</v>
      </c>
      <c r="Q717" s="345">
        <f t="shared" si="193"/>
        <v>106.67522739877981</v>
      </c>
      <c r="R717" s="350">
        <v>24445</v>
      </c>
      <c r="S717" s="86" t="s">
        <v>358</v>
      </c>
      <c r="T717" s="351" t="s">
        <v>181</v>
      </c>
      <c r="U717" s="59">
        <f>'раздел 2'!C714-'раздел 1'!L717</f>
        <v>0</v>
      </c>
      <c r="V717" s="213">
        <f t="shared" si="174"/>
        <v>0</v>
      </c>
      <c r="W717" s="213">
        <f t="shared" si="179"/>
        <v>24338.32477260122</v>
      </c>
    </row>
    <row r="718" spans="1:23" ht="15.6" customHeight="1" x14ac:dyDescent="0.2">
      <c r="A718" s="338">
        <f t="shared" si="194"/>
        <v>552</v>
      </c>
      <c r="B718" s="70" t="s">
        <v>704</v>
      </c>
      <c r="C718" s="253">
        <v>1966</v>
      </c>
      <c r="D718" s="254" t="s">
        <v>1453</v>
      </c>
      <c r="E718" s="350" t="s">
        <v>416</v>
      </c>
      <c r="F718" s="255">
        <v>5</v>
      </c>
      <c r="G718" s="337">
        <v>4</v>
      </c>
      <c r="H718" s="89">
        <v>3744.84</v>
      </c>
      <c r="I718" s="350">
        <v>3745.65</v>
      </c>
      <c r="J718" s="100">
        <f t="shared" si="191"/>
        <v>3414.7000000000003</v>
      </c>
      <c r="K718" s="341">
        <v>330.95</v>
      </c>
      <c r="L718" s="138">
        <f>'раздел 2'!C715</f>
        <v>257934.7</v>
      </c>
      <c r="M718" s="349">
        <v>0</v>
      </c>
      <c r="N718" s="349">
        <v>0</v>
      </c>
      <c r="O718" s="349">
        <v>0</v>
      </c>
      <c r="P718" s="349">
        <f t="shared" si="192"/>
        <v>257934.7</v>
      </c>
      <c r="Q718" s="345">
        <f t="shared" si="193"/>
        <v>68.877361916664</v>
      </c>
      <c r="R718" s="350">
        <v>24445</v>
      </c>
      <c r="S718" s="86" t="s">
        <v>358</v>
      </c>
      <c r="T718" s="351" t="s">
        <v>181</v>
      </c>
      <c r="U718" s="59">
        <f>'раздел 2'!C715-'раздел 1'!L718</f>
        <v>0</v>
      </c>
      <c r="V718" s="213">
        <f t="shared" si="174"/>
        <v>0</v>
      </c>
      <c r="W718" s="213">
        <f t="shared" si="179"/>
        <v>24376.122638083336</v>
      </c>
    </row>
    <row r="719" spans="1:23" ht="15.6" customHeight="1" x14ac:dyDescent="0.2">
      <c r="A719" s="338">
        <f t="shared" si="194"/>
        <v>553</v>
      </c>
      <c r="B719" s="70" t="s">
        <v>705</v>
      </c>
      <c r="C719" s="253">
        <v>1959</v>
      </c>
      <c r="D719" s="254" t="s">
        <v>1453</v>
      </c>
      <c r="E719" s="350" t="s">
        <v>416</v>
      </c>
      <c r="F719" s="255">
        <v>3</v>
      </c>
      <c r="G719" s="337">
        <v>4</v>
      </c>
      <c r="H719" s="89">
        <v>1960.26</v>
      </c>
      <c r="I719" s="350">
        <v>1840.18</v>
      </c>
      <c r="J719" s="100">
        <f t="shared" si="191"/>
        <v>1634.73</v>
      </c>
      <c r="K719" s="341">
        <v>205.45</v>
      </c>
      <c r="L719" s="138">
        <f>'раздел 2'!C716</f>
        <v>300109.92</v>
      </c>
      <c r="M719" s="349">
        <v>0</v>
      </c>
      <c r="N719" s="349">
        <v>0</v>
      </c>
      <c r="O719" s="349">
        <v>0</v>
      </c>
      <c r="P719" s="349">
        <f t="shared" si="192"/>
        <v>300109.92</v>
      </c>
      <c r="Q719" s="345">
        <f t="shared" si="193"/>
        <v>153.09699733708794</v>
      </c>
      <c r="R719" s="350">
        <v>24445</v>
      </c>
      <c r="S719" s="86" t="s">
        <v>358</v>
      </c>
      <c r="T719" s="351" t="s">
        <v>181</v>
      </c>
      <c r="U719" s="59">
        <f>'раздел 2'!C716-'раздел 1'!L719</f>
        <v>0</v>
      </c>
      <c r="V719" s="213">
        <f t="shared" si="174"/>
        <v>0</v>
      </c>
      <c r="W719" s="213">
        <f t="shared" si="179"/>
        <v>24291.903002662912</v>
      </c>
    </row>
    <row r="720" spans="1:23" ht="15.6" customHeight="1" x14ac:dyDescent="0.2">
      <c r="A720" s="338">
        <f t="shared" si="194"/>
        <v>554</v>
      </c>
      <c r="B720" s="340" t="s">
        <v>706</v>
      </c>
      <c r="C720" s="172">
        <v>1896</v>
      </c>
      <c r="D720" s="254" t="s">
        <v>1453</v>
      </c>
      <c r="E720" s="350" t="s">
        <v>416</v>
      </c>
      <c r="F720" s="194">
        <v>3</v>
      </c>
      <c r="G720" s="337">
        <v>1</v>
      </c>
      <c r="H720" s="89">
        <v>330.17</v>
      </c>
      <c r="I720" s="350">
        <v>489.57</v>
      </c>
      <c r="J720" s="100">
        <f t="shared" si="191"/>
        <v>330.16999999999996</v>
      </c>
      <c r="K720" s="341">
        <v>159.4</v>
      </c>
      <c r="L720" s="138">
        <f>'раздел 2'!C717</f>
        <v>667135.97</v>
      </c>
      <c r="M720" s="349">
        <v>0</v>
      </c>
      <c r="N720" s="349">
        <v>0</v>
      </c>
      <c r="O720" s="349">
        <v>0</v>
      </c>
      <c r="P720" s="349">
        <f t="shared" si="192"/>
        <v>667135.97</v>
      </c>
      <c r="Q720" s="345">
        <f t="shared" si="193"/>
        <v>2020.5832449950024</v>
      </c>
      <c r="R720" s="350">
        <v>24445</v>
      </c>
      <c r="S720" s="86" t="s">
        <v>358</v>
      </c>
      <c r="T720" s="351" t="s">
        <v>181</v>
      </c>
      <c r="U720" s="59">
        <f>'раздел 2'!C717-'раздел 1'!L720</f>
        <v>0</v>
      </c>
      <c r="V720" s="213">
        <f t="shared" si="174"/>
        <v>0</v>
      </c>
      <c r="W720" s="213">
        <f t="shared" si="179"/>
        <v>22424.416755004997</v>
      </c>
    </row>
    <row r="721" spans="1:23" ht="15.6" customHeight="1" x14ac:dyDescent="0.2">
      <c r="A721" s="338">
        <f t="shared" si="194"/>
        <v>555</v>
      </c>
      <c r="B721" s="340" t="s">
        <v>707</v>
      </c>
      <c r="C721" s="172">
        <v>1950</v>
      </c>
      <c r="D721" s="254" t="s">
        <v>1453</v>
      </c>
      <c r="E721" s="350" t="s">
        <v>416</v>
      </c>
      <c r="F721" s="194">
        <v>2</v>
      </c>
      <c r="G721" s="337">
        <v>2</v>
      </c>
      <c r="H721" s="89">
        <v>759.5</v>
      </c>
      <c r="I721" s="350">
        <v>667.44</v>
      </c>
      <c r="J721" s="100">
        <f t="shared" si="191"/>
        <v>545.53000000000009</v>
      </c>
      <c r="K721" s="341">
        <v>121.91</v>
      </c>
      <c r="L721" s="138">
        <f>'раздел 2'!C718</f>
        <v>188664.24</v>
      </c>
      <c r="M721" s="349">
        <v>0</v>
      </c>
      <c r="N721" s="349">
        <v>0</v>
      </c>
      <c r="O721" s="349">
        <v>0</v>
      </c>
      <c r="P721" s="349">
        <f t="shared" si="192"/>
        <v>188664.24</v>
      </c>
      <c r="Q721" s="345">
        <f t="shared" si="193"/>
        <v>248.40584595128374</v>
      </c>
      <c r="R721" s="350">
        <v>24445</v>
      </c>
      <c r="S721" s="86" t="s">
        <v>358</v>
      </c>
      <c r="T721" s="351" t="s">
        <v>181</v>
      </c>
      <c r="U721" s="59">
        <f>'раздел 2'!C718-'раздел 1'!L721</f>
        <v>0</v>
      </c>
      <c r="V721" s="213">
        <f t="shared" si="174"/>
        <v>0</v>
      </c>
      <c r="W721" s="213">
        <f t="shared" si="179"/>
        <v>24196.594154048715</v>
      </c>
    </row>
    <row r="722" spans="1:23" ht="15.6" customHeight="1" x14ac:dyDescent="0.2">
      <c r="A722" s="338">
        <f t="shared" si="194"/>
        <v>556</v>
      </c>
      <c r="B722" s="340" t="s">
        <v>708</v>
      </c>
      <c r="C722" s="172">
        <v>1950</v>
      </c>
      <c r="D722" s="254" t="s">
        <v>1453</v>
      </c>
      <c r="E722" s="350" t="s">
        <v>416</v>
      </c>
      <c r="F722" s="194">
        <v>2</v>
      </c>
      <c r="G722" s="337">
        <v>2</v>
      </c>
      <c r="H722" s="89">
        <v>674.8</v>
      </c>
      <c r="I722" s="350">
        <v>674.8</v>
      </c>
      <c r="J722" s="100">
        <f t="shared" si="191"/>
        <v>620.4</v>
      </c>
      <c r="K722" s="341">
        <v>54.4</v>
      </c>
      <c r="L722" s="138">
        <f>'раздел 2'!C719</f>
        <v>107348.68</v>
      </c>
      <c r="M722" s="349">
        <v>0</v>
      </c>
      <c r="N722" s="349">
        <v>0</v>
      </c>
      <c r="O722" s="349">
        <v>0</v>
      </c>
      <c r="P722" s="349">
        <f t="shared" si="192"/>
        <v>107348.68</v>
      </c>
      <c r="Q722" s="345">
        <f t="shared" si="193"/>
        <v>159.0822169531713</v>
      </c>
      <c r="R722" s="350">
        <v>24445</v>
      </c>
      <c r="S722" s="86" t="s">
        <v>358</v>
      </c>
      <c r="T722" s="351" t="s">
        <v>181</v>
      </c>
      <c r="U722" s="59">
        <f>'раздел 2'!C719-'раздел 1'!L722</f>
        <v>0</v>
      </c>
      <c r="V722" s="213">
        <f t="shared" si="174"/>
        <v>0</v>
      </c>
      <c r="W722" s="213">
        <f t="shared" si="179"/>
        <v>24285.917783046829</v>
      </c>
    </row>
    <row r="723" spans="1:23" ht="15.6" customHeight="1" x14ac:dyDescent="0.2">
      <c r="A723" s="338">
        <f t="shared" si="194"/>
        <v>557</v>
      </c>
      <c r="B723" s="340" t="s">
        <v>709</v>
      </c>
      <c r="C723" s="172">
        <v>1951</v>
      </c>
      <c r="D723" s="254" t="s">
        <v>1453</v>
      </c>
      <c r="E723" s="350" t="s">
        <v>416</v>
      </c>
      <c r="F723" s="194">
        <v>2</v>
      </c>
      <c r="G723" s="337">
        <v>2</v>
      </c>
      <c r="H723" s="89">
        <v>666.28</v>
      </c>
      <c r="I723" s="350">
        <v>677.84</v>
      </c>
      <c r="J723" s="100">
        <f t="shared" si="191"/>
        <v>677.84</v>
      </c>
      <c r="K723" s="341">
        <v>0</v>
      </c>
      <c r="L723" s="138">
        <f>'раздел 2'!C720</f>
        <v>194384.66</v>
      </c>
      <c r="M723" s="349">
        <v>0</v>
      </c>
      <c r="N723" s="349">
        <v>0</v>
      </c>
      <c r="O723" s="349">
        <v>0</v>
      </c>
      <c r="P723" s="349">
        <f t="shared" si="192"/>
        <v>194384.66</v>
      </c>
      <c r="Q723" s="345">
        <f t="shared" si="193"/>
        <v>291.74620279762263</v>
      </c>
      <c r="R723" s="350">
        <v>24445</v>
      </c>
      <c r="S723" s="86" t="s">
        <v>358</v>
      </c>
      <c r="T723" s="351" t="s">
        <v>181</v>
      </c>
      <c r="U723" s="59">
        <f>'раздел 2'!C720-'раздел 1'!L723</f>
        <v>0</v>
      </c>
      <c r="V723" s="213">
        <f t="shared" si="174"/>
        <v>0</v>
      </c>
      <c r="W723" s="213">
        <f t="shared" si="179"/>
        <v>24153.253797202378</v>
      </c>
    </row>
    <row r="724" spans="1:23" ht="15.6" customHeight="1" x14ac:dyDescent="0.2">
      <c r="A724" s="338">
        <f t="shared" si="194"/>
        <v>558</v>
      </c>
      <c r="B724" s="70" t="s">
        <v>710</v>
      </c>
      <c r="C724" s="253">
        <v>1960</v>
      </c>
      <c r="D724" s="254" t="s">
        <v>1453</v>
      </c>
      <c r="E724" s="350" t="s">
        <v>416</v>
      </c>
      <c r="F724" s="255">
        <v>3</v>
      </c>
      <c r="G724" s="337">
        <v>3</v>
      </c>
      <c r="H724" s="89">
        <v>1544.8</v>
      </c>
      <c r="I724" s="350">
        <v>1506.81</v>
      </c>
      <c r="J724" s="100">
        <f t="shared" si="191"/>
        <v>1284.97</v>
      </c>
      <c r="K724" s="341">
        <v>221.84</v>
      </c>
      <c r="L724" s="138">
        <f>'раздел 2'!C721</f>
        <v>136157.56</v>
      </c>
      <c r="M724" s="349">
        <v>0</v>
      </c>
      <c r="N724" s="349">
        <v>0</v>
      </c>
      <c r="O724" s="349">
        <v>0</v>
      </c>
      <c r="P724" s="349">
        <f t="shared" si="192"/>
        <v>136157.56</v>
      </c>
      <c r="Q724" s="345">
        <f t="shared" si="193"/>
        <v>88.139280165717253</v>
      </c>
      <c r="R724" s="350">
        <v>24445</v>
      </c>
      <c r="S724" s="86" t="s">
        <v>358</v>
      </c>
      <c r="T724" s="351" t="s">
        <v>181</v>
      </c>
      <c r="U724" s="59">
        <f>'раздел 2'!C721-'раздел 1'!L724</f>
        <v>0</v>
      </c>
      <c r="V724" s="213">
        <f t="shared" si="174"/>
        <v>0</v>
      </c>
      <c r="W724" s="213">
        <f t="shared" si="179"/>
        <v>24356.860719834283</v>
      </c>
    </row>
    <row r="725" spans="1:23" ht="23.25" customHeight="1" x14ac:dyDescent="0.2">
      <c r="A725" s="338">
        <f t="shared" si="194"/>
        <v>559</v>
      </c>
      <c r="B725" s="359" t="s">
        <v>711</v>
      </c>
      <c r="C725" s="172">
        <v>1950</v>
      </c>
      <c r="D725" s="254" t="s">
        <v>1453</v>
      </c>
      <c r="E725" s="139" t="s">
        <v>1657</v>
      </c>
      <c r="F725" s="361">
        <v>2</v>
      </c>
      <c r="G725" s="337">
        <v>2</v>
      </c>
      <c r="H725" s="351">
        <v>764.41</v>
      </c>
      <c r="I725" s="350">
        <v>723.53</v>
      </c>
      <c r="J725" s="100">
        <f t="shared" si="191"/>
        <v>686.27</v>
      </c>
      <c r="K725" s="341">
        <v>37.26</v>
      </c>
      <c r="L725" s="138">
        <f>'раздел 2'!C722</f>
        <v>185824.31</v>
      </c>
      <c r="M725" s="349">
        <v>0</v>
      </c>
      <c r="N725" s="349">
        <v>0</v>
      </c>
      <c r="O725" s="349">
        <v>0</v>
      </c>
      <c r="P725" s="349">
        <f t="shared" si="192"/>
        <v>185824.31</v>
      </c>
      <c r="Q725" s="345">
        <f t="shared" si="193"/>
        <v>243.09507986551719</v>
      </c>
      <c r="R725" s="350">
        <v>24445</v>
      </c>
      <c r="S725" s="86" t="s">
        <v>358</v>
      </c>
      <c r="T725" s="351" t="s">
        <v>181</v>
      </c>
      <c r="U725" s="59">
        <f>'раздел 2'!C722-'раздел 1'!L725</f>
        <v>0</v>
      </c>
      <c r="V725" s="213">
        <f t="shared" si="174"/>
        <v>0</v>
      </c>
      <c r="W725" s="213">
        <f t="shared" si="179"/>
        <v>24201.904920134482</v>
      </c>
    </row>
    <row r="726" spans="1:23" ht="15.6" customHeight="1" x14ac:dyDescent="0.2">
      <c r="A726" s="338">
        <f t="shared" si="194"/>
        <v>560</v>
      </c>
      <c r="B726" s="340" t="s">
        <v>712</v>
      </c>
      <c r="C726" s="172">
        <v>1950</v>
      </c>
      <c r="D726" s="254" t="s">
        <v>1453</v>
      </c>
      <c r="E726" s="350" t="s">
        <v>416</v>
      </c>
      <c r="F726" s="194">
        <v>2</v>
      </c>
      <c r="G726" s="337">
        <v>2</v>
      </c>
      <c r="H726" s="89">
        <v>724.17</v>
      </c>
      <c r="I726" s="350">
        <v>698.94</v>
      </c>
      <c r="J726" s="100">
        <f t="shared" si="191"/>
        <v>657.08</v>
      </c>
      <c r="K726" s="341">
        <v>41.86</v>
      </c>
      <c r="L726" s="138">
        <f>'раздел 2'!C723</f>
        <v>184444.92</v>
      </c>
      <c r="M726" s="349">
        <v>0</v>
      </c>
      <c r="N726" s="349">
        <v>0</v>
      </c>
      <c r="O726" s="349">
        <v>0</v>
      </c>
      <c r="P726" s="349">
        <f t="shared" si="192"/>
        <v>184444.92</v>
      </c>
      <c r="Q726" s="345">
        <f t="shared" si="193"/>
        <v>254.69837192924317</v>
      </c>
      <c r="R726" s="350">
        <v>24445</v>
      </c>
      <c r="S726" s="86" t="s">
        <v>358</v>
      </c>
      <c r="T726" s="351" t="s">
        <v>181</v>
      </c>
      <c r="U726" s="59">
        <f>'раздел 2'!C723-'раздел 1'!L726</f>
        <v>0</v>
      </c>
      <c r="V726" s="213">
        <f t="shared" si="174"/>
        <v>0</v>
      </c>
      <c r="W726" s="213">
        <f t="shared" si="179"/>
        <v>24190.301628070756</v>
      </c>
    </row>
    <row r="727" spans="1:23" ht="15.6" customHeight="1" x14ac:dyDescent="0.2">
      <c r="A727" s="338">
        <f t="shared" si="194"/>
        <v>561</v>
      </c>
      <c r="B727" s="340" t="s">
        <v>713</v>
      </c>
      <c r="C727" s="172">
        <v>1951</v>
      </c>
      <c r="D727" s="254" t="s">
        <v>1453</v>
      </c>
      <c r="E727" s="350" t="s">
        <v>416</v>
      </c>
      <c r="F727" s="194">
        <v>2</v>
      </c>
      <c r="G727" s="337">
        <v>2</v>
      </c>
      <c r="H727" s="89">
        <v>683.3</v>
      </c>
      <c r="I727" s="350">
        <v>676.34</v>
      </c>
      <c r="J727" s="100">
        <f t="shared" si="191"/>
        <v>440.17000000000007</v>
      </c>
      <c r="K727" s="341">
        <v>236.17</v>
      </c>
      <c r="L727" s="138">
        <f>'раздел 2'!C724</f>
        <v>188055.67999999999</v>
      </c>
      <c r="M727" s="349">
        <v>0</v>
      </c>
      <c r="N727" s="349">
        <v>0</v>
      </c>
      <c r="O727" s="349">
        <v>0</v>
      </c>
      <c r="P727" s="349">
        <f t="shared" si="192"/>
        <v>188055.67999999999</v>
      </c>
      <c r="Q727" s="345">
        <f t="shared" si="193"/>
        <v>275.21685935899313</v>
      </c>
      <c r="R727" s="350">
        <v>24445</v>
      </c>
      <c r="S727" s="86" t="s">
        <v>358</v>
      </c>
      <c r="T727" s="351" t="s">
        <v>181</v>
      </c>
      <c r="U727" s="59">
        <f>'раздел 2'!C724-'раздел 1'!L727</f>
        <v>0</v>
      </c>
      <c r="V727" s="213">
        <f t="shared" ref="V727:V786" si="195">L727-P727</f>
        <v>0</v>
      </c>
      <c r="W727" s="213">
        <f t="shared" si="179"/>
        <v>24169.783140641008</v>
      </c>
    </row>
    <row r="728" spans="1:23" ht="24.75" customHeight="1" x14ac:dyDescent="0.2">
      <c r="A728" s="338">
        <f t="shared" si="194"/>
        <v>562</v>
      </c>
      <c r="B728" s="359" t="s">
        <v>714</v>
      </c>
      <c r="C728" s="172">
        <v>1950</v>
      </c>
      <c r="D728" s="254" t="s">
        <v>1453</v>
      </c>
      <c r="E728" s="139" t="s">
        <v>1455</v>
      </c>
      <c r="F728" s="194">
        <v>2</v>
      </c>
      <c r="G728" s="337">
        <v>2</v>
      </c>
      <c r="H728" s="351">
        <v>695.76</v>
      </c>
      <c r="I728" s="350">
        <v>696.06</v>
      </c>
      <c r="J728" s="100">
        <f t="shared" si="191"/>
        <v>546.61999999999989</v>
      </c>
      <c r="K728" s="341">
        <v>149.44</v>
      </c>
      <c r="L728" s="138">
        <f>'раздел 2'!C725</f>
        <v>100174.67</v>
      </c>
      <c r="M728" s="349">
        <v>0</v>
      </c>
      <c r="N728" s="349">
        <v>0</v>
      </c>
      <c r="O728" s="349">
        <v>0</v>
      </c>
      <c r="P728" s="349">
        <f t="shared" si="192"/>
        <v>100174.67</v>
      </c>
      <c r="Q728" s="345">
        <f t="shared" si="193"/>
        <v>143.9787714154306</v>
      </c>
      <c r="R728" s="350">
        <v>24445</v>
      </c>
      <c r="S728" s="86" t="s">
        <v>358</v>
      </c>
      <c r="T728" s="351" t="s">
        <v>181</v>
      </c>
      <c r="U728" s="59">
        <f>'раздел 2'!C725-'раздел 1'!L728</f>
        <v>0</v>
      </c>
      <c r="V728" s="213">
        <f t="shared" si="195"/>
        <v>0</v>
      </c>
      <c r="W728" s="213">
        <f t="shared" si="179"/>
        <v>24301.02122858457</v>
      </c>
    </row>
    <row r="729" spans="1:23" ht="15.6" customHeight="1" x14ac:dyDescent="0.2">
      <c r="A729" s="338">
        <f t="shared" si="194"/>
        <v>563</v>
      </c>
      <c r="B729" s="340" t="s">
        <v>715</v>
      </c>
      <c r="C729" s="256">
        <v>1952</v>
      </c>
      <c r="D729" s="254" t="s">
        <v>1453</v>
      </c>
      <c r="E729" s="139" t="s">
        <v>416</v>
      </c>
      <c r="F729" s="257">
        <v>2</v>
      </c>
      <c r="G729" s="337">
        <v>2</v>
      </c>
      <c r="H729" s="25">
        <v>935.2</v>
      </c>
      <c r="I729" s="100">
        <v>895.43</v>
      </c>
      <c r="J729" s="100">
        <f t="shared" si="191"/>
        <v>849.14</v>
      </c>
      <c r="K729" s="173">
        <v>46.29</v>
      </c>
      <c r="L729" s="138">
        <f>'раздел 2'!C726</f>
        <v>185747.71</v>
      </c>
      <c r="M729" s="349">
        <v>0</v>
      </c>
      <c r="N729" s="349">
        <v>0</v>
      </c>
      <c r="O729" s="349">
        <v>0</v>
      </c>
      <c r="P729" s="349">
        <f t="shared" si="192"/>
        <v>185747.71</v>
      </c>
      <c r="Q729" s="345">
        <f t="shared" si="193"/>
        <v>198.61816723695463</v>
      </c>
      <c r="R729" s="350">
        <v>24445</v>
      </c>
      <c r="S729" s="86" t="s">
        <v>358</v>
      </c>
      <c r="T729" s="351" t="s">
        <v>181</v>
      </c>
      <c r="U729" s="59">
        <f>'раздел 2'!C726-'раздел 1'!L729</f>
        <v>0</v>
      </c>
      <c r="V729" s="213">
        <f t="shared" si="195"/>
        <v>0</v>
      </c>
      <c r="W729" s="213">
        <f t="shared" si="179"/>
        <v>24246.381832763047</v>
      </c>
    </row>
    <row r="730" spans="1:23" ht="15.6" customHeight="1" x14ac:dyDescent="0.2">
      <c r="A730" s="338">
        <f t="shared" si="194"/>
        <v>564</v>
      </c>
      <c r="B730" s="340" t="s">
        <v>716</v>
      </c>
      <c r="C730" s="172">
        <v>1952</v>
      </c>
      <c r="D730" s="254" t="s">
        <v>1453</v>
      </c>
      <c r="E730" s="139" t="s">
        <v>416</v>
      </c>
      <c r="F730" s="194">
        <v>2</v>
      </c>
      <c r="G730" s="337">
        <v>2</v>
      </c>
      <c r="H730" s="89">
        <v>906.9</v>
      </c>
      <c r="I730" s="350">
        <v>869.22</v>
      </c>
      <c r="J730" s="100">
        <f t="shared" si="191"/>
        <v>869.22</v>
      </c>
      <c r="K730" s="341">
        <v>0</v>
      </c>
      <c r="L730" s="138">
        <f>'раздел 2'!C727</f>
        <v>186493.02</v>
      </c>
      <c r="M730" s="349">
        <v>0</v>
      </c>
      <c r="N730" s="349">
        <v>0</v>
      </c>
      <c r="O730" s="349">
        <v>0</v>
      </c>
      <c r="P730" s="349">
        <f t="shared" si="192"/>
        <v>186493.02</v>
      </c>
      <c r="Q730" s="345">
        <f t="shared" si="193"/>
        <v>205.63790936156136</v>
      </c>
      <c r="R730" s="350">
        <v>24445</v>
      </c>
      <c r="S730" s="86" t="s">
        <v>358</v>
      </c>
      <c r="T730" s="351" t="s">
        <v>181</v>
      </c>
      <c r="U730" s="59">
        <f>'раздел 2'!C727-'раздел 1'!L730</f>
        <v>0</v>
      </c>
      <c r="V730" s="213">
        <f t="shared" si="195"/>
        <v>0</v>
      </c>
      <c r="W730" s="213">
        <f t="shared" si="179"/>
        <v>24239.362090638439</v>
      </c>
    </row>
    <row r="731" spans="1:23" ht="15.6" customHeight="1" x14ac:dyDescent="0.2">
      <c r="A731" s="338">
        <f t="shared" si="194"/>
        <v>565</v>
      </c>
      <c r="B731" s="340" t="s">
        <v>717</v>
      </c>
      <c r="C731" s="172">
        <v>1952</v>
      </c>
      <c r="D731" s="254" t="s">
        <v>1453</v>
      </c>
      <c r="E731" s="350" t="s">
        <v>416</v>
      </c>
      <c r="F731" s="194">
        <v>2</v>
      </c>
      <c r="G731" s="337">
        <v>3</v>
      </c>
      <c r="H731" s="89">
        <v>773</v>
      </c>
      <c r="I731" s="350">
        <v>801.22</v>
      </c>
      <c r="J731" s="100">
        <f t="shared" si="191"/>
        <v>737.62</v>
      </c>
      <c r="K731" s="341">
        <v>63.6</v>
      </c>
      <c r="L731" s="138">
        <f>'раздел 2'!C728</f>
        <v>545002.46</v>
      </c>
      <c r="M731" s="349">
        <v>0</v>
      </c>
      <c r="N731" s="349">
        <v>0</v>
      </c>
      <c r="O731" s="349">
        <v>0</v>
      </c>
      <c r="P731" s="349">
        <f t="shared" si="192"/>
        <v>545002.46</v>
      </c>
      <c r="Q731" s="345">
        <f t="shared" si="193"/>
        <v>705.04846054333757</v>
      </c>
      <c r="R731" s="350">
        <v>24445</v>
      </c>
      <c r="S731" s="86" t="s">
        <v>358</v>
      </c>
      <c r="T731" s="351" t="s">
        <v>181</v>
      </c>
      <c r="U731" s="59">
        <f>'раздел 2'!C728-'раздел 1'!L731</f>
        <v>0</v>
      </c>
      <c r="V731" s="213">
        <f t="shared" si="195"/>
        <v>0</v>
      </c>
      <c r="W731" s="213">
        <f t="shared" si="179"/>
        <v>23739.951539456662</v>
      </c>
    </row>
    <row r="732" spans="1:23" ht="15.6" customHeight="1" x14ac:dyDescent="0.2">
      <c r="A732" s="338">
        <f t="shared" si="194"/>
        <v>566</v>
      </c>
      <c r="B732" s="70" t="s">
        <v>718</v>
      </c>
      <c r="C732" s="253">
        <v>1971</v>
      </c>
      <c r="D732" s="254" t="s">
        <v>1453</v>
      </c>
      <c r="E732" s="350" t="s">
        <v>416</v>
      </c>
      <c r="F732" s="255">
        <v>5</v>
      </c>
      <c r="G732" s="337">
        <v>2</v>
      </c>
      <c r="H732" s="89">
        <v>1487.29</v>
      </c>
      <c r="I732" s="350">
        <v>1463.92</v>
      </c>
      <c r="J732" s="100">
        <f t="shared" si="191"/>
        <v>1376.48</v>
      </c>
      <c r="K732" s="341">
        <v>87.44</v>
      </c>
      <c r="L732" s="138">
        <f>'раздел 2'!C729</f>
        <v>188938.02</v>
      </c>
      <c r="M732" s="349">
        <v>0</v>
      </c>
      <c r="N732" s="349">
        <v>0</v>
      </c>
      <c r="O732" s="349">
        <v>0</v>
      </c>
      <c r="P732" s="349">
        <f t="shared" si="192"/>
        <v>188938.02</v>
      </c>
      <c r="Q732" s="345">
        <f t="shared" si="193"/>
        <v>127.03509066826241</v>
      </c>
      <c r="R732" s="350">
        <v>24445</v>
      </c>
      <c r="S732" s="86" t="s">
        <v>358</v>
      </c>
      <c r="T732" s="351" t="s">
        <v>181</v>
      </c>
      <c r="U732" s="59">
        <f>'раздел 2'!C729-'раздел 1'!L732</f>
        <v>0</v>
      </c>
      <c r="V732" s="213">
        <f t="shared" si="195"/>
        <v>0</v>
      </c>
      <c r="W732" s="213">
        <f t="shared" si="179"/>
        <v>24317.964909331738</v>
      </c>
    </row>
    <row r="733" spans="1:23" ht="15.6" customHeight="1" x14ac:dyDescent="0.2">
      <c r="A733" s="338">
        <f t="shared" si="194"/>
        <v>567</v>
      </c>
      <c r="B733" s="70" t="s">
        <v>719</v>
      </c>
      <c r="C733" s="253">
        <v>1971</v>
      </c>
      <c r="D733" s="254" t="s">
        <v>1453</v>
      </c>
      <c r="E733" s="350" t="s">
        <v>416</v>
      </c>
      <c r="F733" s="255">
        <v>5</v>
      </c>
      <c r="G733" s="337">
        <v>5</v>
      </c>
      <c r="H733" s="89">
        <v>4039.8</v>
      </c>
      <c r="I733" s="350">
        <v>4037.1</v>
      </c>
      <c r="J733" s="100">
        <f t="shared" si="191"/>
        <v>3670.81</v>
      </c>
      <c r="K733" s="341">
        <v>366.29</v>
      </c>
      <c r="L733" s="138">
        <f>'раздел 2'!C730</f>
        <v>412879.51</v>
      </c>
      <c r="M733" s="349">
        <v>0</v>
      </c>
      <c r="N733" s="349">
        <v>0</v>
      </c>
      <c r="O733" s="349">
        <v>0</v>
      </c>
      <c r="P733" s="349">
        <f t="shared" si="192"/>
        <v>412879.51</v>
      </c>
      <c r="Q733" s="345">
        <f t="shared" si="193"/>
        <v>102.20295806723105</v>
      </c>
      <c r="R733" s="350">
        <v>24445</v>
      </c>
      <c r="S733" s="86" t="s">
        <v>358</v>
      </c>
      <c r="T733" s="351" t="s">
        <v>181</v>
      </c>
      <c r="U733" s="59">
        <f>'раздел 2'!C730-'раздел 1'!L733</f>
        <v>0</v>
      </c>
      <c r="V733" s="213">
        <f t="shared" si="195"/>
        <v>0</v>
      </c>
      <c r="W733" s="213">
        <f t="shared" si="179"/>
        <v>24342.797041932768</v>
      </c>
    </row>
    <row r="734" spans="1:23" ht="15.6" customHeight="1" x14ac:dyDescent="0.2">
      <c r="A734" s="338">
        <f t="shared" si="194"/>
        <v>568</v>
      </c>
      <c r="B734" s="70" t="s">
        <v>720</v>
      </c>
      <c r="C734" s="253">
        <v>1955</v>
      </c>
      <c r="D734" s="254" t="s">
        <v>1453</v>
      </c>
      <c r="E734" s="350" t="s">
        <v>416</v>
      </c>
      <c r="F734" s="255">
        <v>2</v>
      </c>
      <c r="G734" s="337">
        <v>2</v>
      </c>
      <c r="H734" s="89">
        <v>581.52</v>
      </c>
      <c r="I734" s="350">
        <v>581.52</v>
      </c>
      <c r="J734" s="100">
        <f t="shared" si="191"/>
        <v>486.65</v>
      </c>
      <c r="K734" s="341">
        <v>94.87</v>
      </c>
      <c r="L734" s="138">
        <f>'раздел 2'!C731</f>
        <v>129226.98</v>
      </c>
      <c r="M734" s="349">
        <v>0</v>
      </c>
      <c r="N734" s="349">
        <v>0</v>
      </c>
      <c r="O734" s="349">
        <v>0</v>
      </c>
      <c r="P734" s="349">
        <f t="shared" si="192"/>
        <v>129226.98</v>
      </c>
      <c r="Q734" s="345">
        <f t="shared" si="193"/>
        <v>222.22276104003302</v>
      </c>
      <c r="R734" s="350">
        <v>24445</v>
      </c>
      <c r="S734" s="86" t="s">
        <v>358</v>
      </c>
      <c r="T734" s="351" t="s">
        <v>181</v>
      </c>
      <c r="U734" s="59">
        <f>'раздел 2'!C731-'раздел 1'!L734</f>
        <v>0</v>
      </c>
      <c r="V734" s="213">
        <f t="shared" si="195"/>
        <v>0</v>
      </c>
      <c r="W734" s="213">
        <f t="shared" si="179"/>
        <v>24222.777238959967</v>
      </c>
    </row>
    <row r="735" spans="1:23" ht="15.6" customHeight="1" x14ac:dyDescent="0.2">
      <c r="A735" s="338">
        <f t="shared" si="194"/>
        <v>569</v>
      </c>
      <c r="B735" s="70" t="s">
        <v>721</v>
      </c>
      <c r="C735" s="253">
        <v>1961</v>
      </c>
      <c r="D735" s="254" t="s">
        <v>1453</v>
      </c>
      <c r="E735" s="350" t="s">
        <v>416</v>
      </c>
      <c r="F735" s="255">
        <v>2</v>
      </c>
      <c r="G735" s="337">
        <v>1</v>
      </c>
      <c r="H735" s="89">
        <v>364.03</v>
      </c>
      <c r="I735" s="350">
        <v>364.03</v>
      </c>
      <c r="J735" s="100">
        <f t="shared" si="191"/>
        <v>315.83999999999997</v>
      </c>
      <c r="K735" s="341">
        <v>48.19</v>
      </c>
      <c r="L735" s="138">
        <f>'раздел 2'!C732</f>
        <v>155551.29</v>
      </c>
      <c r="M735" s="349">
        <v>0</v>
      </c>
      <c r="N735" s="349">
        <v>0</v>
      </c>
      <c r="O735" s="349">
        <v>0</v>
      </c>
      <c r="P735" s="349">
        <f t="shared" si="192"/>
        <v>155551.29</v>
      </c>
      <c r="Q735" s="345">
        <f t="shared" si="193"/>
        <v>427.30349147048327</v>
      </c>
      <c r="R735" s="350">
        <v>24445</v>
      </c>
      <c r="S735" s="86" t="s">
        <v>358</v>
      </c>
      <c r="T735" s="351" t="s">
        <v>181</v>
      </c>
      <c r="U735" s="59">
        <f>'раздел 2'!C732-'раздел 1'!L735</f>
        <v>0</v>
      </c>
      <c r="V735" s="213">
        <f t="shared" si="195"/>
        <v>0</v>
      </c>
      <c r="W735" s="213">
        <f t="shared" si="179"/>
        <v>24017.696508529516</v>
      </c>
    </row>
    <row r="736" spans="1:23" ht="15.6" customHeight="1" x14ac:dyDescent="0.2">
      <c r="A736" s="338">
        <f t="shared" si="194"/>
        <v>570</v>
      </c>
      <c r="B736" s="70" t="s">
        <v>722</v>
      </c>
      <c r="C736" s="253">
        <v>1961</v>
      </c>
      <c r="D736" s="254" t="s">
        <v>1453</v>
      </c>
      <c r="E736" s="350" t="s">
        <v>416</v>
      </c>
      <c r="F736" s="255">
        <v>2</v>
      </c>
      <c r="G736" s="337">
        <v>1</v>
      </c>
      <c r="H736" s="89">
        <v>333.94</v>
      </c>
      <c r="I736" s="350">
        <v>319.69</v>
      </c>
      <c r="J736" s="100">
        <f t="shared" si="191"/>
        <v>234</v>
      </c>
      <c r="K736" s="341">
        <v>85.69</v>
      </c>
      <c r="L736" s="138">
        <f>'раздел 2'!C733</f>
        <v>155405.45000000001</v>
      </c>
      <c r="M736" s="349">
        <v>0</v>
      </c>
      <c r="N736" s="349">
        <v>0</v>
      </c>
      <c r="O736" s="349">
        <v>0</v>
      </c>
      <c r="P736" s="349">
        <f t="shared" si="192"/>
        <v>155405.45000000001</v>
      </c>
      <c r="Q736" s="345">
        <f t="shared" si="193"/>
        <v>465.36937773252686</v>
      </c>
      <c r="R736" s="350">
        <v>24445</v>
      </c>
      <c r="S736" s="86" t="s">
        <v>358</v>
      </c>
      <c r="T736" s="351" t="s">
        <v>181</v>
      </c>
      <c r="U736" s="59">
        <f>'раздел 2'!C733-'раздел 1'!L736</f>
        <v>0</v>
      </c>
      <c r="V736" s="213">
        <f t="shared" si="195"/>
        <v>0</v>
      </c>
      <c r="W736" s="213">
        <f t="shared" si="179"/>
        <v>23979.630622267472</v>
      </c>
    </row>
    <row r="737" spans="1:23" ht="15.6" customHeight="1" x14ac:dyDescent="0.2">
      <c r="A737" s="338">
        <f t="shared" si="194"/>
        <v>571</v>
      </c>
      <c r="B737" s="340" t="s">
        <v>723</v>
      </c>
      <c r="C737" s="256">
        <v>1951</v>
      </c>
      <c r="D737" s="254" t="s">
        <v>1453</v>
      </c>
      <c r="E737" s="350" t="s">
        <v>1454</v>
      </c>
      <c r="F737" s="257">
        <v>2</v>
      </c>
      <c r="G737" s="337">
        <v>1</v>
      </c>
      <c r="H737" s="25">
        <v>341.73</v>
      </c>
      <c r="I737" s="100">
        <v>341.43</v>
      </c>
      <c r="J737" s="100">
        <f t="shared" si="191"/>
        <v>105.13</v>
      </c>
      <c r="K737" s="173">
        <v>236.3</v>
      </c>
      <c r="L737" s="138">
        <f>'раздел 2'!C734</f>
        <v>284844.63</v>
      </c>
      <c r="M737" s="349">
        <v>0</v>
      </c>
      <c r="N737" s="349">
        <v>0</v>
      </c>
      <c r="O737" s="349">
        <v>0</v>
      </c>
      <c r="P737" s="349">
        <f t="shared" si="192"/>
        <v>284844.63</v>
      </c>
      <c r="Q737" s="345">
        <f t="shared" ref="Q737:Q754" si="196">L737/H737</f>
        <v>833.53709068562898</v>
      </c>
      <c r="R737" s="350">
        <v>24445</v>
      </c>
      <c r="S737" s="86" t="s">
        <v>358</v>
      </c>
      <c r="T737" s="351" t="s">
        <v>181</v>
      </c>
      <c r="U737" s="59">
        <f>'раздел 2'!C734-'раздел 1'!L737</f>
        <v>0</v>
      </c>
      <c r="V737" s="213">
        <f t="shared" si="195"/>
        <v>0</v>
      </c>
      <c r="W737" s="213">
        <f t="shared" si="179"/>
        <v>23611.46290931437</v>
      </c>
    </row>
    <row r="738" spans="1:23" ht="15.6" customHeight="1" x14ac:dyDescent="0.2">
      <c r="A738" s="338">
        <f t="shared" si="194"/>
        <v>572</v>
      </c>
      <c r="B738" s="340" t="s">
        <v>724</v>
      </c>
      <c r="C738" s="172">
        <v>1952</v>
      </c>
      <c r="D738" s="254" t="s">
        <v>1453</v>
      </c>
      <c r="E738" s="350" t="s">
        <v>1454</v>
      </c>
      <c r="F738" s="194">
        <v>2</v>
      </c>
      <c r="G738" s="337">
        <v>1</v>
      </c>
      <c r="H738" s="89">
        <v>352.3</v>
      </c>
      <c r="I738" s="350">
        <v>352.3</v>
      </c>
      <c r="J738" s="100">
        <f t="shared" si="191"/>
        <v>129.05000000000001</v>
      </c>
      <c r="K738" s="341">
        <v>223.25</v>
      </c>
      <c r="L738" s="138">
        <f>'раздел 2'!C735</f>
        <v>197248.38</v>
      </c>
      <c r="M738" s="349">
        <v>0</v>
      </c>
      <c r="N738" s="349">
        <v>0</v>
      </c>
      <c r="O738" s="349">
        <v>0</v>
      </c>
      <c r="P738" s="349">
        <f t="shared" si="192"/>
        <v>197248.38</v>
      </c>
      <c r="Q738" s="345">
        <f t="shared" si="196"/>
        <v>559.88753902923645</v>
      </c>
      <c r="R738" s="350">
        <v>24445</v>
      </c>
      <c r="S738" s="86" t="s">
        <v>358</v>
      </c>
      <c r="T738" s="351" t="s">
        <v>181</v>
      </c>
      <c r="U738" s="59">
        <f>'раздел 2'!C735-'раздел 1'!L738</f>
        <v>0</v>
      </c>
      <c r="V738" s="213">
        <f t="shared" si="195"/>
        <v>0</v>
      </c>
      <c r="W738" s="213">
        <f t="shared" si="179"/>
        <v>23885.112460970762</v>
      </c>
    </row>
    <row r="739" spans="1:23" ht="15.6" customHeight="1" x14ac:dyDescent="0.2">
      <c r="A739" s="338">
        <f t="shared" si="194"/>
        <v>573</v>
      </c>
      <c r="B739" s="340" t="s">
        <v>725</v>
      </c>
      <c r="C739" s="172">
        <v>1959</v>
      </c>
      <c r="D739" s="254" t="s">
        <v>1453</v>
      </c>
      <c r="E739" s="350" t="s">
        <v>1454</v>
      </c>
      <c r="F739" s="194">
        <v>2</v>
      </c>
      <c r="G739" s="337">
        <v>1</v>
      </c>
      <c r="H739" s="89">
        <v>404.53</v>
      </c>
      <c r="I739" s="350">
        <v>387.36</v>
      </c>
      <c r="J739" s="100">
        <f t="shared" si="191"/>
        <v>154.58000000000001</v>
      </c>
      <c r="K739" s="341">
        <v>232.78</v>
      </c>
      <c r="L739" s="138">
        <f>'раздел 2'!C736</f>
        <v>111316.1</v>
      </c>
      <c r="M739" s="349">
        <v>0</v>
      </c>
      <c r="N739" s="349">
        <v>0</v>
      </c>
      <c r="O739" s="349">
        <v>0</v>
      </c>
      <c r="P739" s="349">
        <f t="shared" si="192"/>
        <v>111316.1</v>
      </c>
      <c r="Q739" s="345">
        <f t="shared" si="196"/>
        <v>275.17390551998619</v>
      </c>
      <c r="R739" s="350">
        <v>24445</v>
      </c>
      <c r="S739" s="86" t="s">
        <v>358</v>
      </c>
      <c r="T739" s="351" t="s">
        <v>181</v>
      </c>
      <c r="U739" s="59">
        <f>'раздел 2'!C736-'раздел 1'!L739</f>
        <v>0</v>
      </c>
      <c r="V739" s="213">
        <f t="shared" si="195"/>
        <v>0</v>
      </c>
      <c r="W739" s="213">
        <f t="shared" si="179"/>
        <v>24169.826094480013</v>
      </c>
    </row>
    <row r="740" spans="1:23" ht="15.6" customHeight="1" x14ac:dyDescent="0.2">
      <c r="A740" s="338">
        <f t="shared" si="194"/>
        <v>574</v>
      </c>
      <c r="B740" s="70" t="s">
        <v>726</v>
      </c>
      <c r="C740" s="253">
        <v>1960</v>
      </c>
      <c r="D740" s="254" t="s">
        <v>1453</v>
      </c>
      <c r="E740" s="350" t="s">
        <v>1454</v>
      </c>
      <c r="F740" s="255">
        <v>2</v>
      </c>
      <c r="G740" s="337">
        <v>1</v>
      </c>
      <c r="H740" s="89">
        <v>349.63</v>
      </c>
      <c r="I740" s="350">
        <v>349.84</v>
      </c>
      <c r="J740" s="100">
        <f t="shared" si="191"/>
        <v>216.27999999999997</v>
      </c>
      <c r="K740" s="341">
        <v>133.56</v>
      </c>
      <c r="L740" s="138">
        <f>'раздел 2'!C737</f>
        <v>280924.64</v>
      </c>
      <c r="M740" s="349">
        <v>0</v>
      </c>
      <c r="N740" s="349">
        <v>0</v>
      </c>
      <c r="O740" s="349">
        <v>0</v>
      </c>
      <c r="P740" s="349">
        <f t="shared" si="192"/>
        <v>280924.64</v>
      </c>
      <c r="Q740" s="345">
        <f t="shared" si="196"/>
        <v>803.491233589795</v>
      </c>
      <c r="R740" s="350">
        <v>24445</v>
      </c>
      <c r="S740" s="86" t="s">
        <v>358</v>
      </c>
      <c r="T740" s="351" t="s">
        <v>181</v>
      </c>
      <c r="U740" s="59">
        <f>'раздел 2'!C737-'раздел 1'!L740</f>
        <v>0</v>
      </c>
      <c r="V740" s="213">
        <f t="shared" si="195"/>
        <v>0</v>
      </c>
      <c r="W740" s="213">
        <f t="shared" ref="W740:W802" si="197">R740-Q740</f>
        <v>23641.508766410207</v>
      </c>
    </row>
    <row r="741" spans="1:23" ht="15.6" customHeight="1" x14ac:dyDescent="0.2">
      <c r="A741" s="338">
        <f t="shared" si="194"/>
        <v>575</v>
      </c>
      <c r="B741" s="340" t="s">
        <v>727</v>
      </c>
      <c r="C741" s="172">
        <v>1960</v>
      </c>
      <c r="D741" s="254" t="s">
        <v>1453</v>
      </c>
      <c r="E741" s="350" t="s">
        <v>1454</v>
      </c>
      <c r="F741" s="194">
        <v>2</v>
      </c>
      <c r="G741" s="337">
        <v>1</v>
      </c>
      <c r="H741" s="89">
        <v>341.07</v>
      </c>
      <c r="I741" s="350">
        <v>324.63</v>
      </c>
      <c r="J741" s="100">
        <f t="shared" si="191"/>
        <v>126.07</v>
      </c>
      <c r="K741" s="341">
        <v>198.56</v>
      </c>
      <c r="L741" s="138">
        <f>'раздел 2'!C738</f>
        <v>154136.78</v>
      </c>
      <c r="M741" s="349">
        <v>0</v>
      </c>
      <c r="N741" s="349">
        <v>0</v>
      </c>
      <c r="O741" s="349">
        <v>0</v>
      </c>
      <c r="P741" s="349">
        <f t="shared" si="192"/>
        <v>154136.78</v>
      </c>
      <c r="Q741" s="345">
        <f t="shared" si="196"/>
        <v>451.9212478376873</v>
      </c>
      <c r="R741" s="350">
        <v>24445</v>
      </c>
      <c r="S741" s="86" t="s">
        <v>358</v>
      </c>
      <c r="T741" s="351" t="s">
        <v>181</v>
      </c>
      <c r="U741" s="59">
        <f>'раздел 2'!C738-'раздел 1'!L741</f>
        <v>0</v>
      </c>
      <c r="V741" s="213">
        <f t="shared" si="195"/>
        <v>0</v>
      </c>
      <c r="W741" s="213">
        <f t="shared" si="197"/>
        <v>23993.078752162313</v>
      </c>
    </row>
    <row r="742" spans="1:23" ht="15.6" customHeight="1" x14ac:dyDescent="0.2">
      <c r="A742" s="338">
        <f t="shared" si="194"/>
        <v>576</v>
      </c>
      <c r="B742" s="340" t="s">
        <v>728</v>
      </c>
      <c r="C742" s="172">
        <v>1955</v>
      </c>
      <c r="D742" s="254" t="s">
        <v>1453</v>
      </c>
      <c r="E742" s="350" t="s">
        <v>1454</v>
      </c>
      <c r="F742" s="194">
        <v>2</v>
      </c>
      <c r="G742" s="337">
        <v>2</v>
      </c>
      <c r="H742" s="89">
        <v>457.83</v>
      </c>
      <c r="I742" s="350">
        <v>458.12</v>
      </c>
      <c r="J742" s="100">
        <f t="shared" si="191"/>
        <v>98.019999999999982</v>
      </c>
      <c r="K742" s="341">
        <v>360.1</v>
      </c>
      <c r="L742" s="138">
        <f>'раздел 2'!C739</f>
        <v>315855.82</v>
      </c>
      <c r="M742" s="349">
        <v>0</v>
      </c>
      <c r="N742" s="349">
        <v>0</v>
      </c>
      <c r="O742" s="349">
        <v>0</v>
      </c>
      <c r="P742" s="349">
        <f t="shared" si="192"/>
        <v>315855.82</v>
      </c>
      <c r="Q742" s="345">
        <f t="shared" si="196"/>
        <v>689.89760391411664</v>
      </c>
      <c r="R742" s="350">
        <v>24445</v>
      </c>
      <c r="S742" s="86" t="s">
        <v>358</v>
      </c>
      <c r="T742" s="351" t="s">
        <v>181</v>
      </c>
      <c r="U742" s="59">
        <f>'раздел 2'!C739-'раздел 1'!L742</f>
        <v>0</v>
      </c>
      <c r="V742" s="213">
        <f t="shared" si="195"/>
        <v>0</v>
      </c>
      <c r="W742" s="213">
        <f t="shared" si="197"/>
        <v>23755.102396085884</v>
      </c>
    </row>
    <row r="743" spans="1:23" ht="15.6" customHeight="1" x14ac:dyDescent="0.2">
      <c r="A743" s="338">
        <f t="shared" si="194"/>
        <v>577</v>
      </c>
      <c r="B743" s="340" t="s">
        <v>729</v>
      </c>
      <c r="C743" s="172">
        <v>1955</v>
      </c>
      <c r="D743" s="254" t="s">
        <v>1453</v>
      </c>
      <c r="E743" s="350" t="s">
        <v>416</v>
      </c>
      <c r="F743" s="194">
        <v>2</v>
      </c>
      <c r="G743" s="106">
        <v>3</v>
      </c>
      <c r="H743" s="89">
        <v>802.98</v>
      </c>
      <c r="I743" s="350">
        <v>763.78</v>
      </c>
      <c r="J743" s="100">
        <f t="shared" si="191"/>
        <v>571.08999999999992</v>
      </c>
      <c r="K743" s="341">
        <v>192.69</v>
      </c>
      <c r="L743" s="138">
        <f>'раздел 2'!C740</f>
        <v>279110.82</v>
      </c>
      <c r="M743" s="349">
        <v>0</v>
      </c>
      <c r="N743" s="349">
        <v>0</v>
      </c>
      <c r="O743" s="349">
        <v>0</v>
      </c>
      <c r="P743" s="349">
        <f t="shared" si="192"/>
        <v>279110.82</v>
      </c>
      <c r="Q743" s="345">
        <f t="shared" si="196"/>
        <v>347.59373832474034</v>
      </c>
      <c r="R743" s="350">
        <v>24445</v>
      </c>
      <c r="S743" s="86" t="s">
        <v>358</v>
      </c>
      <c r="T743" s="351" t="s">
        <v>181</v>
      </c>
      <c r="U743" s="59">
        <f>'раздел 2'!C740-'раздел 1'!L743</f>
        <v>0</v>
      </c>
      <c r="V743" s="213">
        <f t="shared" si="195"/>
        <v>0</v>
      </c>
      <c r="W743" s="213">
        <f t="shared" si="197"/>
        <v>24097.40626167526</v>
      </c>
    </row>
    <row r="744" spans="1:23" ht="15.6" customHeight="1" x14ac:dyDescent="0.2">
      <c r="A744" s="338">
        <f t="shared" si="194"/>
        <v>578</v>
      </c>
      <c r="B744" s="70" t="s">
        <v>730</v>
      </c>
      <c r="C744" s="253">
        <v>1960</v>
      </c>
      <c r="D744" s="254" t="s">
        <v>1453</v>
      </c>
      <c r="E744" s="350" t="s">
        <v>416</v>
      </c>
      <c r="F744" s="255">
        <v>2</v>
      </c>
      <c r="G744" s="106">
        <v>1</v>
      </c>
      <c r="H744" s="89">
        <v>297.2</v>
      </c>
      <c r="I744" s="350">
        <v>297.2</v>
      </c>
      <c r="J744" s="100">
        <f t="shared" si="191"/>
        <v>220.70999999999998</v>
      </c>
      <c r="K744" s="341">
        <v>76.489999999999995</v>
      </c>
      <c r="L744" s="138">
        <f>'раздел 2'!C741</f>
        <v>155113.74</v>
      </c>
      <c r="M744" s="349">
        <v>0</v>
      </c>
      <c r="N744" s="349">
        <v>0</v>
      </c>
      <c r="O744" s="349">
        <v>0</v>
      </c>
      <c r="P744" s="349">
        <f t="shared" si="192"/>
        <v>155113.74</v>
      </c>
      <c r="Q744" s="345">
        <f t="shared" si="196"/>
        <v>521.9170255720054</v>
      </c>
      <c r="R744" s="350">
        <v>24445</v>
      </c>
      <c r="S744" s="86" t="s">
        <v>358</v>
      </c>
      <c r="T744" s="351" t="s">
        <v>181</v>
      </c>
      <c r="U744" s="59">
        <f>'раздел 2'!C741-'раздел 1'!L744</f>
        <v>0</v>
      </c>
      <c r="V744" s="213">
        <f t="shared" si="195"/>
        <v>0</v>
      </c>
      <c r="W744" s="213">
        <f t="shared" si="197"/>
        <v>23923.082974427994</v>
      </c>
    </row>
    <row r="745" spans="1:23" ht="15.6" customHeight="1" x14ac:dyDescent="0.2">
      <c r="A745" s="338">
        <f t="shared" si="194"/>
        <v>579</v>
      </c>
      <c r="B745" s="70" t="s">
        <v>731</v>
      </c>
      <c r="C745" s="253">
        <v>1961</v>
      </c>
      <c r="D745" s="254" t="s">
        <v>1453</v>
      </c>
      <c r="E745" s="350" t="s">
        <v>416</v>
      </c>
      <c r="F745" s="255">
        <v>2</v>
      </c>
      <c r="G745" s="106">
        <v>2</v>
      </c>
      <c r="H745" s="89">
        <v>465</v>
      </c>
      <c r="I745" s="350">
        <v>485.49</v>
      </c>
      <c r="J745" s="100">
        <f t="shared" si="191"/>
        <v>411.34000000000003</v>
      </c>
      <c r="K745" s="341">
        <v>74.150000000000006</v>
      </c>
      <c r="L745" s="138">
        <f>'раздел 2'!C742</f>
        <v>552956.24</v>
      </c>
      <c r="M745" s="349">
        <v>0</v>
      </c>
      <c r="N745" s="349">
        <v>0</v>
      </c>
      <c r="O745" s="349">
        <v>0</v>
      </c>
      <c r="P745" s="349">
        <f t="shared" si="192"/>
        <v>552956.24</v>
      </c>
      <c r="Q745" s="345">
        <f t="shared" si="196"/>
        <v>1189.1532043010752</v>
      </c>
      <c r="R745" s="350">
        <v>24445</v>
      </c>
      <c r="S745" s="86" t="s">
        <v>358</v>
      </c>
      <c r="T745" s="351" t="s">
        <v>181</v>
      </c>
      <c r="U745" s="59">
        <f>'раздел 2'!C742-'раздел 1'!L745</f>
        <v>0</v>
      </c>
      <c r="V745" s="213">
        <f t="shared" si="195"/>
        <v>0</v>
      </c>
      <c r="W745" s="213">
        <f t="shared" si="197"/>
        <v>23255.846795698926</v>
      </c>
    </row>
    <row r="746" spans="1:23" ht="15.6" customHeight="1" x14ac:dyDescent="0.2">
      <c r="A746" s="338">
        <f t="shared" si="194"/>
        <v>580</v>
      </c>
      <c r="B746" s="340" t="s">
        <v>732</v>
      </c>
      <c r="C746" s="172">
        <v>1948</v>
      </c>
      <c r="D746" s="254" t="s">
        <v>1453</v>
      </c>
      <c r="E746" s="350" t="s">
        <v>1454</v>
      </c>
      <c r="F746" s="194">
        <v>2</v>
      </c>
      <c r="G746" s="106">
        <v>1</v>
      </c>
      <c r="H746" s="89">
        <v>229.3</v>
      </c>
      <c r="I746" s="350">
        <v>202.09</v>
      </c>
      <c r="J746" s="100">
        <f t="shared" si="191"/>
        <v>101.19</v>
      </c>
      <c r="K746" s="341">
        <v>100.9</v>
      </c>
      <c r="L746" s="138">
        <f>'раздел 2'!C743</f>
        <v>118066.97</v>
      </c>
      <c r="M746" s="349">
        <v>0</v>
      </c>
      <c r="N746" s="349">
        <v>0</v>
      </c>
      <c r="O746" s="349">
        <v>0</v>
      </c>
      <c r="P746" s="349">
        <f t="shared" si="192"/>
        <v>118066.97</v>
      </c>
      <c r="Q746" s="345">
        <f t="shared" si="196"/>
        <v>514.90174443959882</v>
      </c>
      <c r="R746" s="350">
        <v>24445</v>
      </c>
      <c r="S746" s="86" t="s">
        <v>358</v>
      </c>
      <c r="T746" s="351" t="s">
        <v>181</v>
      </c>
      <c r="U746" s="59">
        <f>'раздел 2'!C743-'раздел 1'!L746</f>
        <v>0</v>
      </c>
      <c r="V746" s="213">
        <f t="shared" si="195"/>
        <v>0</v>
      </c>
      <c r="W746" s="213">
        <f t="shared" si="197"/>
        <v>23930.098255560402</v>
      </c>
    </row>
    <row r="747" spans="1:23" ht="15.6" customHeight="1" x14ac:dyDescent="0.2">
      <c r="A747" s="338">
        <f t="shared" si="194"/>
        <v>581</v>
      </c>
      <c r="B747" s="70" t="s">
        <v>733</v>
      </c>
      <c r="C747" s="253">
        <v>1960</v>
      </c>
      <c r="D747" s="254" t="s">
        <v>1453</v>
      </c>
      <c r="E747" s="350" t="s">
        <v>416</v>
      </c>
      <c r="F747" s="255">
        <v>2</v>
      </c>
      <c r="G747" s="106">
        <v>2</v>
      </c>
      <c r="H747" s="89">
        <v>465</v>
      </c>
      <c r="I747" s="350">
        <v>465</v>
      </c>
      <c r="J747" s="100">
        <f t="shared" si="191"/>
        <v>388.39</v>
      </c>
      <c r="K747" s="341">
        <v>76.61</v>
      </c>
      <c r="L747" s="138">
        <f>'раздел 2'!C744</f>
        <v>93961.39</v>
      </c>
      <c r="M747" s="349">
        <v>0</v>
      </c>
      <c r="N747" s="349">
        <v>0</v>
      </c>
      <c r="O747" s="349">
        <v>0</v>
      </c>
      <c r="P747" s="349">
        <f t="shared" si="192"/>
        <v>93961.39</v>
      </c>
      <c r="Q747" s="345">
        <f t="shared" si="196"/>
        <v>202.06750537634409</v>
      </c>
      <c r="R747" s="350">
        <v>24445</v>
      </c>
      <c r="S747" s="86" t="s">
        <v>358</v>
      </c>
      <c r="T747" s="351" t="s">
        <v>181</v>
      </c>
      <c r="U747" s="59">
        <f>'раздел 2'!C744-'раздел 1'!L747</f>
        <v>0</v>
      </c>
      <c r="V747" s="213">
        <f t="shared" si="195"/>
        <v>0</v>
      </c>
      <c r="W747" s="213">
        <f t="shared" si="197"/>
        <v>24242.932494623656</v>
      </c>
    </row>
    <row r="748" spans="1:23" ht="15.6" customHeight="1" x14ac:dyDescent="0.2">
      <c r="A748" s="338">
        <f t="shared" si="194"/>
        <v>582</v>
      </c>
      <c r="B748" s="70" t="s">
        <v>734</v>
      </c>
      <c r="C748" s="253">
        <v>1959</v>
      </c>
      <c r="D748" s="254" t="s">
        <v>1453</v>
      </c>
      <c r="E748" s="350" t="s">
        <v>416</v>
      </c>
      <c r="F748" s="255">
        <v>2</v>
      </c>
      <c r="G748" s="106">
        <v>2</v>
      </c>
      <c r="H748" s="89">
        <v>835.2</v>
      </c>
      <c r="I748" s="89">
        <v>835.2</v>
      </c>
      <c r="J748" s="100">
        <f t="shared" si="191"/>
        <v>835.2</v>
      </c>
      <c r="K748" s="341">
        <v>0</v>
      </c>
      <c r="L748" s="138">
        <f>'раздел 2'!C745</f>
        <v>316132.21999999997</v>
      </c>
      <c r="M748" s="349">
        <v>0</v>
      </c>
      <c r="N748" s="349">
        <v>0</v>
      </c>
      <c r="O748" s="349">
        <v>0</v>
      </c>
      <c r="P748" s="349">
        <f t="shared" si="192"/>
        <v>316132.21999999997</v>
      </c>
      <c r="Q748" s="345">
        <f t="shared" si="196"/>
        <v>378.51079980842906</v>
      </c>
      <c r="R748" s="350">
        <v>24445</v>
      </c>
      <c r="S748" s="86" t="s">
        <v>358</v>
      </c>
      <c r="T748" s="351" t="s">
        <v>181</v>
      </c>
      <c r="U748" s="59">
        <f>'раздел 2'!C745-'раздел 1'!L748</f>
        <v>0</v>
      </c>
      <c r="V748" s="213">
        <f t="shared" si="195"/>
        <v>0</v>
      </c>
      <c r="W748" s="213">
        <f t="shared" si="197"/>
        <v>24066.489200191572</v>
      </c>
    </row>
    <row r="749" spans="1:23" ht="15.6" customHeight="1" x14ac:dyDescent="0.2">
      <c r="A749" s="338">
        <f t="shared" si="194"/>
        <v>583</v>
      </c>
      <c r="B749" s="70" t="s">
        <v>735</v>
      </c>
      <c r="C749" s="258">
        <v>1959</v>
      </c>
      <c r="D749" s="254" t="s">
        <v>1453</v>
      </c>
      <c r="E749" s="350" t="s">
        <v>416</v>
      </c>
      <c r="F749" s="259">
        <v>2</v>
      </c>
      <c r="G749" s="106">
        <v>1</v>
      </c>
      <c r="H749" s="25">
        <v>370.6</v>
      </c>
      <c r="I749" s="100">
        <v>362.51</v>
      </c>
      <c r="J749" s="100">
        <f t="shared" si="191"/>
        <v>180.79999999999998</v>
      </c>
      <c r="K749" s="173">
        <v>181.71</v>
      </c>
      <c r="L749" s="138">
        <f>'раздел 2'!C746</f>
        <v>106768.22</v>
      </c>
      <c r="M749" s="349">
        <v>0</v>
      </c>
      <c r="N749" s="349">
        <v>0</v>
      </c>
      <c r="O749" s="349">
        <v>0</v>
      </c>
      <c r="P749" s="349">
        <f t="shared" si="192"/>
        <v>106768.22</v>
      </c>
      <c r="Q749" s="345">
        <f t="shared" si="196"/>
        <v>288.09557474365891</v>
      </c>
      <c r="R749" s="350">
        <v>24445</v>
      </c>
      <c r="S749" s="86" t="s">
        <v>358</v>
      </c>
      <c r="T749" s="351" t="s">
        <v>181</v>
      </c>
      <c r="U749" s="59">
        <f>'раздел 2'!C746-'раздел 1'!L749</f>
        <v>0</v>
      </c>
      <c r="V749" s="213">
        <f t="shared" si="195"/>
        <v>0</v>
      </c>
      <c r="W749" s="213">
        <f t="shared" si="197"/>
        <v>24156.90442525634</v>
      </c>
    </row>
    <row r="750" spans="1:23" ht="15.6" customHeight="1" x14ac:dyDescent="0.2">
      <c r="A750" s="338">
        <f t="shared" si="194"/>
        <v>584</v>
      </c>
      <c r="B750" s="70" t="s">
        <v>736</v>
      </c>
      <c r="C750" s="253">
        <v>1963</v>
      </c>
      <c r="D750" s="254" t="s">
        <v>1453</v>
      </c>
      <c r="E750" s="350" t="s">
        <v>416</v>
      </c>
      <c r="F750" s="255">
        <v>2</v>
      </c>
      <c r="G750" s="106">
        <v>2</v>
      </c>
      <c r="H750" s="89">
        <v>504.47</v>
      </c>
      <c r="I750" s="350">
        <v>480.13</v>
      </c>
      <c r="J750" s="100">
        <f t="shared" si="191"/>
        <v>365.40999999999997</v>
      </c>
      <c r="K750" s="341">
        <v>114.72</v>
      </c>
      <c r="L750" s="138">
        <f>'раздел 2'!C747</f>
        <v>84431.23</v>
      </c>
      <c r="M750" s="349">
        <v>0</v>
      </c>
      <c r="N750" s="349">
        <v>0</v>
      </c>
      <c r="O750" s="349">
        <v>0</v>
      </c>
      <c r="P750" s="349">
        <f t="shared" si="192"/>
        <v>84431.23</v>
      </c>
      <c r="Q750" s="345">
        <f t="shared" si="196"/>
        <v>167.36620611731121</v>
      </c>
      <c r="R750" s="350">
        <v>24445</v>
      </c>
      <c r="S750" s="86" t="s">
        <v>358</v>
      </c>
      <c r="T750" s="351" t="s">
        <v>181</v>
      </c>
      <c r="U750" s="59">
        <f>'раздел 2'!C747-'раздел 1'!L750</f>
        <v>0</v>
      </c>
      <c r="V750" s="213">
        <f t="shared" si="195"/>
        <v>0</v>
      </c>
      <c r="W750" s="213">
        <f t="shared" si="197"/>
        <v>24277.633793882687</v>
      </c>
    </row>
    <row r="751" spans="1:23" ht="15.6" customHeight="1" x14ac:dyDescent="0.2">
      <c r="A751" s="338">
        <f t="shared" si="194"/>
        <v>585</v>
      </c>
      <c r="B751" s="70" t="s">
        <v>737</v>
      </c>
      <c r="C751" s="253">
        <v>1962</v>
      </c>
      <c r="D751" s="254" t="s">
        <v>1453</v>
      </c>
      <c r="E751" s="350" t="s">
        <v>416</v>
      </c>
      <c r="F751" s="255">
        <v>2</v>
      </c>
      <c r="G751" s="106">
        <v>2</v>
      </c>
      <c r="H751" s="89">
        <v>530.04</v>
      </c>
      <c r="I751" s="350">
        <v>463.4</v>
      </c>
      <c r="J751" s="100">
        <f t="shared" si="191"/>
        <v>389.78</v>
      </c>
      <c r="K751" s="341">
        <v>73.62</v>
      </c>
      <c r="L751" s="138">
        <f>'раздел 2'!C748</f>
        <v>84431.23</v>
      </c>
      <c r="M751" s="349">
        <v>0</v>
      </c>
      <c r="N751" s="349">
        <v>0</v>
      </c>
      <c r="O751" s="349">
        <v>0</v>
      </c>
      <c r="P751" s="349">
        <f t="shared" si="192"/>
        <v>84431.23</v>
      </c>
      <c r="Q751" s="345">
        <f t="shared" si="196"/>
        <v>159.2921854954343</v>
      </c>
      <c r="R751" s="350">
        <v>24445</v>
      </c>
      <c r="S751" s="86" t="s">
        <v>358</v>
      </c>
      <c r="T751" s="351" t="s">
        <v>181</v>
      </c>
      <c r="U751" s="59">
        <f>'раздел 2'!C748-'раздел 1'!L751</f>
        <v>0</v>
      </c>
      <c r="V751" s="213">
        <f t="shared" si="195"/>
        <v>0</v>
      </c>
      <c r="W751" s="213">
        <f t="shared" si="197"/>
        <v>24285.707814504567</v>
      </c>
    </row>
    <row r="752" spans="1:23" ht="15.6" customHeight="1" x14ac:dyDescent="0.2">
      <c r="A752" s="338">
        <f t="shared" si="194"/>
        <v>586</v>
      </c>
      <c r="B752" s="70" t="s">
        <v>738</v>
      </c>
      <c r="C752" s="253">
        <v>1963</v>
      </c>
      <c r="D752" s="254" t="s">
        <v>1453</v>
      </c>
      <c r="E752" s="350" t="s">
        <v>416</v>
      </c>
      <c r="F752" s="255">
        <v>2</v>
      </c>
      <c r="G752" s="337">
        <v>2</v>
      </c>
      <c r="H752" s="89">
        <v>495.85</v>
      </c>
      <c r="I752" s="89">
        <v>495.85</v>
      </c>
      <c r="J752" s="100">
        <f t="shared" si="191"/>
        <v>426.89000000000004</v>
      </c>
      <c r="K752" s="341">
        <v>68.959999999999994</v>
      </c>
      <c r="L752" s="138">
        <f>'раздел 2'!C749</f>
        <v>84431.23</v>
      </c>
      <c r="M752" s="349">
        <v>0</v>
      </c>
      <c r="N752" s="349">
        <v>0</v>
      </c>
      <c r="O752" s="349">
        <v>0</v>
      </c>
      <c r="P752" s="349">
        <f t="shared" si="192"/>
        <v>84431.23</v>
      </c>
      <c r="Q752" s="345">
        <f t="shared" si="196"/>
        <v>170.27574871432893</v>
      </c>
      <c r="R752" s="350">
        <v>24445</v>
      </c>
      <c r="S752" s="86" t="s">
        <v>358</v>
      </c>
      <c r="T752" s="351" t="s">
        <v>181</v>
      </c>
      <c r="U752" s="59">
        <f>'раздел 2'!C749-'раздел 1'!L752</f>
        <v>0</v>
      </c>
      <c r="V752" s="213">
        <f t="shared" si="195"/>
        <v>0</v>
      </c>
      <c r="W752" s="213">
        <f t="shared" si="197"/>
        <v>24274.724251285672</v>
      </c>
    </row>
    <row r="753" spans="1:30" ht="15.6" customHeight="1" x14ac:dyDescent="0.2">
      <c r="A753" s="550" t="s">
        <v>17</v>
      </c>
      <c r="B753" s="551"/>
      <c r="C753" s="341"/>
      <c r="D753" s="350"/>
      <c r="E753" s="350"/>
      <c r="F753" s="337"/>
      <c r="G753" s="337"/>
      <c r="H753" s="350">
        <f t="shared" ref="H753:P753" si="198">SUM(H709:H752)</f>
        <v>46851.859999999993</v>
      </c>
      <c r="I753" s="350">
        <f t="shared" si="198"/>
        <v>46173.569999999985</v>
      </c>
      <c r="J753" s="350">
        <f t="shared" si="198"/>
        <v>39823.219999999994</v>
      </c>
      <c r="K753" s="341">
        <f t="shared" si="198"/>
        <v>6350.35</v>
      </c>
      <c r="L753" s="373">
        <f t="shared" si="198"/>
        <v>11006622.520000001</v>
      </c>
      <c r="M753" s="373">
        <f t="shared" si="198"/>
        <v>0</v>
      </c>
      <c r="N753" s="373">
        <f t="shared" si="198"/>
        <v>0</v>
      </c>
      <c r="O753" s="373">
        <f t="shared" si="198"/>
        <v>0</v>
      </c>
      <c r="P753" s="373">
        <f t="shared" si="198"/>
        <v>11006622.520000001</v>
      </c>
      <c r="Q753" s="345">
        <f t="shared" si="196"/>
        <v>234.92391806856767</v>
      </c>
      <c r="R753" s="350" t="s">
        <v>177</v>
      </c>
      <c r="S753" s="350" t="s">
        <v>177</v>
      </c>
      <c r="T753" s="350" t="s">
        <v>177</v>
      </c>
      <c r="U753" s="59">
        <f>'раздел 2'!C750-'раздел 1'!L753</f>
        <v>0</v>
      </c>
      <c r="V753" s="213">
        <f t="shared" si="195"/>
        <v>0</v>
      </c>
      <c r="W753" s="213" t="e">
        <f t="shared" si="197"/>
        <v>#VALUE!</v>
      </c>
      <c r="X753" s="370"/>
      <c r="Y753" s="370"/>
      <c r="Z753" s="370"/>
      <c r="AA753" s="370"/>
      <c r="AB753" s="370"/>
      <c r="AC753" s="370"/>
      <c r="AD753" s="370"/>
    </row>
    <row r="754" spans="1:30" s="220" customFormat="1" ht="15.6" customHeight="1" x14ac:dyDescent="0.2">
      <c r="A754" s="559" t="s">
        <v>129</v>
      </c>
      <c r="B754" s="560"/>
      <c r="C754" s="163"/>
      <c r="D754" s="371"/>
      <c r="E754" s="371"/>
      <c r="F754" s="189"/>
      <c r="G754" s="189"/>
      <c r="H754" s="356">
        <f t="shared" ref="H754:P754" si="199">H753+H707+H699+H696+H693+H684+H668</f>
        <v>188441.96999999997</v>
      </c>
      <c r="I754" s="356">
        <f t="shared" si="199"/>
        <v>170320.38999999998</v>
      </c>
      <c r="J754" s="356">
        <f t="shared" si="199"/>
        <v>134302.53</v>
      </c>
      <c r="K754" s="163">
        <f t="shared" si="199"/>
        <v>12078.35</v>
      </c>
      <c r="L754" s="356">
        <f t="shared" si="199"/>
        <v>166115628.87000003</v>
      </c>
      <c r="M754" s="356">
        <f t="shared" si="199"/>
        <v>0</v>
      </c>
      <c r="N754" s="356">
        <f t="shared" si="199"/>
        <v>0</v>
      </c>
      <c r="O754" s="356">
        <f t="shared" si="199"/>
        <v>0</v>
      </c>
      <c r="P754" s="356">
        <f t="shared" si="199"/>
        <v>166115628.87000003</v>
      </c>
      <c r="Q754" s="345">
        <f t="shared" si="196"/>
        <v>881.52139817897285</v>
      </c>
      <c r="R754" s="350" t="s">
        <v>177</v>
      </c>
      <c r="S754" s="350" t="s">
        <v>177</v>
      </c>
      <c r="T754" s="350" t="s">
        <v>177</v>
      </c>
      <c r="U754" s="61">
        <f>'раздел 2'!C751-'раздел 1'!L754</f>
        <v>0</v>
      </c>
      <c r="V754" s="213">
        <f t="shared" si="195"/>
        <v>0</v>
      </c>
      <c r="W754" s="213" t="e">
        <f t="shared" si="197"/>
        <v>#VALUE!</v>
      </c>
    </row>
    <row r="755" spans="1:30" ht="15.6" customHeight="1" x14ac:dyDescent="0.2">
      <c r="A755" s="554" t="s">
        <v>52</v>
      </c>
      <c r="B755" s="555"/>
      <c r="C755" s="555"/>
      <c r="D755" s="555"/>
      <c r="E755" s="555"/>
      <c r="F755" s="555"/>
      <c r="G755" s="555"/>
      <c r="H755" s="555"/>
      <c r="I755" s="555"/>
      <c r="J755" s="555"/>
      <c r="K755" s="555"/>
      <c r="L755" s="555"/>
      <c r="M755" s="555"/>
      <c r="N755" s="555"/>
      <c r="O755" s="555"/>
      <c r="P755" s="555"/>
      <c r="Q755" s="555"/>
      <c r="R755" s="555"/>
      <c r="S755" s="555"/>
      <c r="T755" s="556"/>
      <c r="U755" s="61">
        <f>'раздел 2'!C752-'раздел 1'!L755</f>
        <v>0</v>
      </c>
      <c r="V755" s="213">
        <f t="shared" si="195"/>
        <v>0</v>
      </c>
      <c r="W755" s="213">
        <f t="shared" si="197"/>
        <v>0</v>
      </c>
    </row>
    <row r="756" spans="1:30" ht="15.6" customHeight="1" x14ac:dyDescent="0.2">
      <c r="A756" s="363">
        <f>A752+1</f>
        <v>587</v>
      </c>
      <c r="B756" s="359" t="s">
        <v>1517</v>
      </c>
      <c r="C756" s="341">
        <v>1978</v>
      </c>
      <c r="D756" s="350"/>
      <c r="E756" s="350" t="s">
        <v>178</v>
      </c>
      <c r="F756" s="337">
        <v>5</v>
      </c>
      <c r="G756" s="337">
        <v>6</v>
      </c>
      <c r="H756" s="350">
        <v>7490.7</v>
      </c>
      <c r="I756" s="350">
        <v>4605.3999999999996</v>
      </c>
      <c r="J756" s="350">
        <v>3804</v>
      </c>
      <c r="K756" s="341">
        <v>205</v>
      </c>
      <c r="L756" s="373">
        <f>'раздел 2'!C754</f>
        <v>911322.32000000007</v>
      </c>
      <c r="M756" s="349">
        <v>0</v>
      </c>
      <c r="N756" s="349">
        <v>0</v>
      </c>
      <c r="O756" s="349">
        <v>0</v>
      </c>
      <c r="P756" s="349">
        <f t="shared" ref="P756:P799" si="200">L756</f>
        <v>911322.32000000007</v>
      </c>
      <c r="Q756" s="345">
        <f t="shared" ref="Q756:Q801" si="201">L756/H756</f>
        <v>121.66050168876075</v>
      </c>
      <c r="R756" s="350">
        <v>24445</v>
      </c>
      <c r="S756" s="86" t="s">
        <v>358</v>
      </c>
      <c r="T756" s="351" t="s">
        <v>181</v>
      </c>
      <c r="U756" s="61">
        <f>'раздел 2'!C754-'раздел 1'!L756</f>
        <v>0</v>
      </c>
      <c r="V756" s="213">
        <f t="shared" si="195"/>
        <v>0</v>
      </c>
      <c r="W756" s="213">
        <f t="shared" si="197"/>
        <v>24323.339498311238</v>
      </c>
    </row>
    <row r="757" spans="1:30" ht="15.6" customHeight="1" x14ac:dyDescent="0.2">
      <c r="A757" s="338">
        <f t="shared" ref="A757:A799" si="202">A756+1</f>
        <v>588</v>
      </c>
      <c r="B757" s="359" t="s">
        <v>1518</v>
      </c>
      <c r="C757" s="341">
        <v>1983</v>
      </c>
      <c r="D757" s="350"/>
      <c r="E757" s="350" t="s">
        <v>178</v>
      </c>
      <c r="F757" s="337">
        <v>5</v>
      </c>
      <c r="G757" s="337">
        <v>4</v>
      </c>
      <c r="H757" s="350">
        <v>4942.8</v>
      </c>
      <c r="I757" s="350">
        <v>3106.8</v>
      </c>
      <c r="J757" s="350">
        <v>2785.7</v>
      </c>
      <c r="K757" s="341">
        <v>124</v>
      </c>
      <c r="L757" s="373">
        <f>'раздел 2'!C755</f>
        <v>1592062.48</v>
      </c>
      <c r="M757" s="350">
        <v>0</v>
      </c>
      <c r="N757" s="350">
        <v>0</v>
      </c>
      <c r="O757" s="350">
        <v>0</v>
      </c>
      <c r="P757" s="349">
        <f t="shared" si="200"/>
        <v>1592062.48</v>
      </c>
      <c r="Q757" s="345">
        <f t="shared" si="201"/>
        <v>322.0972889859998</v>
      </c>
      <c r="R757" s="350">
        <v>24445</v>
      </c>
      <c r="S757" s="350" t="s">
        <v>358</v>
      </c>
      <c r="T757" s="350" t="s">
        <v>181</v>
      </c>
      <c r="U757" s="61">
        <f>'раздел 2'!C755-'раздел 1'!L757</f>
        <v>0</v>
      </c>
      <c r="V757" s="213">
        <f t="shared" si="195"/>
        <v>0</v>
      </c>
      <c r="W757" s="213">
        <f t="shared" si="197"/>
        <v>24122.902711014001</v>
      </c>
    </row>
    <row r="758" spans="1:30" ht="15.6" customHeight="1" x14ac:dyDescent="0.2">
      <c r="A758" s="338">
        <f t="shared" si="202"/>
        <v>589</v>
      </c>
      <c r="B758" s="359" t="s">
        <v>1519</v>
      </c>
      <c r="C758" s="341">
        <v>1970</v>
      </c>
      <c r="D758" s="350"/>
      <c r="E758" s="350" t="s">
        <v>1520</v>
      </c>
      <c r="F758" s="337">
        <v>5</v>
      </c>
      <c r="G758" s="337">
        <v>6</v>
      </c>
      <c r="H758" s="350">
        <v>5913.4</v>
      </c>
      <c r="I758" s="350">
        <v>4606.5</v>
      </c>
      <c r="J758" s="350">
        <v>4124</v>
      </c>
      <c r="K758" s="341">
        <v>160</v>
      </c>
      <c r="L758" s="373">
        <f>'раздел 2'!C756</f>
        <v>2557883.0700000003</v>
      </c>
      <c r="M758" s="350">
        <v>0</v>
      </c>
      <c r="N758" s="350">
        <v>0</v>
      </c>
      <c r="O758" s="350">
        <v>0</v>
      </c>
      <c r="P758" s="349">
        <f t="shared" si="200"/>
        <v>2557883.0700000003</v>
      </c>
      <c r="Q758" s="345">
        <f t="shared" si="201"/>
        <v>432.55708560219171</v>
      </c>
      <c r="R758" s="350">
        <v>24445</v>
      </c>
      <c r="S758" s="350" t="s">
        <v>358</v>
      </c>
      <c r="T758" s="350" t="s">
        <v>181</v>
      </c>
      <c r="U758" s="61">
        <f>'раздел 2'!C756-'раздел 1'!L758</f>
        <v>0</v>
      </c>
      <c r="V758" s="213">
        <f t="shared" si="195"/>
        <v>0</v>
      </c>
      <c r="W758" s="213">
        <f t="shared" si="197"/>
        <v>24012.442914397809</v>
      </c>
    </row>
    <row r="759" spans="1:30" ht="15.6" customHeight="1" x14ac:dyDescent="0.2">
      <c r="A759" s="338">
        <f t="shared" si="202"/>
        <v>590</v>
      </c>
      <c r="B759" s="359" t="s">
        <v>1521</v>
      </c>
      <c r="C759" s="341">
        <v>1985</v>
      </c>
      <c r="D759" s="350"/>
      <c r="E759" s="350" t="s">
        <v>178</v>
      </c>
      <c r="F759" s="337">
        <v>5</v>
      </c>
      <c r="G759" s="337">
        <v>6</v>
      </c>
      <c r="H759" s="350">
        <v>7336.2</v>
      </c>
      <c r="I759" s="350">
        <v>4600.6000000000004</v>
      </c>
      <c r="J759" s="350">
        <v>4048.1</v>
      </c>
      <c r="K759" s="341">
        <v>207</v>
      </c>
      <c r="L759" s="373">
        <f>'раздел 2'!C757</f>
        <v>2008533.35</v>
      </c>
      <c r="M759" s="350">
        <v>0</v>
      </c>
      <c r="N759" s="350">
        <v>0</v>
      </c>
      <c r="O759" s="350">
        <v>0</v>
      </c>
      <c r="P759" s="349">
        <f t="shared" si="200"/>
        <v>2008533.35</v>
      </c>
      <c r="Q759" s="345">
        <f t="shared" si="201"/>
        <v>273.78388675336009</v>
      </c>
      <c r="R759" s="350">
        <v>24445</v>
      </c>
      <c r="S759" s="350" t="s">
        <v>358</v>
      </c>
      <c r="T759" s="350" t="s">
        <v>181</v>
      </c>
      <c r="U759" s="61">
        <f>'раздел 2'!C757-'раздел 1'!L759</f>
        <v>0</v>
      </c>
      <c r="V759" s="213">
        <f t="shared" si="195"/>
        <v>0</v>
      </c>
      <c r="W759" s="213">
        <f t="shared" si="197"/>
        <v>24171.216113246639</v>
      </c>
    </row>
    <row r="760" spans="1:30" ht="15.6" customHeight="1" x14ac:dyDescent="0.2">
      <c r="A760" s="338">
        <f t="shared" si="202"/>
        <v>591</v>
      </c>
      <c r="B760" s="359" t="s">
        <v>1522</v>
      </c>
      <c r="C760" s="341">
        <v>1982</v>
      </c>
      <c r="D760" s="350"/>
      <c r="E760" s="350" t="s">
        <v>178</v>
      </c>
      <c r="F760" s="337">
        <v>5</v>
      </c>
      <c r="G760" s="337">
        <v>4</v>
      </c>
      <c r="H760" s="350">
        <v>4994.5</v>
      </c>
      <c r="I760" s="350">
        <v>3047.7</v>
      </c>
      <c r="J760" s="350">
        <v>2458.9</v>
      </c>
      <c r="K760" s="341">
        <v>136</v>
      </c>
      <c r="L760" s="373">
        <f>'раздел 2'!C758</f>
        <v>1392333.4800000002</v>
      </c>
      <c r="M760" s="350">
        <v>0</v>
      </c>
      <c r="N760" s="350">
        <v>0</v>
      </c>
      <c r="O760" s="350">
        <v>0</v>
      </c>
      <c r="P760" s="349">
        <f t="shared" si="200"/>
        <v>1392333.4800000002</v>
      </c>
      <c r="Q760" s="345">
        <f t="shared" si="201"/>
        <v>278.77334668134955</v>
      </c>
      <c r="R760" s="350">
        <v>24445</v>
      </c>
      <c r="S760" s="350" t="s">
        <v>358</v>
      </c>
      <c r="T760" s="350" t="s">
        <v>181</v>
      </c>
      <c r="U760" s="61">
        <f>'раздел 2'!C758-'раздел 1'!L760</f>
        <v>0</v>
      </c>
      <c r="V760" s="213">
        <f t="shared" si="195"/>
        <v>0</v>
      </c>
      <c r="W760" s="213">
        <f t="shared" si="197"/>
        <v>24166.226653318652</v>
      </c>
    </row>
    <row r="761" spans="1:30" ht="15.6" customHeight="1" x14ac:dyDescent="0.2">
      <c r="A761" s="338">
        <f t="shared" si="202"/>
        <v>592</v>
      </c>
      <c r="B761" s="359" t="s">
        <v>1523</v>
      </c>
      <c r="C761" s="341">
        <v>1991</v>
      </c>
      <c r="D761" s="350"/>
      <c r="E761" s="350" t="s">
        <v>178</v>
      </c>
      <c r="F761" s="337">
        <v>5</v>
      </c>
      <c r="G761" s="337">
        <v>4</v>
      </c>
      <c r="H761" s="350">
        <v>5219.2</v>
      </c>
      <c r="I761" s="350">
        <v>3330.7</v>
      </c>
      <c r="J761" s="350">
        <v>2941.2</v>
      </c>
      <c r="K761" s="341">
        <v>135</v>
      </c>
      <c r="L761" s="373">
        <f>'раздел 2'!C759</f>
        <v>1219192.02</v>
      </c>
      <c r="M761" s="350">
        <v>0</v>
      </c>
      <c r="N761" s="350">
        <v>0</v>
      </c>
      <c r="O761" s="350">
        <v>0</v>
      </c>
      <c r="P761" s="349">
        <f t="shared" si="200"/>
        <v>1219192.02</v>
      </c>
      <c r="Q761" s="345">
        <f t="shared" si="201"/>
        <v>233.59749003678726</v>
      </c>
      <c r="R761" s="350">
        <v>24445</v>
      </c>
      <c r="S761" s="350" t="s">
        <v>358</v>
      </c>
      <c r="T761" s="350" t="s">
        <v>181</v>
      </c>
      <c r="U761" s="61">
        <f>'раздел 2'!C759-'раздел 1'!L761</f>
        <v>0</v>
      </c>
      <c r="V761" s="213">
        <f t="shared" si="195"/>
        <v>0</v>
      </c>
      <c r="W761" s="213">
        <f t="shared" si="197"/>
        <v>24211.402509963213</v>
      </c>
    </row>
    <row r="762" spans="1:30" ht="15.6" customHeight="1" x14ac:dyDescent="0.2">
      <c r="A762" s="338">
        <f t="shared" si="202"/>
        <v>593</v>
      </c>
      <c r="B762" s="359" t="s">
        <v>1524</v>
      </c>
      <c r="C762" s="341">
        <v>1977</v>
      </c>
      <c r="D762" s="350"/>
      <c r="E762" s="350" t="s">
        <v>174</v>
      </c>
      <c r="F762" s="337">
        <v>5</v>
      </c>
      <c r="G762" s="337">
        <v>4</v>
      </c>
      <c r="H762" s="350">
        <v>4485.7</v>
      </c>
      <c r="I762" s="350">
        <v>3291.6</v>
      </c>
      <c r="J762" s="350">
        <v>2904.3</v>
      </c>
      <c r="K762" s="341">
        <v>175</v>
      </c>
      <c r="L762" s="373">
        <f>'раздел 2'!C760</f>
        <v>343408.04000000004</v>
      </c>
      <c r="M762" s="350">
        <v>0</v>
      </c>
      <c r="N762" s="350">
        <v>0</v>
      </c>
      <c r="O762" s="350">
        <v>0</v>
      </c>
      <c r="P762" s="349">
        <f t="shared" si="200"/>
        <v>343408.04000000004</v>
      </c>
      <c r="Q762" s="345">
        <f t="shared" si="201"/>
        <v>76.556176293555083</v>
      </c>
      <c r="R762" s="350">
        <v>24445</v>
      </c>
      <c r="S762" s="350" t="s">
        <v>358</v>
      </c>
      <c r="T762" s="350" t="s">
        <v>181</v>
      </c>
      <c r="U762" s="61">
        <f>'раздел 2'!C760-'раздел 1'!L762</f>
        <v>0</v>
      </c>
      <c r="V762" s="213">
        <f t="shared" si="195"/>
        <v>0</v>
      </c>
      <c r="W762" s="213">
        <f t="shared" si="197"/>
        <v>24368.443823706446</v>
      </c>
    </row>
    <row r="763" spans="1:30" ht="15.6" customHeight="1" x14ac:dyDescent="0.2">
      <c r="A763" s="338">
        <f t="shared" si="202"/>
        <v>594</v>
      </c>
      <c r="B763" s="359" t="s">
        <v>1525</v>
      </c>
      <c r="C763" s="341">
        <v>1962</v>
      </c>
      <c r="D763" s="350"/>
      <c r="E763" s="350" t="s">
        <v>1520</v>
      </c>
      <c r="F763" s="337">
        <v>4</v>
      </c>
      <c r="G763" s="337">
        <v>2</v>
      </c>
      <c r="H763" s="350">
        <v>2172.1999999999998</v>
      </c>
      <c r="I763" s="350">
        <v>1231.5999999999999</v>
      </c>
      <c r="J763" s="350">
        <v>1084.0999999999999</v>
      </c>
      <c r="K763" s="341">
        <v>49</v>
      </c>
      <c r="L763" s="373">
        <f>'раздел 2'!C761</f>
        <v>321781.77</v>
      </c>
      <c r="M763" s="350">
        <v>0</v>
      </c>
      <c r="N763" s="350">
        <v>0</v>
      </c>
      <c r="O763" s="350">
        <v>0</v>
      </c>
      <c r="P763" s="349">
        <f t="shared" si="200"/>
        <v>321781.77</v>
      </c>
      <c r="Q763" s="345">
        <f t="shared" si="201"/>
        <v>148.13634564036462</v>
      </c>
      <c r="R763" s="350">
        <v>24445</v>
      </c>
      <c r="S763" s="350" t="s">
        <v>358</v>
      </c>
      <c r="T763" s="350" t="s">
        <v>181</v>
      </c>
      <c r="U763" s="61">
        <f>'раздел 2'!C761-'раздел 1'!L763</f>
        <v>0</v>
      </c>
      <c r="V763" s="213">
        <f t="shared" si="195"/>
        <v>0</v>
      </c>
      <c r="W763" s="213">
        <f t="shared" si="197"/>
        <v>24296.863654359637</v>
      </c>
    </row>
    <row r="764" spans="1:30" ht="15.6" customHeight="1" x14ac:dyDescent="0.2">
      <c r="A764" s="338">
        <f t="shared" si="202"/>
        <v>595</v>
      </c>
      <c r="B764" s="352" t="s">
        <v>1526</v>
      </c>
      <c r="C764" s="341">
        <v>1953</v>
      </c>
      <c r="D764" s="350"/>
      <c r="E764" s="350" t="s">
        <v>174</v>
      </c>
      <c r="F764" s="337">
        <v>2</v>
      </c>
      <c r="G764" s="337">
        <v>1</v>
      </c>
      <c r="H764" s="350">
        <v>756.78</v>
      </c>
      <c r="I764" s="350">
        <v>471.1</v>
      </c>
      <c r="J764" s="350">
        <v>400.3</v>
      </c>
      <c r="K764" s="341">
        <v>13</v>
      </c>
      <c r="L764" s="373">
        <f>'раздел 2'!C762</f>
        <v>167583.88</v>
      </c>
      <c r="M764" s="350">
        <v>0</v>
      </c>
      <c r="N764" s="350">
        <v>0</v>
      </c>
      <c r="O764" s="350">
        <v>0</v>
      </c>
      <c r="P764" s="349">
        <f t="shared" si="200"/>
        <v>167583.88</v>
      </c>
      <c r="Q764" s="345">
        <f t="shared" si="201"/>
        <v>221.44332566928304</v>
      </c>
      <c r="R764" s="350">
        <v>24445</v>
      </c>
      <c r="S764" s="350" t="s">
        <v>358</v>
      </c>
      <c r="T764" s="350" t="s">
        <v>181</v>
      </c>
      <c r="U764" s="61">
        <f>'раздел 2'!C762-'раздел 1'!L764</f>
        <v>0</v>
      </c>
      <c r="V764" s="213">
        <f t="shared" si="195"/>
        <v>0</v>
      </c>
      <c r="W764" s="213">
        <f t="shared" si="197"/>
        <v>24223.556674330717</v>
      </c>
    </row>
    <row r="765" spans="1:30" ht="15.6" customHeight="1" x14ac:dyDescent="0.2">
      <c r="A765" s="338">
        <f t="shared" si="202"/>
        <v>596</v>
      </c>
      <c r="B765" s="340" t="s">
        <v>253</v>
      </c>
      <c r="C765" s="341">
        <v>1984</v>
      </c>
      <c r="D765" s="350"/>
      <c r="E765" s="350" t="s">
        <v>178</v>
      </c>
      <c r="F765" s="337">
        <v>5</v>
      </c>
      <c r="G765" s="337">
        <v>4</v>
      </c>
      <c r="H765" s="350">
        <v>4879.1000000000004</v>
      </c>
      <c r="I765" s="350">
        <v>3039.6</v>
      </c>
      <c r="J765" s="350">
        <v>2677.2</v>
      </c>
      <c r="K765" s="341">
        <v>134</v>
      </c>
      <c r="L765" s="373">
        <f>'раздел 2'!C763</f>
        <v>759522.93</v>
      </c>
      <c r="M765" s="350">
        <v>0</v>
      </c>
      <c r="N765" s="350">
        <v>0</v>
      </c>
      <c r="O765" s="350">
        <v>0</v>
      </c>
      <c r="P765" s="349">
        <f t="shared" si="200"/>
        <v>759522.93</v>
      </c>
      <c r="Q765" s="345">
        <f t="shared" si="201"/>
        <v>155.66865405505115</v>
      </c>
      <c r="R765" s="350">
        <v>24445</v>
      </c>
      <c r="S765" s="350" t="s">
        <v>358</v>
      </c>
      <c r="T765" s="350" t="s">
        <v>181</v>
      </c>
      <c r="U765" s="61">
        <f>'раздел 2'!C763-'раздел 1'!L765</f>
        <v>0</v>
      </c>
      <c r="V765" s="213">
        <f t="shared" si="195"/>
        <v>0</v>
      </c>
      <c r="W765" s="213">
        <f t="shared" si="197"/>
        <v>24289.331345944949</v>
      </c>
    </row>
    <row r="766" spans="1:30" ht="15.6" customHeight="1" x14ac:dyDescent="0.2">
      <c r="A766" s="338">
        <f t="shared" si="202"/>
        <v>597</v>
      </c>
      <c r="B766" s="352" t="s">
        <v>1527</v>
      </c>
      <c r="C766" s="341">
        <v>1975</v>
      </c>
      <c r="D766" s="350"/>
      <c r="E766" s="350" t="s">
        <v>1446</v>
      </c>
      <c r="F766" s="337">
        <v>5</v>
      </c>
      <c r="G766" s="337">
        <v>4</v>
      </c>
      <c r="H766" s="350">
        <v>3527.3</v>
      </c>
      <c r="I766" s="350">
        <v>2698.4</v>
      </c>
      <c r="J766" s="350">
        <v>2460.6</v>
      </c>
      <c r="K766" s="341">
        <v>103</v>
      </c>
      <c r="L766" s="373">
        <f>'раздел 2'!C764</f>
        <v>647096.84</v>
      </c>
      <c r="M766" s="350">
        <v>0</v>
      </c>
      <c r="N766" s="350">
        <v>0</v>
      </c>
      <c r="O766" s="350">
        <v>0</v>
      </c>
      <c r="P766" s="349">
        <f t="shared" si="200"/>
        <v>647096.84</v>
      </c>
      <c r="Q766" s="345">
        <f t="shared" si="201"/>
        <v>183.45387123295436</v>
      </c>
      <c r="R766" s="350">
        <v>24445</v>
      </c>
      <c r="S766" s="350" t="s">
        <v>358</v>
      </c>
      <c r="T766" s="350" t="s">
        <v>181</v>
      </c>
      <c r="U766" s="61">
        <f>'раздел 2'!C764-'раздел 1'!L766</f>
        <v>0</v>
      </c>
      <c r="V766" s="213">
        <f t="shared" si="195"/>
        <v>0</v>
      </c>
      <c r="W766" s="213">
        <f t="shared" si="197"/>
        <v>24261.546128767044</v>
      </c>
    </row>
    <row r="767" spans="1:30" ht="15.6" customHeight="1" x14ac:dyDescent="0.2">
      <c r="A767" s="338">
        <f t="shared" si="202"/>
        <v>598</v>
      </c>
      <c r="B767" s="352" t="s">
        <v>1528</v>
      </c>
      <c r="C767" s="341">
        <v>1958</v>
      </c>
      <c r="D767" s="350"/>
      <c r="E767" s="350" t="s">
        <v>416</v>
      </c>
      <c r="F767" s="337">
        <v>2</v>
      </c>
      <c r="G767" s="337">
        <v>2</v>
      </c>
      <c r="H767" s="350">
        <v>752.8</v>
      </c>
      <c r="I767" s="350">
        <v>447.7</v>
      </c>
      <c r="J767" s="350">
        <v>447.7</v>
      </c>
      <c r="K767" s="341">
        <v>21</v>
      </c>
      <c r="L767" s="373">
        <f>'раздел 2'!C765</f>
        <v>255292.53000000003</v>
      </c>
      <c r="M767" s="350">
        <v>0</v>
      </c>
      <c r="N767" s="350">
        <v>0</v>
      </c>
      <c r="O767" s="350">
        <v>0</v>
      </c>
      <c r="P767" s="349">
        <f t="shared" si="200"/>
        <v>255292.53000000003</v>
      </c>
      <c r="Q767" s="345">
        <f t="shared" si="201"/>
        <v>339.12397715196607</v>
      </c>
      <c r="R767" s="350">
        <v>24445</v>
      </c>
      <c r="S767" s="350" t="s">
        <v>358</v>
      </c>
      <c r="T767" s="350" t="s">
        <v>181</v>
      </c>
      <c r="U767" s="61">
        <f>'раздел 2'!C765-'раздел 1'!L767</f>
        <v>0</v>
      </c>
      <c r="V767" s="213">
        <f t="shared" si="195"/>
        <v>0</v>
      </c>
      <c r="W767" s="213">
        <f t="shared" si="197"/>
        <v>24105.876022848035</v>
      </c>
    </row>
    <row r="768" spans="1:30" ht="15.6" customHeight="1" x14ac:dyDescent="0.2">
      <c r="A768" s="338">
        <f t="shared" si="202"/>
        <v>599</v>
      </c>
      <c r="B768" s="352" t="s">
        <v>1529</v>
      </c>
      <c r="C768" s="341">
        <v>1962</v>
      </c>
      <c r="D768" s="350"/>
      <c r="E768" s="350" t="s">
        <v>416</v>
      </c>
      <c r="F768" s="337">
        <v>4</v>
      </c>
      <c r="G768" s="337">
        <v>3</v>
      </c>
      <c r="H768" s="350">
        <v>2471.4</v>
      </c>
      <c r="I768" s="350">
        <v>1962.1</v>
      </c>
      <c r="J768" s="350">
        <v>1802.4</v>
      </c>
      <c r="K768" s="341">
        <v>91</v>
      </c>
      <c r="L768" s="373">
        <f>'раздел 2'!C766</f>
        <v>269485.83</v>
      </c>
      <c r="M768" s="350">
        <v>0</v>
      </c>
      <c r="N768" s="350">
        <v>0</v>
      </c>
      <c r="O768" s="350">
        <v>0</v>
      </c>
      <c r="P768" s="349">
        <f t="shared" si="200"/>
        <v>269485.83</v>
      </c>
      <c r="Q768" s="345">
        <f t="shared" si="201"/>
        <v>109.04176984705026</v>
      </c>
      <c r="R768" s="350">
        <v>24445</v>
      </c>
      <c r="S768" s="350" t="s">
        <v>358</v>
      </c>
      <c r="T768" s="350" t="s">
        <v>181</v>
      </c>
      <c r="U768" s="61">
        <f>'раздел 2'!C766-'раздел 1'!L768</f>
        <v>0</v>
      </c>
      <c r="V768" s="213">
        <f t="shared" si="195"/>
        <v>0</v>
      </c>
      <c r="W768" s="213">
        <f t="shared" si="197"/>
        <v>24335.958230152948</v>
      </c>
    </row>
    <row r="769" spans="1:23" ht="15.6" customHeight="1" x14ac:dyDescent="0.2">
      <c r="A769" s="338">
        <f t="shared" si="202"/>
        <v>600</v>
      </c>
      <c r="B769" s="352" t="s">
        <v>1530</v>
      </c>
      <c r="C769" s="341">
        <v>1951</v>
      </c>
      <c r="D769" s="350"/>
      <c r="E769" s="350" t="s">
        <v>1454</v>
      </c>
      <c r="F769" s="337">
        <v>2</v>
      </c>
      <c r="G769" s="337">
        <v>1</v>
      </c>
      <c r="H769" s="350">
        <v>363.2</v>
      </c>
      <c r="I769" s="350">
        <v>195.2</v>
      </c>
      <c r="J769" s="350">
        <v>125.9</v>
      </c>
      <c r="K769" s="341">
        <v>13</v>
      </c>
      <c r="L769" s="373">
        <f>'раздел 2'!C767</f>
        <v>120825.77</v>
      </c>
      <c r="M769" s="350">
        <v>0</v>
      </c>
      <c r="N769" s="350">
        <v>0</v>
      </c>
      <c r="O769" s="350">
        <v>0</v>
      </c>
      <c r="P769" s="349">
        <f t="shared" si="200"/>
        <v>120825.77</v>
      </c>
      <c r="Q769" s="345">
        <f t="shared" si="201"/>
        <v>332.67007158590309</v>
      </c>
      <c r="R769" s="350">
        <v>24445</v>
      </c>
      <c r="S769" s="350" t="s">
        <v>358</v>
      </c>
      <c r="T769" s="350" t="s">
        <v>181</v>
      </c>
      <c r="U769" s="61">
        <f>'раздел 2'!C767-'раздел 1'!L769</f>
        <v>0</v>
      </c>
      <c r="V769" s="213">
        <f t="shared" si="195"/>
        <v>0</v>
      </c>
      <c r="W769" s="213">
        <f t="shared" si="197"/>
        <v>24112.329928414096</v>
      </c>
    </row>
    <row r="770" spans="1:23" ht="15.6" customHeight="1" x14ac:dyDescent="0.2">
      <c r="A770" s="338">
        <f t="shared" si="202"/>
        <v>601</v>
      </c>
      <c r="B770" s="352" t="s">
        <v>1531</v>
      </c>
      <c r="C770" s="341">
        <v>1957</v>
      </c>
      <c r="D770" s="350"/>
      <c r="E770" s="350" t="s">
        <v>1520</v>
      </c>
      <c r="F770" s="337">
        <v>3</v>
      </c>
      <c r="G770" s="337">
        <v>4</v>
      </c>
      <c r="H770" s="350">
        <v>4190.3999999999996</v>
      </c>
      <c r="I770" s="350">
        <v>1925.3</v>
      </c>
      <c r="J770" s="350">
        <v>1701.5</v>
      </c>
      <c r="K770" s="341">
        <v>83</v>
      </c>
      <c r="L770" s="373">
        <f>'раздел 2'!C768</f>
        <v>703970.91</v>
      </c>
      <c r="M770" s="350">
        <v>0</v>
      </c>
      <c r="N770" s="350">
        <v>0</v>
      </c>
      <c r="O770" s="350">
        <v>0</v>
      </c>
      <c r="P770" s="349">
        <f t="shared" si="200"/>
        <v>703970.91</v>
      </c>
      <c r="Q770" s="345">
        <f t="shared" si="201"/>
        <v>167.99611254295536</v>
      </c>
      <c r="R770" s="350">
        <v>24445</v>
      </c>
      <c r="S770" s="350" t="s">
        <v>358</v>
      </c>
      <c r="T770" s="350" t="s">
        <v>181</v>
      </c>
      <c r="U770" s="61">
        <f>'раздел 2'!C768-'раздел 1'!L770</f>
        <v>0</v>
      </c>
      <c r="V770" s="213">
        <f t="shared" si="195"/>
        <v>0</v>
      </c>
      <c r="W770" s="213">
        <f t="shared" si="197"/>
        <v>24277.003887457045</v>
      </c>
    </row>
    <row r="771" spans="1:23" ht="15.6" customHeight="1" x14ac:dyDescent="0.2">
      <c r="A771" s="338">
        <f t="shared" si="202"/>
        <v>602</v>
      </c>
      <c r="B771" s="352" t="s">
        <v>1532</v>
      </c>
      <c r="C771" s="341">
        <v>1960</v>
      </c>
      <c r="D771" s="350"/>
      <c r="E771" s="350" t="s">
        <v>1520</v>
      </c>
      <c r="F771" s="337">
        <v>3</v>
      </c>
      <c r="G771" s="337">
        <v>3</v>
      </c>
      <c r="H771" s="350">
        <v>2971.7</v>
      </c>
      <c r="I771" s="350">
        <v>1435.3</v>
      </c>
      <c r="J771" s="350">
        <v>1227.5</v>
      </c>
      <c r="K771" s="341">
        <v>49</v>
      </c>
      <c r="L771" s="373">
        <f>'раздел 2'!C769</f>
        <v>518598.34</v>
      </c>
      <c r="M771" s="350">
        <v>0</v>
      </c>
      <c r="N771" s="350">
        <v>0</v>
      </c>
      <c r="O771" s="350">
        <v>0</v>
      </c>
      <c r="P771" s="349">
        <f t="shared" si="200"/>
        <v>518598.34</v>
      </c>
      <c r="Q771" s="345">
        <f t="shared" si="201"/>
        <v>174.51234646835147</v>
      </c>
      <c r="R771" s="350">
        <v>24445</v>
      </c>
      <c r="S771" s="350" t="s">
        <v>358</v>
      </c>
      <c r="T771" s="350" t="s">
        <v>181</v>
      </c>
      <c r="U771" s="61">
        <f>'раздел 2'!C769-'раздел 1'!L771</f>
        <v>0</v>
      </c>
      <c r="V771" s="213">
        <f t="shared" si="195"/>
        <v>0</v>
      </c>
      <c r="W771" s="213">
        <f t="shared" si="197"/>
        <v>24270.487653531647</v>
      </c>
    </row>
    <row r="772" spans="1:23" ht="15.6" customHeight="1" x14ac:dyDescent="0.2">
      <c r="A772" s="338">
        <f t="shared" si="202"/>
        <v>603</v>
      </c>
      <c r="B772" s="352" t="s">
        <v>1533</v>
      </c>
      <c r="C772" s="341">
        <v>1954</v>
      </c>
      <c r="D772" s="350"/>
      <c r="E772" s="350" t="s">
        <v>1520</v>
      </c>
      <c r="F772" s="337">
        <v>2</v>
      </c>
      <c r="G772" s="337">
        <v>3</v>
      </c>
      <c r="H772" s="350">
        <v>1771.8</v>
      </c>
      <c r="I772" s="350">
        <v>886.2</v>
      </c>
      <c r="J772" s="350">
        <v>840.9</v>
      </c>
      <c r="K772" s="341">
        <v>32</v>
      </c>
      <c r="L772" s="373">
        <f>'раздел 2'!C770</f>
        <v>511150.73</v>
      </c>
      <c r="M772" s="350">
        <v>0</v>
      </c>
      <c r="N772" s="350">
        <v>0</v>
      </c>
      <c r="O772" s="350">
        <v>0</v>
      </c>
      <c r="P772" s="349">
        <f t="shared" si="200"/>
        <v>511150.73</v>
      </c>
      <c r="Q772" s="345">
        <f t="shared" si="201"/>
        <v>288.49234112202282</v>
      </c>
      <c r="R772" s="350">
        <v>24445</v>
      </c>
      <c r="S772" s="350" t="s">
        <v>358</v>
      </c>
      <c r="T772" s="350" t="s">
        <v>181</v>
      </c>
      <c r="U772" s="61">
        <f>'раздел 2'!C770-'раздел 1'!L772</f>
        <v>0</v>
      </c>
      <c r="V772" s="213">
        <f t="shared" si="195"/>
        <v>0</v>
      </c>
      <c r="W772" s="213">
        <f t="shared" si="197"/>
        <v>24156.507658877978</v>
      </c>
    </row>
    <row r="773" spans="1:23" ht="15.6" customHeight="1" x14ac:dyDescent="0.2">
      <c r="A773" s="338">
        <f t="shared" si="202"/>
        <v>604</v>
      </c>
      <c r="B773" s="352" t="s">
        <v>1534</v>
      </c>
      <c r="C773" s="341">
        <v>1957</v>
      </c>
      <c r="D773" s="350"/>
      <c r="E773" s="350" t="s">
        <v>1520</v>
      </c>
      <c r="F773" s="337">
        <v>2</v>
      </c>
      <c r="G773" s="337">
        <v>3</v>
      </c>
      <c r="H773" s="350">
        <v>1730.1</v>
      </c>
      <c r="I773" s="350">
        <v>878.6</v>
      </c>
      <c r="J773" s="350">
        <v>633.29999999999995</v>
      </c>
      <c r="K773" s="341">
        <v>27</v>
      </c>
      <c r="L773" s="373">
        <f>'раздел 2'!C771</f>
        <v>505229.02</v>
      </c>
      <c r="M773" s="350">
        <v>0</v>
      </c>
      <c r="N773" s="350">
        <v>0</v>
      </c>
      <c r="O773" s="350">
        <v>0</v>
      </c>
      <c r="P773" s="349">
        <f t="shared" si="200"/>
        <v>505229.02</v>
      </c>
      <c r="Q773" s="345">
        <f t="shared" si="201"/>
        <v>292.02301601063527</v>
      </c>
      <c r="R773" s="350">
        <v>24445</v>
      </c>
      <c r="S773" s="350" t="s">
        <v>358</v>
      </c>
      <c r="T773" s="350" t="s">
        <v>181</v>
      </c>
      <c r="U773" s="61">
        <f>'раздел 2'!C771-'раздел 1'!L773</f>
        <v>0</v>
      </c>
      <c r="V773" s="213">
        <f t="shared" si="195"/>
        <v>0</v>
      </c>
      <c r="W773" s="213">
        <f t="shared" si="197"/>
        <v>24152.976983989363</v>
      </c>
    </row>
    <row r="774" spans="1:23" ht="15.6" customHeight="1" x14ac:dyDescent="0.2">
      <c r="A774" s="338">
        <f t="shared" si="202"/>
        <v>605</v>
      </c>
      <c r="B774" s="359" t="s">
        <v>1535</v>
      </c>
      <c r="C774" s="341">
        <v>1948</v>
      </c>
      <c r="D774" s="350"/>
      <c r="E774" s="350" t="s">
        <v>1520</v>
      </c>
      <c r="F774" s="337">
        <v>2</v>
      </c>
      <c r="G774" s="337">
        <v>2</v>
      </c>
      <c r="H774" s="350">
        <v>853.3</v>
      </c>
      <c r="I774" s="350">
        <v>459.4</v>
      </c>
      <c r="J774" s="350">
        <v>288.89999999999998</v>
      </c>
      <c r="K774" s="341">
        <v>33</v>
      </c>
      <c r="L774" s="373">
        <f>'раздел 2'!C772</f>
        <v>547448.88</v>
      </c>
      <c r="M774" s="350">
        <v>0</v>
      </c>
      <c r="N774" s="350">
        <v>0</v>
      </c>
      <c r="O774" s="350">
        <v>0</v>
      </c>
      <c r="P774" s="349">
        <f t="shared" si="200"/>
        <v>547448.88</v>
      </c>
      <c r="Q774" s="345">
        <f t="shared" si="201"/>
        <v>641.56671744990047</v>
      </c>
      <c r="R774" s="350">
        <v>24445</v>
      </c>
      <c r="S774" s="350" t="s">
        <v>358</v>
      </c>
      <c r="T774" s="350" t="s">
        <v>181</v>
      </c>
      <c r="U774" s="61">
        <f>'раздел 2'!C772-'раздел 1'!L774</f>
        <v>0</v>
      </c>
      <c r="V774" s="213">
        <f t="shared" si="195"/>
        <v>0</v>
      </c>
      <c r="W774" s="213">
        <f t="shared" si="197"/>
        <v>23803.433282550101</v>
      </c>
    </row>
    <row r="775" spans="1:23" ht="15.6" customHeight="1" x14ac:dyDescent="0.2">
      <c r="A775" s="338">
        <f t="shared" si="202"/>
        <v>606</v>
      </c>
      <c r="B775" s="359" t="s">
        <v>1536</v>
      </c>
      <c r="C775" s="341">
        <v>1927</v>
      </c>
      <c r="D775" s="350"/>
      <c r="E775" s="350" t="s">
        <v>1537</v>
      </c>
      <c r="F775" s="337">
        <v>2</v>
      </c>
      <c r="G775" s="337">
        <v>1</v>
      </c>
      <c r="H775" s="350">
        <v>468.8</v>
      </c>
      <c r="I775" s="350">
        <v>248.6</v>
      </c>
      <c r="J775" s="350">
        <v>216.7</v>
      </c>
      <c r="K775" s="341">
        <v>7</v>
      </c>
      <c r="L775" s="373">
        <f>'раздел 2'!C773</f>
        <v>408783.35</v>
      </c>
      <c r="M775" s="350">
        <v>0</v>
      </c>
      <c r="N775" s="350">
        <v>0</v>
      </c>
      <c r="O775" s="350">
        <v>0</v>
      </c>
      <c r="P775" s="349">
        <f t="shared" si="200"/>
        <v>408783.35</v>
      </c>
      <c r="Q775" s="345">
        <f t="shared" si="201"/>
        <v>871.97813566552895</v>
      </c>
      <c r="R775" s="350">
        <v>24445</v>
      </c>
      <c r="S775" s="350" t="s">
        <v>358</v>
      </c>
      <c r="T775" s="350" t="s">
        <v>181</v>
      </c>
      <c r="U775" s="61">
        <f>'раздел 2'!C773-'раздел 1'!L775</f>
        <v>0</v>
      </c>
      <c r="V775" s="213">
        <f t="shared" si="195"/>
        <v>0</v>
      </c>
      <c r="W775" s="213">
        <f t="shared" si="197"/>
        <v>23573.021864334471</v>
      </c>
    </row>
    <row r="776" spans="1:23" ht="15.6" customHeight="1" x14ac:dyDescent="0.2">
      <c r="A776" s="338">
        <f t="shared" si="202"/>
        <v>607</v>
      </c>
      <c r="B776" s="359" t="s">
        <v>1538</v>
      </c>
      <c r="C776" s="341">
        <v>1927</v>
      </c>
      <c r="D776" s="350"/>
      <c r="E776" s="350" t="s">
        <v>1537</v>
      </c>
      <c r="F776" s="337">
        <v>2</v>
      </c>
      <c r="G776" s="337">
        <v>1</v>
      </c>
      <c r="H776" s="350">
        <v>475.1</v>
      </c>
      <c r="I776" s="350">
        <v>250.4</v>
      </c>
      <c r="J776" s="350">
        <v>218.9</v>
      </c>
      <c r="K776" s="341">
        <v>15</v>
      </c>
      <c r="L776" s="373">
        <f>'раздел 2'!C774</f>
        <v>427277.42</v>
      </c>
      <c r="M776" s="350">
        <v>0</v>
      </c>
      <c r="N776" s="350">
        <v>0</v>
      </c>
      <c r="O776" s="350">
        <v>0</v>
      </c>
      <c r="P776" s="349">
        <f t="shared" si="200"/>
        <v>427277.42</v>
      </c>
      <c r="Q776" s="345">
        <f t="shared" si="201"/>
        <v>899.34207535255723</v>
      </c>
      <c r="R776" s="350">
        <v>24445</v>
      </c>
      <c r="S776" s="350" t="s">
        <v>358</v>
      </c>
      <c r="T776" s="350" t="s">
        <v>181</v>
      </c>
      <c r="U776" s="61">
        <f>'раздел 2'!C774-'раздел 1'!L776</f>
        <v>0</v>
      </c>
      <c r="V776" s="213">
        <f t="shared" si="195"/>
        <v>0</v>
      </c>
      <c r="W776" s="213">
        <f t="shared" si="197"/>
        <v>23545.657924647443</v>
      </c>
    </row>
    <row r="777" spans="1:23" ht="15.6" customHeight="1" x14ac:dyDescent="0.2">
      <c r="A777" s="338">
        <f t="shared" si="202"/>
        <v>608</v>
      </c>
      <c r="B777" s="359" t="s">
        <v>1539</v>
      </c>
      <c r="C777" s="341">
        <v>1927</v>
      </c>
      <c r="D777" s="350"/>
      <c r="E777" s="350" t="s">
        <v>1537</v>
      </c>
      <c r="F777" s="337">
        <v>2</v>
      </c>
      <c r="G777" s="337">
        <v>1</v>
      </c>
      <c r="H777" s="350">
        <v>454</v>
      </c>
      <c r="I777" s="350">
        <v>234</v>
      </c>
      <c r="J777" s="350">
        <v>146.6</v>
      </c>
      <c r="K777" s="341">
        <v>18</v>
      </c>
      <c r="L777" s="373">
        <f>'раздел 2'!C775</f>
        <v>416816.13</v>
      </c>
      <c r="M777" s="350">
        <v>0</v>
      </c>
      <c r="N777" s="350">
        <v>0</v>
      </c>
      <c r="O777" s="350">
        <v>0</v>
      </c>
      <c r="P777" s="349">
        <f t="shared" si="200"/>
        <v>416816.13</v>
      </c>
      <c r="Q777" s="345">
        <f t="shared" si="201"/>
        <v>918.09720264317184</v>
      </c>
      <c r="R777" s="350">
        <v>24445</v>
      </c>
      <c r="S777" s="350" t="s">
        <v>358</v>
      </c>
      <c r="T777" s="350" t="s">
        <v>181</v>
      </c>
      <c r="U777" s="61">
        <f>'раздел 2'!C775-'раздел 1'!L777</f>
        <v>0</v>
      </c>
      <c r="V777" s="213">
        <f t="shared" si="195"/>
        <v>0</v>
      </c>
      <c r="W777" s="213">
        <f t="shared" si="197"/>
        <v>23526.90279735683</v>
      </c>
    </row>
    <row r="778" spans="1:23" ht="15.6" customHeight="1" x14ac:dyDescent="0.2">
      <c r="A778" s="338">
        <f t="shared" si="202"/>
        <v>609</v>
      </c>
      <c r="B778" s="359" t="s">
        <v>1540</v>
      </c>
      <c r="C778" s="341">
        <v>1962</v>
      </c>
      <c r="D778" s="350"/>
      <c r="E778" s="350" t="s">
        <v>1520</v>
      </c>
      <c r="F778" s="337">
        <v>2</v>
      </c>
      <c r="G778" s="337">
        <v>1</v>
      </c>
      <c r="H778" s="350">
        <v>575.1</v>
      </c>
      <c r="I778" s="350">
        <v>309.89999999999998</v>
      </c>
      <c r="J778" s="350">
        <v>164.5</v>
      </c>
      <c r="K778" s="341">
        <v>21</v>
      </c>
      <c r="L778" s="373">
        <f>'раздел 2'!C776</f>
        <v>372081.02</v>
      </c>
      <c r="M778" s="350">
        <v>0</v>
      </c>
      <c r="N778" s="350">
        <v>0</v>
      </c>
      <c r="O778" s="350">
        <v>0</v>
      </c>
      <c r="P778" s="349">
        <f t="shared" si="200"/>
        <v>372081.02</v>
      </c>
      <c r="Q778" s="345">
        <f t="shared" si="201"/>
        <v>646.9849069727004</v>
      </c>
      <c r="R778" s="350">
        <v>24445</v>
      </c>
      <c r="S778" s="350" t="s">
        <v>358</v>
      </c>
      <c r="T778" s="350" t="s">
        <v>181</v>
      </c>
      <c r="U778" s="61">
        <f>'раздел 2'!C776-'раздел 1'!L778</f>
        <v>0</v>
      </c>
      <c r="V778" s="213">
        <f t="shared" si="195"/>
        <v>0</v>
      </c>
      <c r="W778" s="213">
        <f t="shared" si="197"/>
        <v>23798.015093027301</v>
      </c>
    </row>
    <row r="779" spans="1:23" ht="15.6" customHeight="1" x14ac:dyDescent="0.2">
      <c r="A779" s="338">
        <f t="shared" si="202"/>
        <v>610</v>
      </c>
      <c r="B779" s="359" t="s">
        <v>1541</v>
      </c>
      <c r="C779" s="341">
        <v>1962</v>
      </c>
      <c r="D779" s="350"/>
      <c r="E779" s="350" t="s">
        <v>1537</v>
      </c>
      <c r="F779" s="337">
        <v>2</v>
      </c>
      <c r="G779" s="337">
        <v>1</v>
      </c>
      <c r="H779" s="350">
        <v>566.79999999999995</v>
      </c>
      <c r="I779" s="350">
        <v>332.4</v>
      </c>
      <c r="J779" s="350">
        <v>254.1</v>
      </c>
      <c r="K779" s="341">
        <v>27</v>
      </c>
      <c r="L779" s="373">
        <f>'раздел 2'!C777</f>
        <v>654366.97</v>
      </c>
      <c r="M779" s="350">
        <v>0</v>
      </c>
      <c r="N779" s="350">
        <v>0</v>
      </c>
      <c r="O779" s="350">
        <v>0</v>
      </c>
      <c r="P779" s="349">
        <f t="shared" si="200"/>
        <v>654366.97</v>
      </c>
      <c r="Q779" s="345">
        <f t="shared" si="201"/>
        <v>1154.493595624559</v>
      </c>
      <c r="R779" s="350">
        <v>24445</v>
      </c>
      <c r="S779" s="350" t="s">
        <v>358</v>
      </c>
      <c r="T779" s="350" t="s">
        <v>181</v>
      </c>
      <c r="U779" s="61">
        <f>'раздел 2'!C777-'раздел 1'!L779</f>
        <v>0</v>
      </c>
      <c r="V779" s="213">
        <f t="shared" si="195"/>
        <v>0</v>
      </c>
      <c r="W779" s="213">
        <f t="shared" si="197"/>
        <v>23290.506404375439</v>
      </c>
    </row>
    <row r="780" spans="1:23" ht="15.6" customHeight="1" x14ac:dyDescent="0.2">
      <c r="A780" s="338">
        <f t="shared" si="202"/>
        <v>611</v>
      </c>
      <c r="B780" s="359" t="s">
        <v>1542</v>
      </c>
      <c r="C780" s="341">
        <v>1929</v>
      </c>
      <c r="D780" s="350"/>
      <c r="E780" s="350" t="s">
        <v>1537</v>
      </c>
      <c r="F780" s="337">
        <v>2</v>
      </c>
      <c r="G780" s="337">
        <v>1</v>
      </c>
      <c r="H780" s="350">
        <v>455.2</v>
      </c>
      <c r="I780" s="350">
        <v>238.1</v>
      </c>
      <c r="J780" s="350">
        <v>179.1</v>
      </c>
      <c r="K780" s="341">
        <v>9</v>
      </c>
      <c r="L780" s="373">
        <f>'раздел 2'!C778</f>
        <v>623596.23</v>
      </c>
      <c r="M780" s="350">
        <v>0</v>
      </c>
      <c r="N780" s="350">
        <v>0</v>
      </c>
      <c r="O780" s="350">
        <v>0</v>
      </c>
      <c r="P780" s="349">
        <f t="shared" si="200"/>
        <v>623596.23</v>
      </c>
      <c r="Q780" s="345">
        <f t="shared" si="201"/>
        <v>1369.9389938488575</v>
      </c>
      <c r="R780" s="350">
        <v>24445</v>
      </c>
      <c r="S780" s="350" t="s">
        <v>358</v>
      </c>
      <c r="T780" s="350" t="s">
        <v>181</v>
      </c>
      <c r="U780" s="61">
        <f>'раздел 2'!C778-'раздел 1'!L780</f>
        <v>0</v>
      </c>
      <c r="V780" s="213">
        <f t="shared" si="195"/>
        <v>0</v>
      </c>
      <c r="W780" s="213">
        <f t="shared" si="197"/>
        <v>23075.061006151143</v>
      </c>
    </row>
    <row r="781" spans="1:23" ht="15.6" customHeight="1" x14ac:dyDescent="0.2">
      <c r="A781" s="338">
        <f t="shared" si="202"/>
        <v>612</v>
      </c>
      <c r="B781" s="359" t="s">
        <v>1543</v>
      </c>
      <c r="C781" s="341">
        <v>1927</v>
      </c>
      <c r="D781" s="350"/>
      <c r="E781" s="350" t="s">
        <v>1537</v>
      </c>
      <c r="F781" s="337">
        <v>2</v>
      </c>
      <c r="G781" s="337">
        <v>1</v>
      </c>
      <c r="H781" s="350">
        <v>450.3</v>
      </c>
      <c r="I781" s="350">
        <v>231.9</v>
      </c>
      <c r="J781" s="350">
        <v>231.9</v>
      </c>
      <c r="K781" s="341">
        <v>23</v>
      </c>
      <c r="L781" s="373">
        <f>'раздел 2'!C779</f>
        <v>306282.58</v>
      </c>
      <c r="M781" s="350">
        <v>0</v>
      </c>
      <c r="N781" s="350">
        <v>0</v>
      </c>
      <c r="O781" s="350">
        <v>0</v>
      </c>
      <c r="P781" s="349">
        <f t="shared" si="200"/>
        <v>306282.58</v>
      </c>
      <c r="Q781" s="345">
        <f t="shared" si="201"/>
        <v>680.17450588496558</v>
      </c>
      <c r="R781" s="350">
        <v>24445</v>
      </c>
      <c r="S781" s="350" t="s">
        <v>358</v>
      </c>
      <c r="T781" s="350" t="s">
        <v>181</v>
      </c>
      <c r="U781" s="61">
        <f>'раздел 2'!C779-'раздел 1'!L781</f>
        <v>0</v>
      </c>
      <c r="V781" s="213">
        <f t="shared" si="195"/>
        <v>0</v>
      </c>
      <c r="W781" s="213">
        <f t="shared" si="197"/>
        <v>23764.825494115034</v>
      </c>
    </row>
    <row r="782" spans="1:23" ht="15.6" customHeight="1" x14ac:dyDescent="0.2">
      <c r="A782" s="338">
        <f t="shared" si="202"/>
        <v>613</v>
      </c>
      <c r="B782" s="359" t="s">
        <v>1544</v>
      </c>
      <c r="C782" s="341">
        <v>1927</v>
      </c>
      <c r="D782" s="350"/>
      <c r="E782" s="350" t="s">
        <v>1537</v>
      </c>
      <c r="F782" s="337">
        <v>2</v>
      </c>
      <c r="G782" s="337">
        <v>1</v>
      </c>
      <c r="H782" s="350">
        <v>468.5</v>
      </c>
      <c r="I782" s="350">
        <v>252.8</v>
      </c>
      <c r="J782" s="350">
        <v>221.7</v>
      </c>
      <c r="K782" s="341">
        <v>16</v>
      </c>
      <c r="L782" s="373">
        <f>'раздел 2'!C780</f>
        <v>407261.49</v>
      </c>
      <c r="M782" s="350">
        <v>0</v>
      </c>
      <c r="N782" s="350">
        <v>0</v>
      </c>
      <c r="O782" s="350">
        <v>0</v>
      </c>
      <c r="P782" s="349">
        <f t="shared" si="200"/>
        <v>407261.49</v>
      </c>
      <c r="Q782" s="345">
        <f t="shared" si="201"/>
        <v>869.28813233724657</v>
      </c>
      <c r="R782" s="350">
        <v>24445</v>
      </c>
      <c r="S782" s="350" t="s">
        <v>358</v>
      </c>
      <c r="T782" s="350" t="s">
        <v>181</v>
      </c>
      <c r="U782" s="61">
        <f>'раздел 2'!C780-'раздел 1'!L782</f>
        <v>0</v>
      </c>
      <c r="V782" s="213">
        <f t="shared" si="195"/>
        <v>0</v>
      </c>
      <c r="W782" s="213">
        <f t="shared" si="197"/>
        <v>23575.711867662754</v>
      </c>
    </row>
    <row r="783" spans="1:23" ht="15.6" customHeight="1" x14ac:dyDescent="0.2">
      <c r="A783" s="338">
        <f t="shared" si="202"/>
        <v>614</v>
      </c>
      <c r="B783" s="352" t="s">
        <v>1545</v>
      </c>
      <c r="C783" s="341">
        <v>1952</v>
      </c>
      <c r="D783" s="350"/>
      <c r="E783" s="350" t="s">
        <v>1520</v>
      </c>
      <c r="F783" s="337">
        <v>2</v>
      </c>
      <c r="G783" s="337">
        <v>1</v>
      </c>
      <c r="H783" s="350">
        <v>691</v>
      </c>
      <c r="I783" s="350">
        <v>394.4</v>
      </c>
      <c r="J783" s="350">
        <v>345.2</v>
      </c>
      <c r="K783" s="341">
        <v>17</v>
      </c>
      <c r="L783" s="373">
        <f>'раздел 2'!C781</f>
        <v>260541.98</v>
      </c>
      <c r="M783" s="350">
        <v>0</v>
      </c>
      <c r="N783" s="350">
        <v>0</v>
      </c>
      <c r="O783" s="350">
        <v>0</v>
      </c>
      <c r="P783" s="349">
        <f t="shared" si="200"/>
        <v>260541.98</v>
      </c>
      <c r="Q783" s="345">
        <f t="shared" si="201"/>
        <v>377.05062228654128</v>
      </c>
      <c r="R783" s="350">
        <v>24445</v>
      </c>
      <c r="S783" s="350" t="s">
        <v>358</v>
      </c>
      <c r="T783" s="350" t="s">
        <v>181</v>
      </c>
      <c r="U783" s="61">
        <f>'раздел 2'!C781-'раздел 1'!L783</f>
        <v>0</v>
      </c>
      <c r="V783" s="213">
        <f t="shared" si="195"/>
        <v>0</v>
      </c>
      <c r="W783" s="213">
        <f t="shared" si="197"/>
        <v>24067.949377713459</v>
      </c>
    </row>
    <row r="784" spans="1:23" ht="15.6" customHeight="1" x14ac:dyDescent="0.2">
      <c r="A784" s="338">
        <f t="shared" si="202"/>
        <v>615</v>
      </c>
      <c r="B784" s="352" t="s">
        <v>1546</v>
      </c>
      <c r="C784" s="341">
        <v>1964</v>
      </c>
      <c r="D784" s="350"/>
      <c r="E784" s="350" t="s">
        <v>1520</v>
      </c>
      <c r="F784" s="337">
        <v>4</v>
      </c>
      <c r="G784" s="337">
        <v>2</v>
      </c>
      <c r="H784" s="350">
        <v>1733</v>
      </c>
      <c r="I784" s="350">
        <v>1262.5999999999999</v>
      </c>
      <c r="J784" s="350">
        <v>1021.5</v>
      </c>
      <c r="K784" s="341">
        <v>58</v>
      </c>
      <c r="L784" s="373">
        <f>'раздел 2'!C782</f>
        <v>126168.27</v>
      </c>
      <c r="M784" s="350">
        <v>0</v>
      </c>
      <c r="N784" s="350">
        <v>0</v>
      </c>
      <c r="O784" s="350">
        <v>0</v>
      </c>
      <c r="P784" s="349">
        <f t="shared" si="200"/>
        <v>126168.27</v>
      </c>
      <c r="Q784" s="345">
        <f t="shared" si="201"/>
        <v>72.803387189844202</v>
      </c>
      <c r="R784" s="350">
        <v>24445</v>
      </c>
      <c r="S784" s="350" t="s">
        <v>358</v>
      </c>
      <c r="T784" s="350" t="s">
        <v>181</v>
      </c>
      <c r="U784" s="61">
        <f>'раздел 2'!C782-'раздел 1'!L784</f>
        <v>0</v>
      </c>
      <c r="V784" s="213">
        <f t="shared" si="195"/>
        <v>0</v>
      </c>
      <c r="W784" s="213">
        <f t="shared" si="197"/>
        <v>24372.196612810156</v>
      </c>
    </row>
    <row r="785" spans="1:23" ht="15.6" customHeight="1" x14ac:dyDescent="0.2">
      <c r="A785" s="338">
        <f t="shared" si="202"/>
        <v>616</v>
      </c>
      <c r="B785" s="352" t="s">
        <v>1547</v>
      </c>
      <c r="C785" s="341">
        <v>1963</v>
      </c>
      <c r="D785" s="350"/>
      <c r="E785" s="350" t="s">
        <v>1520</v>
      </c>
      <c r="F785" s="337">
        <v>2</v>
      </c>
      <c r="G785" s="337">
        <v>1</v>
      </c>
      <c r="H785" s="350">
        <v>559.20000000000005</v>
      </c>
      <c r="I785" s="350">
        <v>299.10000000000002</v>
      </c>
      <c r="J785" s="350">
        <v>195.4</v>
      </c>
      <c r="K785" s="341">
        <v>21</v>
      </c>
      <c r="L785" s="373">
        <f>'раздел 2'!C783</f>
        <v>353385.95</v>
      </c>
      <c r="M785" s="350">
        <v>0</v>
      </c>
      <c r="N785" s="350">
        <v>0</v>
      </c>
      <c r="O785" s="350">
        <v>0</v>
      </c>
      <c r="P785" s="349">
        <f t="shared" si="200"/>
        <v>353385.95</v>
      </c>
      <c r="Q785" s="345">
        <f t="shared" si="201"/>
        <v>631.94912374821172</v>
      </c>
      <c r="R785" s="350">
        <v>24445</v>
      </c>
      <c r="S785" s="350" t="s">
        <v>358</v>
      </c>
      <c r="T785" s="350" t="s">
        <v>181</v>
      </c>
      <c r="U785" s="61">
        <f>'раздел 2'!C783-'раздел 1'!L785</f>
        <v>0</v>
      </c>
      <c r="V785" s="213">
        <f t="shared" si="195"/>
        <v>0</v>
      </c>
      <c r="W785" s="213">
        <f t="shared" si="197"/>
        <v>23813.050876251789</v>
      </c>
    </row>
    <row r="786" spans="1:23" ht="15.6" customHeight="1" x14ac:dyDescent="0.2">
      <c r="A786" s="338">
        <f t="shared" si="202"/>
        <v>617</v>
      </c>
      <c r="B786" s="352" t="s">
        <v>1548</v>
      </c>
      <c r="C786" s="341">
        <v>1967</v>
      </c>
      <c r="D786" s="350"/>
      <c r="E786" s="350" t="s">
        <v>1520</v>
      </c>
      <c r="F786" s="337">
        <v>2</v>
      </c>
      <c r="G786" s="337">
        <v>1</v>
      </c>
      <c r="H786" s="350">
        <v>584.29999999999995</v>
      </c>
      <c r="I786" s="350">
        <v>310</v>
      </c>
      <c r="J786" s="350">
        <v>179.8</v>
      </c>
      <c r="K786" s="341">
        <v>22</v>
      </c>
      <c r="L786" s="373">
        <f>'раздел 2'!C784</f>
        <v>385883.94</v>
      </c>
      <c r="M786" s="350">
        <v>0</v>
      </c>
      <c r="N786" s="350">
        <v>0</v>
      </c>
      <c r="O786" s="350">
        <v>0</v>
      </c>
      <c r="P786" s="349">
        <f t="shared" si="200"/>
        <v>385883.94</v>
      </c>
      <c r="Q786" s="345">
        <f t="shared" si="201"/>
        <v>660.4209139140853</v>
      </c>
      <c r="R786" s="350">
        <v>24445</v>
      </c>
      <c r="S786" s="350" t="s">
        <v>358</v>
      </c>
      <c r="T786" s="350" t="s">
        <v>181</v>
      </c>
      <c r="U786" s="61">
        <f>'раздел 2'!C784-'раздел 1'!L786</f>
        <v>0</v>
      </c>
      <c r="V786" s="213">
        <f t="shared" si="195"/>
        <v>0</v>
      </c>
      <c r="W786" s="213">
        <f t="shared" si="197"/>
        <v>23784.579086085916</v>
      </c>
    </row>
    <row r="787" spans="1:23" ht="15.6" customHeight="1" x14ac:dyDescent="0.2">
      <c r="A787" s="338">
        <f t="shared" si="202"/>
        <v>618</v>
      </c>
      <c r="B787" s="352" t="s">
        <v>1549</v>
      </c>
      <c r="C787" s="341">
        <v>1964</v>
      </c>
      <c r="D787" s="350"/>
      <c r="E787" s="350" t="s">
        <v>1520</v>
      </c>
      <c r="F787" s="337">
        <v>2</v>
      </c>
      <c r="G787" s="337">
        <v>1</v>
      </c>
      <c r="H787" s="350">
        <v>556.70000000000005</v>
      </c>
      <c r="I787" s="350">
        <v>297</v>
      </c>
      <c r="J787" s="350">
        <v>149.4</v>
      </c>
      <c r="K787" s="341">
        <v>20</v>
      </c>
      <c r="L787" s="373">
        <f>'раздел 2'!C785</f>
        <v>362120.09</v>
      </c>
      <c r="M787" s="350">
        <v>0</v>
      </c>
      <c r="N787" s="350">
        <v>0</v>
      </c>
      <c r="O787" s="350">
        <v>0</v>
      </c>
      <c r="P787" s="349">
        <f t="shared" si="200"/>
        <v>362120.09</v>
      </c>
      <c r="Q787" s="345">
        <f t="shared" si="201"/>
        <v>650.47618106700202</v>
      </c>
      <c r="R787" s="350">
        <v>24445</v>
      </c>
      <c r="S787" s="350" t="s">
        <v>358</v>
      </c>
      <c r="T787" s="350" t="s">
        <v>181</v>
      </c>
      <c r="U787" s="61">
        <f>'раздел 2'!C785-'раздел 1'!L787</f>
        <v>0</v>
      </c>
      <c r="V787" s="213">
        <f t="shared" ref="V787:V853" si="203">L787-P787</f>
        <v>0</v>
      </c>
      <c r="W787" s="213">
        <f t="shared" si="197"/>
        <v>23794.523818932998</v>
      </c>
    </row>
    <row r="788" spans="1:23" ht="15.6" customHeight="1" x14ac:dyDescent="0.2">
      <c r="A788" s="338">
        <f t="shared" si="202"/>
        <v>619</v>
      </c>
      <c r="B788" s="352" t="s">
        <v>1550</v>
      </c>
      <c r="C788" s="341">
        <v>1960</v>
      </c>
      <c r="D788" s="350"/>
      <c r="E788" s="350" t="s">
        <v>1537</v>
      </c>
      <c r="F788" s="337">
        <v>2</v>
      </c>
      <c r="G788" s="337">
        <v>1</v>
      </c>
      <c r="H788" s="350">
        <v>567.1</v>
      </c>
      <c r="I788" s="350">
        <v>325.89999999999998</v>
      </c>
      <c r="J788" s="350">
        <v>240.7</v>
      </c>
      <c r="K788" s="341">
        <v>14</v>
      </c>
      <c r="L788" s="373">
        <f>'раздел 2'!C786</f>
        <v>662134.34</v>
      </c>
      <c r="M788" s="350">
        <v>0</v>
      </c>
      <c r="N788" s="350">
        <v>0</v>
      </c>
      <c r="O788" s="350">
        <v>0</v>
      </c>
      <c r="P788" s="349">
        <f t="shared" si="200"/>
        <v>662134.34</v>
      </c>
      <c r="Q788" s="345">
        <f t="shared" si="201"/>
        <v>1167.5795097866337</v>
      </c>
      <c r="R788" s="350">
        <v>24445</v>
      </c>
      <c r="S788" s="350" t="s">
        <v>358</v>
      </c>
      <c r="T788" s="350" t="s">
        <v>181</v>
      </c>
      <c r="U788" s="61">
        <f>'раздел 2'!C786-'раздел 1'!L788</f>
        <v>0</v>
      </c>
      <c r="V788" s="213">
        <f t="shared" si="203"/>
        <v>0</v>
      </c>
      <c r="W788" s="213">
        <f t="shared" si="197"/>
        <v>23277.420490213368</v>
      </c>
    </row>
    <row r="789" spans="1:23" ht="15.6" customHeight="1" x14ac:dyDescent="0.2">
      <c r="A789" s="338">
        <f t="shared" si="202"/>
        <v>620</v>
      </c>
      <c r="B789" s="352" t="s">
        <v>1551</v>
      </c>
      <c r="C789" s="341">
        <v>1957</v>
      </c>
      <c r="D789" s="350"/>
      <c r="E789" s="350" t="s">
        <v>1520</v>
      </c>
      <c r="F789" s="337">
        <v>2</v>
      </c>
      <c r="G789" s="337">
        <v>1</v>
      </c>
      <c r="H789" s="350">
        <v>160.19999999999999</v>
      </c>
      <c r="I789" s="350">
        <v>77.2</v>
      </c>
      <c r="J789" s="350">
        <v>35.1</v>
      </c>
      <c r="K789" s="341">
        <v>5</v>
      </c>
      <c r="L789" s="373">
        <f>'раздел 2'!C787</f>
        <v>261963.35</v>
      </c>
      <c r="M789" s="350">
        <v>0</v>
      </c>
      <c r="N789" s="350">
        <v>0</v>
      </c>
      <c r="O789" s="350">
        <v>0</v>
      </c>
      <c r="P789" s="349">
        <f t="shared" si="200"/>
        <v>261963.35</v>
      </c>
      <c r="Q789" s="345">
        <f t="shared" si="201"/>
        <v>1635.2269038701625</v>
      </c>
      <c r="R789" s="350">
        <v>24445</v>
      </c>
      <c r="S789" s="350" t="s">
        <v>358</v>
      </c>
      <c r="T789" s="350" t="s">
        <v>181</v>
      </c>
      <c r="U789" s="61">
        <f>'раздел 2'!C787-'раздел 1'!L789</f>
        <v>0</v>
      </c>
      <c r="V789" s="213">
        <f t="shared" si="203"/>
        <v>0</v>
      </c>
      <c r="W789" s="213">
        <f t="shared" si="197"/>
        <v>22809.773096129837</v>
      </c>
    </row>
    <row r="790" spans="1:23" ht="15.6" customHeight="1" x14ac:dyDescent="0.2">
      <c r="A790" s="338">
        <f t="shared" si="202"/>
        <v>621</v>
      </c>
      <c r="B790" s="352" t="s">
        <v>1552</v>
      </c>
      <c r="C790" s="341">
        <v>1958</v>
      </c>
      <c r="D790" s="350"/>
      <c r="E790" s="350" t="s">
        <v>1520</v>
      </c>
      <c r="F790" s="337">
        <v>2</v>
      </c>
      <c r="G790" s="337">
        <v>1</v>
      </c>
      <c r="H790" s="350">
        <v>143.30000000000001</v>
      </c>
      <c r="I790" s="350">
        <v>71.2</v>
      </c>
      <c r="J790" s="350">
        <v>32</v>
      </c>
      <c r="K790" s="341">
        <v>3</v>
      </c>
      <c r="L790" s="373">
        <f>'раздел 2'!C788</f>
        <v>259551.04</v>
      </c>
      <c r="M790" s="350">
        <v>0</v>
      </c>
      <c r="N790" s="350">
        <v>0</v>
      </c>
      <c r="O790" s="350">
        <v>0</v>
      </c>
      <c r="P790" s="349">
        <f t="shared" si="200"/>
        <v>259551.04</v>
      </c>
      <c r="Q790" s="345">
        <f t="shared" si="201"/>
        <v>1811.2424284717376</v>
      </c>
      <c r="R790" s="350">
        <v>24445</v>
      </c>
      <c r="S790" s="350" t="s">
        <v>358</v>
      </c>
      <c r="T790" s="350" t="s">
        <v>181</v>
      </c>
      <c r="U790" s="61">
        <f>'раздел 2'!C788-'раздел 1'!L790</f>
        <v>0</v>
      </c>
      <c r="V790" s="213">
        <f t="shared" si="203"/>
        <v>0</v>
      </c>
      <c r="W790" s="213">
        <f t="shared" si="197"/>
        <v>22633.757571528262</v>
      </c>
    </row>
    <row r="791" spans="1:23" ht="15.6" customHeight="1" x14ac:dyDescent="0.2">
      <c r="A791" s="338">
        <f t="shared" si="202"/>
        <v>622</v>
      </c>
      <c r="B791" s="352" t="s">
        <v>1553</v>
      </c>
      <c r="C791" s="341">
        <v>1958</v>
      </c>
      <c r="D791" s="350"/>
      <c r="E791" s="350" t="s">
        <v>1520</v>
      </c>
      <c r="F791" s="337">
        <v>2</v>
      </c>
      <c r="G791" s="337">
        <v>1</v>
      </c>
      <c r="H791" s="350">
        <v>148.9</v>
      </c>
      <c r="I791" s="350">
        <v>73.599999999999994</v>
      </c>
      <c r="J791" s="350">
        <v>34.4</v>
      </c>
      <c r="K791" s="341">
        <v>5</v>
      </c>
      <c r="L791" s="373">
        <f>'раздел 2'!C789</f>
        <v>196221.46</v>
      </c>
      <c r="M791" s="350">
        <v>0</v>
      </c>
      <c r="N791" s="350">
        <v>0</v>
      </c>
      <c r="O791" s="350">
        <v>0</v>
      </c>
      <c r="P791" s="349">
        <f t="shared" si="200"/>
        <v>196221.46</v>
      </c>
      <c r="Q791" s="345">
        <f t="shared" si="201"/>
        <v>1317.8069845533914</v>
      </c>
      <c r="R791" s="350">
        <v>24445</v>
      </c>
      <c r="S791" s="350" t="s">
        <v>358</v>
      </c>
      <c r="T791" s="350" t="s">
        <v>181</v>
      </c>
      <c r="U791" s="61">
        <f>'раздел 2'!C789-'раздел 1'!L791</f>
        <v>0</v>
      </c>
      <c r="V791" s="213">
        <f t="shared" si="203"/>
        <v>0</v>
      </c>
      <c r="W791" s="213">
        <f t="shared" si="197"/>
        <v>23127.19301544661</v>
      </c>
    </row>
    <row r="792" spans="1:23" ht="15.6" customHeight="1" x14ac:dyDescent="0.2">
      <c r="A792" s="338">
        <f t="shared" si="202"/>
        <v>623</v>
      </c>
      <c r="B792" s="352" t="s">
        <v>1554</v>
      </c>
      <c r="C792" s="341">
        <v>1948</v>
      </c>
      <c r="D792" s="350"/>
      <c r="E792" s="350" t="s">
        <v>1520</v>
      </c>
      <c r="F792" s="337">
        <v>2</v>
      </c>
      <c r="G792" s="337">
        <v>1</v>
      </c>
      <c r="H792" s="350">
        <v>943.4</v>
      </c>
      <c r="I792" s="350">
        <v>518.4</v>
      </c>
      <c r="J792" s="350">
        <v>518.4</v>
      </c>
      <c r="K792" s="341">
        <v>16</v>
      </c>
      <c r="L792" s="373">
        <f>'раздел 2'!C790</f>
        <v>266286.45999999996</v>
      </c>
      <c r="M792" s="350">
        <v>0</v>
      </c>
      <c r="N792" s="350">
        <v>0</v>
      </c>
      <c r="O792" s="350">
        <v>0</v>
      </c>
      <c r="P792" s="349">
        <f t="shared" si="200"/>
        <v>266286.45999999996</v>
      </c>
      <c r="Q792" s="345">
        <f t="shared" si="201"/>
        <v>282.26251854992574</v>
      </c>
      <c r="R792" s="350">
        <v>24445</v>
      </c>
      <c r="S792" s="350" t="s">
        <v>358</v>
      </c>
      <c r="T792" s="350" t="s">
        <v>181</v>
      </c>
      <c r="U792" s="61">
        <f>'раздел 2'!C790-'раздел 1'!L792</f>
        <v>0</v>
      </c>
      <c r="V792" s="213">
        <f t="shared" si="203"/>
        <v>0</v>
      </c>
      <c r="W792" s="213">
        <f t="shared" si="197"/>
        <v>24162.737481450073</v>
      </c>
    </row>
    <row r="793" spans="1:23" ht="15.6" customHeight="1" x14ac:dyDescent="0.2">
      <c r="A793" s="338">
        <f t="shared" si="202"/>
        <v>624</v>
      </c>
      <c r="B793" s="359" t="s">
        <v>1555</v>
      </c>
      <c r="C793" s="341">
        <v>1987</v>
      </c>
      <c r="D793" s="350"/>
      <c r="E793" s="350" t="s">
        <v>178</v>
      </c>
      <c r="F793" s="337">
        <v>5</v>
      </c>
      <c r="G793" s="337">
        <v>6</v>
      </c>
      <c r="H793" s="350">
        <v>7380.3</v>
      </c>
      <c r="I793" s="350">
        <v>4611.1000000000004</v>
      </c>
      <c r="J793" s="350">
        <v>2997.2</v>
      </c>
      <c r="K793" s="341">
        <v>350</v>
      </c>
      <c r="L793" s="373">
        <f>'раздел 2'!C791</f>
        <v>522156.29</v>
      </c>
      <c r="M793" s="350">
        <v>0</v>
      </c>
      <c r="N793" s="350">
        <v>0</v>
      </c>
      <c r="O793" s="350">
        <v>0</v>
      </c>
      <c r="P793" s="349">
        <f t="shared" si="200"/>
        <v>522156.29</v>
      </c>
      <c r="Q793" s="345">
        <f t="shared" si="201"/>
        <v>70.75000880723006</v>
      </c>
      <c r="R793" s="350">
        <v>24445</v>
      </c>
      <c r="S793" s="350" t="s">
        <v>358</v>
      </c>
      <c r="T793" s="350" t="s">
        <v>181</v>
      </c>
      <c r="U793" s="61">
        <f>'раздел 2'!C791-'раздел 1'!L793</f>
        <v>0</v>
      </c>
      <c r="V793" s="213">
        <f t="shared" si="203"/>
        <v>0</v>
      </c>
      <c r="W793" s="213">
        <f t="shared" si="197"/>
        <v>24374.24999119277</v>
      </c>
    </row>
    <row r="794" spans="1:23" ht="15.6" customHeight="1" x14ac:dyDescent="0.2">
      <c r="A794" s="338">
        <f t="shared" si="202"/>
        <v>625</v>
      </c>
      <c r="B794" s="359" t="s">
        <v>1556</v>
      </c>
      <c r="C794" s="341">
        <v>1987</v>
      </c>
      <c r="D794" s="350"/>
      <c r="E794" s="350" t="s">
        <v>178</v>
      </c>
      <c r="F794" s="337">
        <v>5</v>
      </c>
      <c r="G794" s="337">
        <v>4</v>
      </c>
      <c r="H794" s="350">
        <v>5024.2</v>
      </c>
      <c r="I794" s="350">
        <v>3050.1</v>
      </c>
      <c r="J794" s="350">
        <v>2043.6</v>
      </c>
      <c r="K794" s="341">
        <v>177</v>
      </c>
      <c r="L794" s="373">
        <f>'раздел 2'!C792</f>
        <v>1102231.29</v>
      </c>
      <c r="M794" s="350">
        <v>0</v>
      </c>
      <c r="N794" s="350">
        <v>0</v>
      </c>
      <c r="O794" s="350">
        <v>0</v>
      </c>
      <c r="P794" s="349">
        <f t="shared" si="200"/>
        <v>1102231.29</v>
      </c>
      <c r="Q794" s="345">
        <f t="shared" si="201"/>
        <v>219.38443732335497</v>
      </c>
      <c r="R794" s="350">
        <v>24445</v>
      </c>
      <c r="S794" s="350" t="s">
        <v>358</v>
      </c>
      <c r="T794" s="350" t="s">
        <v>181</v>
      </c>
      <c r="U794" s="61">
        <f>'раздел 2'!C792-'раздел 1'!L794</f>
        <v>0</v>
      </c>
      <c r="V794" s="213">
        <f t="shared" si="203"/>
        <v>0</v>
      </c>
      <c r="W794" s="213">
        <f t="shared" si="197"/>
        <v>24225.615562676645</v>
      </c>
    </row>
    <row r="795" spans="1:23" ht="15.6" customHeight="1" x14ac:dyDescent="0.2">
      <c r="A795" s="338">
        <f t="shared" si="202"/>
        <v>626</v>
      </c>
      <c r="B795" s="359" t="s">
        <v>1557</v>
      </c>
      <c r="C795" s="341">
        <v>1981</v>
      </c>
      <c r="D795" s="350"/>
      <c r="E795" s="350" t="s">
        <v>178</v>
      </c>
      <c r="F795" s="337">
        <v>5</v>
      </c>
      <c r="G795" s="337">
        <v>4</v>
      </c>
      <c r="H795" s="350">
        <v>4947.8999999999996</v>
      </c>
      <c r="I795" s="350">
        <v>2970.5</v>
      </c>
      <c r="J795" s="350">
        <v>1930.8</v>
      </c>
      <c r="K795" s="341">
        <v>147</v>
      </c>
      <c r="L795" s="373">
        <f>'раздел 2'!C793</f>
        <v>1085013.08</v>
      </c>
      <c r="M795" s="350">
        <v>0</v>
      </c>
      <c r="N795" s="350">
        <v>0</v>
      </c>
      <c r="O795" s="350">
        <v>0</v>
      </c>
      <c r="P795" s="349">
        <f t="shared" si="200"/>
        <v>1085013.08</v>
      </c>
      <c r="Q795" s="345">
        <f t="shared" si="201"/>
        <v>219.28759271610181</v>
      </c>
      <c r="R795" s="350">
        <v>24445</v>
      </c>
      <c r="S795" s="350" t="s">
        <v>358</v>
      </c>
      <c r="T795" s="350" t="s">
        <v>181</v>
      </c>
      <c r="U795" s="61">
        <f>'раздел 2'!C793-'раздел 1'!L795</f>
        <v>0</v>
      </c>
      <c r="V795" s="213">
        <f t="shared" si="203"/>
        <v>0</v>
      </c>
      <c r="W795" s="213">
        <f t="shared" si="197"/>
        <v>24225.7124072839</v>
      </c>
    </row>
    <row r="796" spans="1:23" ht="15.6" customHeight="1" x14ac:dyDescent="0.2">
      <c r="A796" s="338">
        <f t="shared" si="202"/>
        <v>627</v>
      </c>
      <c r="B796" s="359" t="s">
        <v>1558</v>
      </c>
      <c r="C796" s="341">
        <v>1983</v>
      </c>
      <c r="D796" s="350"/>
      <c r="E796" s="350" t="s">
        <v>178</v>
      </c>
      <c r="F796" s="337">
        <v>5</v>
      </c>
      <c r="G796" s="337">
        <v>4</v>
      </c>
      <c r="H796" s="350">
        <v>4986.3999999999996</v>
      </c>
      <c r="I796" s="350">
        <v>3043.2</v>
      </c>
      <c r="J796" s="350">
        <v>2008.5</v>
      </c>
      <c r="K796" s="341">
        <v>153</v>
      </c>
      <c r="L796" s="373">
        <f>'раздел 2'!C794</f>
        <v>1090535.08</v>
      </c>
      <c r="M796" s="350">
        <v>0</v>
      </c>
      <c r="N796" s="350">
        <v>0</v>
      </c>
      <c r="O796" s="350">
        <v>0</v>
      </c>
      <c r="P796" s="349">
        <f t="shared" si="200"/>
        <v>1090535.08</v>
      </c>
      <c r="Q796" s="345">
        <f t="shared" si="201"/>
        <v>218.70188512754694</v>
      </c>
      <c r="R796" s="350">
        <v>24445</v>
      </c>
      <c r="S796" s="350" t="s">
        <v>358</v>
      </c>
      <c r="T796" s="350" t="s">
        <v>181</v>
      </c>
      <c r="U796" s="61">
        <f>'раздел 2'!C794-'раздел 1'!L796</f>
        <v>0</v>
      </c>
      <c r="V796" s="213">
        <f t="shared" si="203"/>
        <v>0</v>
      </c>
      <c r="W796" s="213">
        <f t="shared" si="197"/>
        <v>24226.298114872454</v>
      </c>
    </row>
    <row r="797" spans="1:23" ht="15.6" customHeight="1" x14ac:dyDescent="0.2">
      <c r="A797" s="338">
        <f t="shared" si="202"/>
        <v>628</v>
      </c>
      <c r="B797" s="359" t="s">
        <v>1559</v>
      </c>
      <c r="C797" s="341">
        <v>1986</v>
      </c>
      <c r="D797" s="350"/>
      <c r="E797" s="350" t="s">
        <v>178</v>
      </c>
      <c r="F797" s="337">
        <v>5</v>
      </c>
      <c r="G797" s="337">
        <v>6</v>
      </c>
      <c r="H797" s="350">
        <v>7190.1</v>
      </c>
      <c r="I797" s="350">
        <v>4454.6000000000004</v>
      </c>
      <c r="J797" s="350">
        <v>2984.6</v>
      </c>
      <c r="K797" s="341">
        <v>232</v>
      </c>
      <c r="L797" s="373">
        <f>'раздел 2'!C795</f>
        <v>1399593.14</v>
      </c>
      <c r="M797" s="350">
        <v>0</v>
      </c>
      <c r="N797" s="350">
        <v>0</v>
      </c>
      <c r="O797" s="350">
        <v>0</v>
      </c>
      <c r="P797" s="349">
        <f t="shared" si="200"/>
        <v>1399593.14</v>
      </c>
      <c r="Q797" s="345">
        <f t="shared" si="201"/>
        <v>194.65558754398407</v>
      </c>
      <c r="R797" s="350">
        <v>24445</v>
      </c>
      <c r="S797" s="350" t="s">
        <v>358</v>
      </c>
      <c r="T797" s="350" t="s">
        <v>181</v>
      </c>
      <c r="U797" s="61">
        <f>'раздел 2'!C795-'раздел 1'!L797</f>
        <v>0</v>
      </c>
      <c r="V797" s="213">
        <f t="shared" si="203"/>
        <v>0</v>
      </c>
      <c r="W797" s="213">
        <f t="shared" si="197"/>
        <v>24250.344412456016</v>
      </c>
    </row>
    <row r="798" spans="1:23" ht="15.6" customHeight="1" x14ac:dyDescent="0.2">
      <c r="A798" s="338">
        <f t="shared" si="202"/>
        <v>629</v>
      </c>
      <c r="B798" s="359" t="s">
        <v>1560</v>
      </c>
      <c r="C798" s="341">
        <v>1977</v>
      </c>
      <c r="D798" s="350"/>
      <c r="E798" s="350" t="s">
        <v>178</v>
      </c>
      <c r="F798" s="337">
        <v>3</v>
      </c>
      <c r="G798" s="337">
        <v>3</v>
      </c>
      <c r="H798" s="350">
        <v>2080</v>
      </c>
      <c r="I798" s="350">
        <v>1402.7</v>
      </c>
      <c r="J798" s="350">
        <v>973</v>
      </c>
      <c r="K798" s="341">
        <v>66</v>
      </c>
      <c r="L798" s="373">
        <f>'раздел 2'!C796</f>
        <v>863489.92</v>
      </c>
      <c r="M798" s="350">
        <v>0</v>
      </c>
      <c r="N798" s="350">
        <v>0</v>
      </c>
      <c r="O798" s="350">
        <v>0</v>
      </c>
      <c r="P798" s="349">
        <f t="shared" si="200"/>
        <v>863489.92</v>
      </c>
      <c r="Q798" s="345">
        <f t="shared" si="201"/>
        <v>415.13938461538464</v>
      </c>
      <c r="R798" s="350">
        <v>24445</v>
      </c>
      <c r="S798" s="350" t="s">
        <v>358</v>
      </c>
      <c r="T798" s="350" t="s">
        <v>181</v>
      </c>
      <c r="U798" s="61">
        <f>'раздел 2'!C796-'раздел 1'!L798</f>
        <v>0</v>
      </c>
      <c r="V798" s="213">
        <f t="shared" si="203"/>
        <v>0</v>
      </c>
      <c r="W798" s="213">
        <f t="shared" si="197"/>
        <v>24029.860615384616</v>
      </c>
    </row>
    <row r="799" spans="1:23" ht="15.6" customHeight="1" x14ac:dyDescent="0.2">
      <c r="A799" s="338">
        <f t="shared" si="202"/>
        <v>630</v>
      </c>
      <c r="B799" s="359" t="s">
        <v>1561</v>
      </c>
      <c r="C799" s="341">
        <v>1979</v>
      </c>
      <c r="D799" s="350"/>
      <c r="E799" s="350" t="s">
        <v>178</v>
      </c>
      <c r="F799" s="337">
        <v>5</v>
      </c>
      <c r="G799" s="337">
        <v>4</v>
      </c>
      <c r="H799" s="350">
        <v>4787.6000000000004</v>
      </c>
      <c r="I799" s="350">
        <v>3049.3</v>
      </c>
      <c r="J799" s="350">
        <v>1929.7</v>
      </c>
      <c r="K799" s="341">
        <v>147</v>
      </c>
      <c r="L799" s="373">
        <f>'раздел 2'!C797</f>
        <v>1184128.5299999998</v>
      </c>
      <c r="M799" s="350">
        <v>0</v>
      </c>
      <c r="N799" s="350">
        <v>0</v>
      </c>
      <c r="O799" s="350">
        <v>0</v>
      </c>
      <c r="P799" s="349">
        <f t="shared" si="200"/>
        <v>1184128.5299999998</v>
      </c>
      <c r="Q799" s="345">
        <f t="shared" si="201"/>
        <v>247.33238574651176</v>
      </c>
      <c r="R799" s="350">
        <v>24445</v>
      </c>
      <c r="S799" s="350" t="s">
        <v>358</v>
      </c>
      <c r="T799" s="350" t="s">
        <v>181</v>
      </c>
      <c r="U799" s="61">
        <f>'раздел 2'!C797-'раздел 1'!L799</f>
        <v>0</v>
      </c>
      <c r="V799" s="213">
        <f t="shared" si="203"/>
        <v>0</v>
      </c>
      <c r="W799" s="213">
        <f t="shared" si="197"/>
        <v>24197.667614253489</v>
      </c>
    </row>
    <row r="800" spans="1:23" ht="15.6" customHeight="1" x14ac:dyDescent="0.2">
      <c r="A800" s="550" t="s">
        <v>17</v>
      </c>
      <c r="B800" s="551"/>
      <c r="C800" s="341" t="s">
        <v>177</v>
      </c>
      <c r="D800" s="350" t="s">
        <v>177</v>
      </c>
      <c r="E800" s="350" t="s">
        <v>177</v>
      </c>
      <c r="F800" s="337" t="s">
        <v>177</v>
      </c>
      <c r="G800" s="337" t="s">
        <v>177</v>
      </c>
      <c r="H800" s="373">
        <f t="shared" ref="H800:P800" si="204">SUM(H756:H799)</f>
        <v>113219.98000000001</v>
      </c>
      <c r="I800" s="373">
        <f t="shared" si="204"/>
        <v>70528.799999999988</v>
      </c>
      <c r="J800" s="373">
        <f t="shared" si="204"/>
        <v>56009.299999999996</v>
      </c>
      <c r="K800" s="341">
        <f t="shared" si="204"/>
        <v>3379</v>
      </c>
      <c r="L800" s="373">
        <f t="shared" si="204"/>
        <v>29350591.590000004</v>
      </c>
      <c r="M800" s="373">
        <f t="shared" si="204"/>
        <v>0</v>
      </c>
      <c r="N800" s="373">
        <f t="shared" si="204"/>
        <v>0</v>
      </c>
      <c r="O800" s="373">
        <f t="shared" si="204"/>
        <v>0</v>
      </c>
      <c r="P800" s="373">
        <f t="shared" si="204"/>
        <v>29350591.590000004</v>
      </c>
      <c r="Q800" s="345">
        <f t="shared" si="201"/>
        <v>259.23508898341089</v>
      </c>
      <c r="R800" s="350" t="s">
        <v>177</v>
      </c>
      <c r="S800" s="350" t="s">
        <v>177</v>
      </c>
      <c r="T800" s="350" t="s">
        <v>177</v>
      </c>
      <c r="U800" s="61">
        <f>'раздел 2'!C798-'раздел 1'!L800</f>
        <v>0</v>
      </c>
      <c r="V800" s="213">
        <f t="shared" si="203"/>
        <v>0</v>
      </c>
      <c r="W800" s="213" t="e">
        <f t="shared" si="197"/>
        <v>#VALUE!</v>
      </c>
    </row>
    <row r="801" spans="1:23" s="220" customFormat="1" ht="15.6" customHeight="1" x14ac:dyDescent="0.2">
      <c r="A801" s="559" t="s">
        <v>54</v>
      </c>
      <c r="B801" s="560"/>
      <c r="C801" s="163" t="s">
        <v>177</v>
      </c>
      <c r="D801" s="371" t="s">
        <v>177</v>
      </c>
      <c r="E801" s="371" t="s">
        <v>177</v>
      </c>
      <c r="F801" s="189" t="s">
        <v>177</v>
      </c>
      <c r="G801" s="189" t="s">
        <v>177</v>
      </c>
      <c r="H801" s="356">
        <f t="shared" ref="H801:P801" si="205">H800</f>
        <v>113219.98000000001</v>
      </c>
      <c r="I801" s="356">
        <f t="shared" si="205"/>
        <v>70528.799999999988</v>
      </c>
      <c r="J801" s="356">
        <f t="shared" si="205"/>
        <v>56009.299999999996</v>
      </c>
      <c r="K801" s="163">
        <f t="shared" si="205"/>
        <v>3379</v>
      </c>
      <c r="L801" s="356">
        <f t="shared" si="205"/>
        <v>29350591.590000004</v>
      </c>
      <c r="M801" s="356">
        <f t="shared" si="205"/>
        <v>0</v>
      </c>
      <c r="N801" s="356">
        <f t="shared" si="205"/>
        <v>0</v>
      </c>
      <c r="O801" s="356">
        <f t="shared" si="205"/>
        <v>0</v>
      </c>
      <c r="P801" s="356">
        <f t="shared" si="205"/>
        <v>29350591.590000004</v>
      </c>
      <c r="Q801" s="345">
        <f t="shared" si="201"/>
        <v>259.23508898341089</v>
      </c>
      <c r="R801" s="371" t="s">
        <v>177</v>
      </c>
      <c r="S801" s="371" t="s">
        <v>177</v>
      </c>
      <c r="T801" s="371" t="s">
        <v>177</v>
      </c>
      <c r="U801" s="61">
        <f>'раздел 2'!C799-'раздел 1'!L801</f>
        <v>0</v>
      </c>
      <c r="V801" s="213">
        <f t="shared" si="203"/>
        <v>0</v>
      </c>
      <c r="W801" s="213" t="e">
        <f t="shared" si="197"/>
        <v>#VALUE!</v>
      </c>
    </row>
    <row r="802" spans="1:23" ht="15.6" customHeight="1" x14ac:dyDescent="0.2">
      <c r="A802" s="548" t="s">
        <v>55</v>
      </c>
      <c r="B802" s="548"/>
      <c r="C802" s="548"/>
      <c r="D802" s="548"/>
      <c r="E802" s="548"/>
      <c r="F802" s="548"/>
      <c r="G802" s="548"/>
      <c r="H802" s="548"/>
      <c r="I802" s="548"/>
      <c r="J802" s="548"/>
      <c r="K802" s="548"/>
      <c r="L802" s="548"/>
      <c r="M802" s="548"/>
      <c r="N802" s="548"/>
      <c r="O802" s="548"/>
      <c r="P802" s="548"/>
      <c r="Q802" s="548"/>
      <c r="R802" s="548"/>
      <c r="S802" s="548"/>
      <c r="T802" s="549"/>
      <c r="U802" s="59">
        <f>'раздел 2'!C800-'раздел 1'!L802</f>
        <v>0</v>
      </c>
      <c r="V802" s="213">
        <f t="shared" si="203"/>
        <v>0</v>
      </c>
      <c r="W802" s="213">
        <f t="shared" si="197"/>
        <v>0</v>
      </c>
    </row>
    <row r="803" spans="1:23" ht="15.6" customHeight="1" x14ac:dyDescent="0.2">
      <c r="A803" s="634" t="s">
        <v>349</v>
      </c>
      <c r="B803" s="624"/>
      <c r="C803" s="341"/>
      <c r="D803" s="350"/>
      <c r="E803" s="350"/>
      <c r="F803" s="337"/>
      <c r="G803" s="337"/>
      <c r="H803" s="350"/>
      <c r="I803" s="350"/>
      <c r="J803" s="350"/>
      <c r="K803" s="341"/>
      <c r="L803" s="373"/>
      <c r="M803" s="350"/>
      <c r="N803" s="350"/>
      <c r="O803" s="350"/>
      <c r="P803" s="350"/>
      <c r="Q803" s="129"/>
      <c r="R803" s="350"/>
      <c r="S803" s="350"/>
      <c r="T803" s="350"/>
      <c r="U803" s="59">
        <f>'раздел 2'!C801-'раздел 1'!L803</f>
        <v>0</v>
      </c>
      <c r="V803" s="213">
        <f t="shared" si="203"/>
        <v>0</v>
      </c>
      <c r="W803" s="213">
        <f t="shared" ref="W803:W874" si="206">R803-Q803</f>
        <v>0</v>
      </c>
    </row>
    <row r="804" spans="1:23" ht="15.6" customHeight="1" x14ac:dyDescent="0.2">
      <c r="A804" s="363">
        <f>A799+1</f>
        <v>631</v>
      </c>
      <c r="B804" s="152" t="s">
        <v>350</v>
      </c>
      <c r="C804" s="341">
        <v>1981</v>
      </c>
      <c r="D804" s="350"/>
      <c r="E804" s="350" t="s">
        <v>178</v>
      </c>
      <c r="F804" s="337">
        <v>5</v>
      </c>
      <c r="G804" s="337">
        <v>6</v>
      </c>
      <c r="H804" s="350">
        <v>4862.5</v>
      </c>
      <c r="I804" s="350">
        <v>4862.5</v>
      </c>
      <c r="J804" s="350">
        <v>4014.79</v>
      </c>
      <c r="K804" s="341">
        <v>245</v>
      </c>
      <c r="L804" s="373">
        <f>'раздел 2'!C802</f>
        <v>36039097.439999998</v>
      </c>
      <c r="M804" s="350">
        <v>0</v>
      </c>
      <c r="N804" s="350">
        <v>0</v>
      </c>
      <c r="O804" s="350">
        <v>0</v>
      </c>
      <c r="P804" s="349">
        <f t="shared" ref="P804:P808" si="207">L804</f>
        <v>36039097.439999998</v>
      </c>
      <c r="Q804" s="345">
        <f t="shared" ref="Q804:Q808" si="208">L804/H804</f>
        <v>7411.6395763496139</v>
      </c>
      <c r="R804" s="350">
        <v>24445</v>
      </c>
      <c r="S804" s="350" t="s">
        <v>358</v>
      </c>
      <c r="T804" s="350" t="s">
        <v>181</v>
      </c>
      <c r="U804" s="59">
        <f>'раздел 2'!C802-'раздел 1'!L804</f>
        <v>0</v>
      </c>
      <c r="V804" s="213">
        <f t="shared" si="203"/>
        <v>0</v>
      </c>
      <c r="W804" s="213">
        <f t="shared" si="206"/>
        <v>17033.360423650385</v>
      </c>
    </row>
    <row r="805" spans="1:23" ht="15.6" customHeight="1" x14ac:dyDescent="0.2">
      <c r="A805" s="338">
        <f>A804+1</f>
        <v>632</v>
      </c>
      <c r="B805" s="152" t="s">
        <v>351</v>
      </c>
      <c r="C805" s="341">
        <v>1976</v>
      </c>
      <c r="D805" s="350"/>
      <c r="E805" s="350" t="s">
        <v>178</v>
      </c>
      <c r="F805" s="337">
        <v>5</v>
      </c>
      <c r="G805" s="337">
        <v>6</v>
      </c>
      <c r="H805" s="350">
        <v>4913.6000000000004</v>
      </c>
      <c r="I805" s="350">
        <v>4913.6000000000004</v>
      </c>
      <c r="J805" s="350">
        <v>4052.01</v>
      </c>
      <c r="K805" s="341">
        <v>186</v>
      </c>
      <c r="L805" s="373">
        <f>'раздел 2'!C803</f>
        <v>19879760.900000002</v>
      </c>
      <c r="M805" s="350">
        <v>0</v>
      </c>
      <c r="N805" s="350">
        <v>0</v>
      </c>
      <c r="O805" s="350">
        <v>0</v>
      </c>
      <c r="P805" s="349">
        <f t="shared" si="207"/>
        <v>19879760.900000002</v>
      </c>
      <c r="Q805" s="345">
        <f t="shared" si="208"/>
        <v>4045.8647224031261</v>
      </c>
      <c r="R805" s="350">
        <v>24445</v>
      </c>
      <c r="S805" s="350" t="s">
        <v>358</v>
      </c>
      <c r="T805" s="350" t="s">
        <v>181</v>
      </c>
      <c r="U805" s="59">
        <f>'раздел 2'!C803-'раздел 1'!L805</f>
        <v>0</v>
      </c>
      <c r="V805" s="213">
        <f t="shared" si="203"/>
        <v>0</v>
      </c>
      <c r="W805" s="213">
        <f t="shared" si="206"/>
        <v>20399.135277596873</v>
      </c>
    </row>
    <row r="806" spans="1:23" ht="15.6" customHeight="1" x14ac:dyDescent="0.2">
      <c r="A806" s="338">
        <f>A805+1</f>
        <v>633</v>
      </c>
      <c r="B806" s="152" t="s">
        <v>783</v>
      </c>
      <c r="C806" s="341">
        <v>1985</v>
      </c>
      <c r="D806" s="350"/>
      <c r="E806" s="350" t="s">
        <v>1440</v>
      </c>
      <c r="F806" s="337">
        <v>5</v>
      </c>
      <c r="G806" s="337">
        <v>4</v>
      </c>
      <c r="H806" s="350">
        <v>3240</v>
      </c>
      <c r="I806" s="350">
        <v>3240</v>
      </c>
      <c r="J806" s="350">
        <v>3000</v>
      </c>
      <c r="K806" s="341">
        <v>157</v>
      </c>
      <c r="L806" s="373">
        <f>'раздел 2'!C804</f>
        <v>2063623.98</v>
      </c>
      <c r="M806" s="350">
        <v>0</v>
      </c>
      <c r="N806" s="350">
        <v>0</v>
      </c>
      <c r="O806" s="350">
        <v>0</v>
      </c>
      <c r="P806" s="349">
        <f t="shared" si="207"/>
        <v>2063623.98</v>
      </c>
      <c r="Q806" s="345">
        <f t="shared" si="208"/>
        <v>636.92098148148148</v>
      </c>
      <c r="R806" s="350">
        <v>24445</v>
      </c>
      <c r="S806" s="350" t="s">
        <v>358</v>
      </c>
      <c r="T806" s="350" t="s">
        <v>181</v>
      </c>
      <c r="U806" s="59">
        <f>'раздел 2'!C804-'раздел 1'!L806</f>
        <v>0</v>
      </c>
      <c r="V806" s="213">
        <f t="shared" si="203"/>
        <v>0</v>
      </c>
      <c r="W806" s="213">
        <f t="shared" si="206"/>
        <v>23808.079018518518</v>
      </c>
    </row>
    <row r="807" spans="1:23" ht="15.6" customHeight="1" x14ac:dyDescent="0.2">
      <c r="A807" s="338">
        <f t="shared" ref="A807:A808" si="209">A806+1</f>
        <v>634</v>
      </c>
      <c r="B807" s="152" t="s">
        <v>784</v>
      </c>
      <c r="C807" s="341">
        <v>1976</v>
      </c>
      <c r="D807" s="350"/>
      <c r="E807" s="350" t="s">
        <v>1440</v>
      </c>
      <c r="F807" s="337">
        <v>5</v>
      </c>
      <c r="G807" s="337">
        <v>4</v>
      </c>
      <c r="H807" s="350">
        <v>3265.8</v>
      </c>
      <c r="I807" s="350">
        <v>3265.8</v>
      </c>
      <c r="J807" s="350">
        <v>2562.1999999999998</v>
      </c>
      <c r="K807" s="341">
        <v>177</v>
      </c>
      <c r="L807" s="373">
        <f>'раздел 2'!C805</f>
        <v>1892392.37</v>
      </c>
      <c r="M807" s="350">
        <v>0</v>
      </c>
      <c r="N807" s="350">
        <v>0</v>
      </c>
      <c r="O807" s="350">
        <v>0</v>
      </c>
      <c r="P807" s="349">
        <f t="shared" si="207"/>
        <v>1892392.37</v>
      </c>
      <c r="Q807" s="345">
        <f t="shared" si="208"/>
        <v>579.45752036254521</v>
      </c>
      <c r="R807" s="350">
        <v>24445</v>
      </c>
      <c r="S807" s="350" t="s">
        <v>358</v>
      </c>
      <c r="T807" s="350" t="s">
        <v>181</v>
      </c>
      <c r="U807" s="59">
        <f>'раздел 2'!C805-'раздел 1'!L807</f>
        <v>0</v>
      </c>
      <c r="V807" s="213">
        <f t="shared" si="203"/>
        <v>0</v>
      </c>
      <c r="W807" s="213">
        <f t="shared" si="206"/>
        <v>23865.542479637454</v>
      </c>
    </row>
    <row r="808" spans="1:23" ht="15.6" customHeight="1" x14ac:dyDescent="0.2">
      <c r="A808" s="338">
        <f t="shared" si="209"/>
        <v>635</v>
      </c>
      <c r="B808" s="152" t="s">
        <v>785</v>
      </c>
      <c r="C808" s="341">
        <v>1980</v>
      </c>
      <c r="D808" s="350"/>
      <c r="E808" s="350" t="s">
        <v>1440</v>
      </c>
      <c r="F808" s="337">
        <v>5</v>
      </c>
      <c r="G808" s="337">
        <v>6</v>
      </c>
      <c r="H808" s="350">
        <v>4863.6000000000004</v>
      </c>
      <c r="I808" s="350">
        <v>4863.6000000000004</v>
      </c>
      <c r="J808" s="350">
        <v>4575.5</v>
      </c>
      <c r="K808" s="341">
        <v>225</v>
      </c>
      <c r="L808" s="373">
        <f>'раздел 2'!C806</f>
        <v>2211534.16</v>
      </c>
      <c r="M808" s="350">
        <v>0</v>
      </c>
      <c r="N808" s="350">
        <v>0</v>
      </c>
      <c r="O808" s="350">
        <v>0</v>
      </c>
      <c r="P808" s="349">
        <f t="shared" si="207"/>
        <v>2211534.16</v>
      </c>
      <c r="Q808" s="345">
        <f t="shared" si="208"/>
        <v>454.71135784192779</v>
      </c>
      <c r="R808" s="350">
        <v>24445</v>
      </c>
      <c r="S808" s="350" t="s">
        <v>358</v>
      </c>
      <c r="T808" s="350" t="s">
        <v>181</v>
      </c>
      <c r="U808" s="59">
        <f>'раздел 2'!C806-'раздел 1'!L808</f>
        <v>0</v>
      </c>
      <c r="V808" s="213">
        <f t="shared" si="203"/>
        <v>0</v>
      </c>
      <c r="W808" s="213">
        <f t="shared" si="206"/>
        <v>23990.288642158073</v>
      </c>
    </row>
    <row r="809" spans="1:23" ht="15.6" customHeight="1" x14ac:dyDescent="0.2">
      <c r="A809" s="592" t="s">
        <v>17</v>
      </c>
      <c r="B809" s="593"/>
      <c r="C809" s="341" t="s">
        <v>177</v>
      </c>
      <c r="D809" s="350" t="s">
        <v>177</v>
      </c>
      <c r="E809" s="350" t="s">
        <v>177</v>
      </c>
      <c r="F809" s="337" t="s">
        <v>177</v>
      </c>
      <c r="G809" s="337" t="s">
        <v>177</v>
      </c>
      <c r="H809" s="350">
        <f t="shared" ref="H809:Q809" si="210">SUM(H804:H808)</f>
        <v>21145.5</v>
      </c>
      <c r="I809" s="350">
        <f t="shared" si="210"/>
        <v>21145.5</v>
      </c>
      <c r="J809" s="350">
        <f t="shared" si="210"/>
        <v>18204.5</v>
      </c>
      <c r="K809" s="341">
        <f t="shared" si="210"/>
        <v>990</v>
      </c>
      <c r="L809" s="373">
        <f t="shared" si="210"/>
        <v>62086408.849999994</v>
      </c>
      <c r="M809" s="350">
        <f t="shared" si="210"/>
        <v>0</v>
      </c>
      <c r="N809" s="350">
        <f t="shared" si="210"/>
        <v>0</v>
      </c>
      <c r="O809" s="350">
        <f t="shared" si="210"/>
        <v>0</v>
      </c>
      <c r="P809" s="350">
        <f t="shared" si="210"/>
        <v>62086408.849999994</v>
      </c>
      <c r="Q809" s="129">
        <f t="shared" si="210"/>
        <v>13128.594158438695</v>
      </c>
      <c r="R809" s="350" t="s">
        <v>177</v>
      </c>
      <c r="S809" s="350" t="s">
        <v>177</v>
      </c>
      <c r="T809" s="350" t="s">
        <v>177</v>
      </c>
      <c r="U809" s="59">
        <f>'раздел 2'!C807-'раздел 1'!L809</f>
        <v>0</v>
      </c>
      <c r="V809" s="213">
        <f t="shared" si="203"/>
        <v>0</v>
      </c>
      <c r="W809" s="213" t="e">
        <f t="shared" si="206"/>
        <v>#VALUE!</v>
      </c>
    </row>
    <row r="810" spans="1:23" ht="15.6" customHeight="1" x14ac:dyDescent="0.2">
      <c r="A810" s="634" t="s">
        <v>56</v>
      </c>
      <c r="B810" s="624"/>
      <c r="C810" s="341"/>
      <c r="D810" s="350"/>
      <c r="E810" s="350"/>
      <c r="F810" s="337"/>
      <c r="G810" s="337"/>
      <c r="H810" s="350"/>
      <c r="I810" s="350"/>
      <c r="J810" s="350"/>
      <c r="K810" s="341"/>
      <c r="L810" s="373"/>
      <c r="M810" s="350"/>
      <c r="N810" s="350"/>
      <c r="O810" s="350"/>
      <c r="P810" s="350"/>
      <c r="Q810" s="129"/>
      <c r="R810" s="350"/>
      <c r="S810" s="350"/>
      <c r="T810" s="350"/>
      <c r="U810" s="59">
        <f>'раздел 2'!C808-'раздел 1'!L810</f>
        <v>0</v>
      </c>
      <c r="V810" s="213">
        <f t="shared" si="203"/>
        <v>0</v>
      </c>
      <c r="W810" s="213">
        <f t="shared" si="206"/>
        <v>0</v>
      </c>
    </row>
    <row r="811" spans="1:23" ht="15.6" customHeight="1" x14ac:dyDescent="0.2">
      <c r="A811" s="363">
        <f>A808+1</f>
        <v>636</v>
      </c>
      <c r="B811" s="340" t="s">
        <v>254</v>
      </c>
      <c r="C811" s="341">
        <v>1957</v>
      </c>
      <c r="D811" s="350"/>
      <c r="E811" s="350" t="s">
        <v>174</v>
      </c>
      <c r="F811" s="337">
        <v>5</v>
      </c>
      <c r="G811" s="337">
        <v>3</v>
      </c>
      <c r="H811" s="350">
        <v>1214.5</v>
      </c>
      <c r="I811" s="350">
        <v>1214.5</v>
      </c>
      <c r="J811" s="350">
        <v>671.5</v>
      </c>
      <c r="K811" s="341">
        <v>30</v>
      </c>
      <c r="L811" s="373">
        <v>6378524.2199999997</v>
      </c>
      <c r="M811" s="350">
        <v>0</v>
      </c>
      <c r="N811" s="350">
        <v>0</v>
      </c>
      <c r="O811" s="350">
        <v>0</v>
      </c>
      <c r="P811" s="349">
        <f>L811</f>
        <v>6378524.2199999997</v>
      </c>
      <c r="Q811" s="345">
        <f>L811/H811</f>
        <v>5251.9754796212428</v>
      </c>
      <c r="R811" s="350">
        <v>24445</v>
      </c>
      <c r="S811" s="350" t="s">
        <v>358</v>
      </c>
      <c r="T811" s="350" t="s">
        <v>181</v>
      </c>
      <c r="U811" s="59">
        <f>'раздел 2'!C809-'раздел 1'!L811</f>
        <v>0</v>
      </c>
      <c r="V811" s="213">
        <f t="shared" si="203"/>
        <v>0</v>
      </c>
      <c r="W811" s="213">
        <f t="shared" si="206"/>
        <v>19193.024520378756</v>
      </c>
    </row>
    <row r="812" spans="1:23" ht="15.6" customHeight="1" x14ac:dyDescent="0.2">
      <c r="A812" s="553" t="s">
        <v>17</v>
      </c>
      <c r="B812" s="551"/>
      <c r="C812" s="341" t="s">
        <v>177</v>
      </c>
      <c r="D812" s="350" t="s">
        <v>177</v>
      </c>
      <c r="E812" s="350" t="s">
        <v>177</v>
      </c>
      <c r="F812" s="337" t="s">
        <v>177</v>
      </c>
      <c r="G812" s="337" t="s">
        <v>177</v>
      </c>
      <c r="H812" s="350">
        <v>3906.7</v>
      </c>
      <c r="I812" s="350">
        <v>3906.7</v>
      </c>
      <c r="J812" s="350">
        <v>2684.7</v>
      </c>
      <c r="K812" s="341">
        <v>158</v>
      </c>
      <c r="L812" s="373">
        <v>6378524.2199999997</v>
      </c>
      <c r="M812" s="350">
        <v>0</v>
      </c>
      <c r="N812" s="350">
        <v>0</v>
      </c>
      <c r="O812" s="350">
        <v>0</v>
      </c>
      <c r="P812" s="350">
        <v>6378524.2199999997</v>
      </c>
      <c r="Q812" s="129">
        <v>1632.7141116543373</v>
      </c>
      <c r="R812" s="350" t="s">
        <v>177</v>
      </c>
      <c r="S812" s="350" t="s">
        <v>177</v>
      </c>
      <c r="T812" s="350" t="s">
        <v>177</v>
      </c>
      <c r="U812" s="59">
        <f>'раздел 2'!C810-'раздел 1'!L812</f>
        <v>0</v>
      </c>
      <c r="V812" s="213">
        <f t="shared" si="203"/>
        <v>0</v>
      </c>
      <c r="W812" s="213" t="e">
        <f t="shared" si="206"/>
        <v>#VALUE!</v>
      </c>
    </row>
    <row r="813" spans="1:23" ht="15.6" customHeight="1" x14ac:dyDescent="0.2">
      <c r="A813" s="513" t="s">
        <v>1741</v>
      </c>
      <c r="B813" s="490"/>
      <c r="C813" s="341"/>
      <c r="D813" s="508"/>
      <c r="E813" s="508"/>
      <c r="F813" s="337"/>
      <c r="G813" s="337"/>
      <c r="H813" s="508"/>
      <c r="I813" s="508"/>
      <c r="J813" s="508"/>
      <c r="K813" s="341"/>
      <c r="L813" s="486"/>
      <c r="M813" s="508"/>
      <c r="N813" s="508"/>
      <c r="O813" s="508"/>
      <c r="P813" s="508"/>
      <c r="Q813" s="483"/>
      <c r="R813" s="508"/>
      <c r="S813" s="508"/>
      <c r="T813" s="508"/>
      <c r="U813" s="59">
        <f>'раздел 2'!C811-'раздел 1'!L813</f>
        <v>0</v>
      </c>
      <c r="V813" s="213"/>
      <c r="W813" s="213"/>
    </row>
    <row r="814" spans="1:23" ht="15.6" customHeight="1" x14ac:dyDescent="0.2">
      <c r="A814" s="485">
        <f>A811+1</f>
        <v>637</v>
      </c>
      <c r="B814" s="490" t="s">
        <v>1742</v>
      </c>
      <c r="C814" s="341">
        <v>1985</v>
      </c>
      <c r="D814" s="508"/>
      <c r="E814" s="508" t="s">
        <v>1440</v>
      </c>
      <c r="F814" s="337">
        <v>5</v>
      </c>
      <c r="G814" s="337">
        <v>4</v>
      </c>
      <c r="H814" s="508">
        <v>3240</v>
      </c>
      <c r="I814" s="508">
        <v>3240</v>
      </c>
      <c r="J814" s="508">
        <v>3000</v>
      </c>
      <c r="K814" s="341">
        <v>157</v>
      </c>
      <c r="L814" s="486">
        <f>'раздел 2'!C812</f>
        <v>1300764</v>
      </c>
      <c r="M814" s="508">
        <v>0</v>
      </c>
      <c r="N814" s="508">
        <v>0</v>
      </c>
      <c r="O814" s="508">
        <v>0</v>
      </c>
      <c r="P814" s="510">
        <f t="shared" ref="P814:P815" si="211">L814</f>
        <v>1300764</v>
      </c>
      <c r="Q814" s="514">
        <f t="shared" ref="Q814:Q815" si="212">L814/H814</f>
        <v>401.47037037037035</v>
      </c>
      <c r="R814" s="508">
        <v>24445</v>
      </c>
      <c r="S814" s="508" t="s">
        <v>358</v>
      </c>
      <c r="T814" s="508" t="s">
        <v>1656</v>
      </c>
      <c r="U814" s="59">
        <f>'раздел 2'!C812-'раздел 1'!L814</f>
        <v>0</v>
      </c>
      <c r="V814" s="213"/>
      <c r="W814" s="213"/>
    </row>
    <row r="815" spans="1:23" ht="15.6" customHeight="1" x14ac:dyDescent="0.2">
      <c r="A815" s="485">
        <f>A814+1</f>
        <v>638</v>
      </c>
      <c r="B815" s="490" t="s">
        <v>1743</v>
      </c>
      <c r="C815" s="341">
        <v>1976</v>
      </c>
      <c r="D815" s="508"/>
      <c r="E815" s="508" t="s">
        <v>1440</v>
      </c>
      <c r="F815" s="337">
        <v>5</v>
      </c>
      <c r="G815" s="337">
        <v>4</v>
      </c>
      <c r="H815" s="508">
        <v>3265.8</v>
      </c>
      <c r="I815" s="508">
        <v>3265.8</v>
      </c>
      <c r="J815" s="508">
        <v>2562.1999999999998</v>
      </c>
      <c r="K815" s="341">
        <v>177</v>
      </c>
      <c r="L815" s="486">
        <f>'раздел 2'!C813</f>
        <v>999922</v>
      </c>
      <c r="M815" s="508">
        <v>0</v>
      </c>
      <c r="N815" s="508">
        <v>0</v>
      </c>
      <c r="O815" s="508">
        <v>0</v>
      </c>
      <c r="P815" s="510">
        <f t="shared" si="211"/>
        <v>999922</v>
      </c>
      <c r="Q815" s="514">
        <f t="shared" si="212"/>
        <v>306.17980280482573</v>
      </c>
      <c r="R815" s="508">
        <v>24445</v>
      </c>
      <c r="S815" s="508" t="s">
        <v>358</v>
      </c>
      <c r="T815" s="508" t="s">
        <v>1656</v>
      </c>
      <c r="U815" s="59">
        <f>'раздел 2'!C813-'раздел 1'!L815</f>
        <v>0</v>
      </c>
      <c r="V815" s="213"/>
      <c r="W815" s="213"/>
    </row>
    <row r="816" spans="1:23" ht="15.6" customHeight="1" x14ac:dyDescent="0.2">
      <c r="A816" s="558" t="s">
        <v>17</v>
      </c>
      <c r="B816" s="558"/>
      <c r="C816" s="341"/>
      <c r="D816" s="508"/>
      <c r="E816" s="508"/>
      <c r="F816" s="337"/>
      <c r="G816" s="337"/>
      <c r="H816" s="508">
        <f>SUM(H814:H815)</f>
        <v>6505.8</v>
      </c>
      <c r="I816" s="508">
        <f t="shared" ref="I816:P816" si="213">SUM(I814:I815)</f>
        <v>6505.8</v>
      </c>
      <c r="J816" s="508">
        <f t="shared" si="213"/>
        <v>5562.2</v>
      </c>
      <c r="K816" s="508">
        <f t="shared" si="213"/>
        <v>334</v>
      </c>
      <c r="L816" s="486">
        <f t="shared" si="213"/>
        <v>2300686</v>
      </c>
      <c r="M816" s="486">
        <f t="shared" si="213"/>
        <v>0</v>
      </c>
      <c r="N816" s="486">
        <f t="shared" si="213"/>
        <v>0</v>
      </c>
      <c r="O816" s="486">
        <f t="shared" si="213"/>
        <v>0</v>
      </c>
      <c r="P816" s="486">
        <f t="shared" si="213"/>
        <v>2300686</v>
      </c>
      <c r="Q816" s="483">
        <f>SUM(Q811:Q815)</f>
        <v>7592.3397644507759</v>
      </c>
      <c r="R816" s="508" t="s">
        <v>177</v>
      </c>
      <c r="S816" s="508" t="s">
        <v>177</v>
      </c>
      <c r="T816" s="508" t="s">
        <v>177</v>
      </c>
      <c r="U816" s="59">
        <f>'раздел 2'!C814-'раздел 1'!L816</f>
        <v>0</v>
      </c>
      <c r="V816" s="213"/>
      <c r="W816" s="213"/>
    </row>
    <row r="817" spans="1:23" ht="15.6" customHeight="1" x14ac:dyDescent="0.2">
      <c r="A817" s="634" t="s">
        <v>143</v>
      </c>
      <c r="B817" s="624"/>
      <c r="C817" s="341"/>
      <c r="D817" s="350"/>
      <c r="E817" s="350"/>
      <c r="F817" s="337"/>
      <c r="G817" s="337"/>
      <c r="H817" s="350"/>
      <c r="I817" s="350"/>
      <c r="J817" s="350"/>
      <c r="K817" s="341"/>
      <c r="L817" s="373"/>
      <c r="M817" s="350"/>
      <c r="N817" s="350"/>
      <c r="O817" s="350"/>
      <c r="P817" s="350"/>
      <c r="Q817" s="129"/>
      <c r="R817" s="350"/>
      <c r="S817" s="350"/>
      <c r="T817" s="350"/>
      <c r="U817" s="59">
        <f>'раздел 2'!C815-'раздел 1'!L817</f>
        <v>0</v>
      </c>
      <c r="V817" s="213">
        <f t="shared" si="203"/>
        <v>0</v>
      </c>
      <c r="W817" s="213">
        <f t="shared" si="206"/>
        <v>0</v>
      </c>
    </row>
    <row r="818" spans="1:23" ht="15.6" customHeight="1" x14ac:dyDescent="0.2">
      <c r="A818" s="427">
        <f>A815+1</f>
        <v>639</v>
      </c>
      <c r="B818" s="142" t="s">
        <v>1326</v>
      </c>
      <c r="C818" s="341">
        <v>1964</v>
      </c>
      <c r="D818" s="350"/>
      <c r="E818" s="350" t="s">
        <v>174</v>
      </c>
      <c r="F818" s="337">
        <v>2</v>
      </c>
      <c r="G818" s="337">
        <v>2</v>
      </c>
      <c r="H818" s="350">
        <v>541.29</v>
      </c>
      <c r="I818" s="350">
        <v>541.29</v>
      </c>
      <c r="J818" s="350">
        <v>281.8</v>
      </c>
      <c r="K818" s="341">
        <v>26</v>
      </c>
      <c r="L818" s="373">
        <f>'раздел 2'!C816</f>
        <v>552621.19999999995</v>
      </c>
      <c r="M818" s="350">
        <v>0</v>
      </c>
      <c r="N818" s="350">
        <v>0</v>
      </c>
      <c r="O818" s="350">
        <v>0</v>
      </c>
      <c r="P818" s="349">
        <f t="shared" ref="P818:P823" si="214">L818</f>
        <v>552621.19999999995</v>
      </c>
      <c r="Q818" s="345">
        <f t="shared" ref="Q818:Q823" si="215">L818/H818</f>
        <v>1020.9336954312845</v>
      </c>
      <c r="R818" s="350">
        <v>24445</v>
      </c>
      <c r="S818" s="350" t="s">
        <v>358</v>
      </c>
      <c r="T818" s="350" t="s">
        <v>181</v>
      </c>
      <c r="U818" s="59">
        <f>'раздел 2'!C816-'раздел 1'!L818</f>
        <v>0</v>
      </c>
      <c r="V818" s="213">
        <f t="shared" si="203"/>
        <v>0</v>
      </c>
      <c r="W818" s="213">
        <f t="shared" si="206"/>
        <v>23424.066304568714</v>
      </c>
    </row>
    <row r="819" spans="1:23" ht="15.6" customHeight="1" x14ac:dyDescent="0.2">
      <c r="A819" s="338">
        <f>A818+1</f>
        <v>640</v>
      </c>
      <c r="B819" s="142" t="s">
        <v>1328</v>
      </c>
      <c r="C819" s="341">
        <v>1970</v>
      </c>
      <c r="D819" s="350"/>
      <c r="E819" s="350" t="s">
        <v>174</v>
      </c>
      <c r="F819" s="337">
        <v>2</v>
      </c>
      <c r="G819" s="337">
        <v>2</v>
      </c>
      <c r="H819" s="350">
        <v>547.76</v>
      </c>
      <c r="I819" s="350">
        <v>547.76</v>
      </c>
      <c r="J819" s="350">
        <v>200.3</v>
      </c>
      <c r="K819" s="341">
        <v>41</v>
      </c>
      <c r="L819" s="373">
        <f>'раздел 2'!C817</f>
        <v>555748.84</v>
      </c>
      <c r="M819" s="350">
        <v>0</v>
      </c>
      <c r="N819" s="350">
        <v>0</v>
      </c>
      <c r="O819" s="350">
        <v>0</v>
      </c>
      <c r="P819" s="349">
        <f t="shared" si="214"/>
        <v>555748.84</v>
      </c>
      <c r="Q819" s="345">
        <f t="shared" si="215"/>
        <v>1014.5845625821527</v>
      </c>
      <c r="R819" s="350">
        <v>24445</v>
      </c>
      <c r="S819" s="350" t="s">
        <v>358</v>
      </c>
      <c r="T819" s="350" t="s">
        <v>181</v>
      </c>
      <c r="U819" s="59">
        <f>'раздел 2'!C817-'раздел 1'!L819</f>
        <v>0</v>
      </c>
      <c r="V819" s="213">
        <f t="shared" si="203"/>
        <v>0</v>
      </c>
      <c r="W819" s="213">
        <f t="shared" si="206"/>
        <v>23430.415437417847</v>
      </c>
    </row>
    <row r="820" spans="1:23" ht="15.6" customHeight="1" x14ac:dyDescent="0.2">
      <c r="A820" s="338">
        <f>A819+1</f>
        <v>641</v>
      </c>
      <c r="B820" s="142" t="s">
        <v>1329</v>
      </c>
      <c r="C820" s="341">
        <v>1984</v>
      </c>
      <c r="D820" s="350"/>
      <c r="E820" s="350" t="s">
        <v>178</v>
      </c>
      <c r="F820" s="337">
        <v>5</v>
      </c>
      <c r="G820" s="337">
        <v>6</v>
      </c>
      <c r="H820" s="350">
        <v>4898.2</v>
      </c>
      <c r="I820" s="350">
        <v>4898.2</v>
      </c>
      <c r="J820" s="350">
        <v>3996.16</v>
      </c>
      <c r="K820" s="341">
        <v>238</v>
      </c>
      <c r="L820" s="373">
        <f>'раздел 2'!C818</f>
        <v>1725809.6</v>
      </c>
      <c r="M820" s="350">
        <v>0</v>
      </c>
      <c r="N820" s="350">
        <v>0</v>
      </c>
      <c r="O820" s="350">
        <v>0</v>
      </c>
      <c r="P820" s="349">
        <f t="shared" si="214"/>
        <v>1725809.6</v>
      </c>
      <c r="Q820" s="345">
        <f t="shared" si="215"/>
        <v>352.33547017271655</v>
      </c>
      <c r="R820" s="350">
        <v>24445</v>
      </c>
      <c r="S820" s="350" t="s">
        <v>358</v>
      </c>
      <c r="T820" s="350" t="s">
        <v>181</v>
      </c>
      <c r="U820" s="59">
        <f>'раздел 2'!C818-'раздел 1'!L820</f>
        <v>0</v>
      </c>
      <c r="V820" s="213">
        <f t="shared" si="203"/>
        <v>0</v>
      </c>
      <c r="W820" s="213">
        <f t="shared" si="206"/>
        <v>24092.664529827285</v>
      </c>
    </row>
    <row r="821" spans="1:23" ht="15.6" customHeight="1" x14ac:dyDescent="0.2">
      <c r="A821" s="338">
        <f>A820+1</f>
        <v>642</v>
      </c>
      <c r="B821" s="340" t="s">
        <v>144</v>
      </c>
      <c r="C821" s="341">
        <v>1990</v>
      </c>
      <c r="D821" s="350"/>
      <c r="E821" s="350" t="s">
        <v>178</v>
      </c>
      <c r="F821" s="337">
        <v>5</v>
      </c>
      <c r="G821" s="337">
        <v>3</v>
      </c>
      <c r="H821" s="350">
        <v>3595.5</v>
      </c>
      <c r="I821" s="350">
        <v>3595.5</v>
      </c>
      <c r="J821" s="350">
        <v>3004.8</v>
      </c>
      <c r="K821" s="341">
        <v>150</v>
      </c>
      <c r="L821" s="373">
        <f>'раздел 2'!C819</f>
        <v>11788060.470000003</v>
      </c>
      <c r="M821" s="350">
        <v>0</v>
      </c>
      <c r="N821" s="350">
        <v>0</v>
      </c>
      <c r="O821" s="350">
        <v>0</v>
      </c>
      <c r="P821" s="349">
        <f t="shared" si="214"/>
        <v>11788060.470000003</v>
      </c>
      <c r="Q821" s="345">
        <f t="shared" si="215"/>
        <v>3278.5594409678774</v>
      </c>
      <c r="R821" s="350">
        <v>24445</v>
      </c>
      <c r="S821" s="350" t="s">
        <v>358</v>
      </c>
      <c r="T821" s="350" t="s">
        <v>181</v>
      </c>
      <c r="U821" s="59">
        <f>'раздел 2'!C819-'раздел 1'!L821</f>
        <v>0</v>
      </c>
      <c r="V821" s="213">
        <f t="shared" si="203"/>
        <v>0</v>
      </c>
      <c r="W821" s="213">
        <f t="shared" si="206"/>
        <v>21166.440559032122</v>
      </c>
    </row>
    <row r="822" spans="1:23" ht="15.6" customHeight="1" x14ac:dyDescent="0.2">
      <c r="A822" s="338">
        <f>A821+1</f>
        <v>643</v>
      </c>
      <c r="B822" s="142" t="s">
        <v>1330</v>
      </c>
      <c r="C822" s="341">
        <v>1980</v>
      </c>
      <c r="D822" s="350"/>
      <c r="E822" s="350" t="s">
        <v>178</v>
      </c>
      <c r="F822" s="337">
        <v>5</v>
      </c>
      <c r="G822" s="337">
        <v>6</v>
      </c>
      <c r="H822" s="350">
        <v>4829</v>
      </c>
      <c r="I822" s="350">
        <v>4829</v>
      </c>
      <c r="J822" s="350">
        <v>3886.08</v>
      </c>
      <c r="K822" s="341">
        <v>243</v>
      </c>
      <c r="L822" s="373">
        <f>'раздел 2'!C820</f>
        <v>1708578.6300000001</v>
      </c>
      <c r="M822" s="350">
        <v>0</v>
      </c>
      <c r="N822" s="350">
        <v>0</v>
      </c>
      <c r="O822" s="350">
        <v>0</v>
      </c>
      <c r="P822" s="349">
        <f t="shared" si="214"/>
        <v>1708578.6300000001</v>
      </c>
      <c r="Q822" s="345">
        <f t="shared" si="215"/>
        <v>353.81624145785878</v>
      </c>
      <c r="R822" s="350">
        <v>24445</v>
      </c>
      <c r="S822" s="350" t="s">
        <v>358</v>
      </c>
      <c r="T822" s="350" t="s">
        <v>181</v>
      </c>
      <c r="U822" s="59">
        <f>'раздел 2'!C820-'раздел 1'!L822</f>
        <v>0</v>
      </c>
      <c r="V822" s="213">
        <f t="shared" si="203"/>
        <v>0</v>
      </c>
      <c r="W822" s="213">
        <f t="shared" si="206"/>
        <v>24091.183758542142</v>
      </c>
    </row>
    <row r="823" spans="1:23" ht="15.6" customHeight="1" x14ac:dyDescent="0.2">
      <c r="A823" s="553" t="s">
        <v>17</v>
      </c>
      <c r="B823" s="551"/>
      <c r="C823" s="341" t="s">
        <v>177</v>
      </c>
      <c r="D823" s="350" t="s">
        <v>177</v>
      </c>
      <c r="E823" s="350" t="s">
        <v>177</v>
      </c>
      <c r="F823" s="337" t="s">
        <v>177</v>
      </c>
      <c r="G823" s="337" t="s">
        <v>177</v>
      </c>
      <c r="H823" s="373">
        <f>SUM(H818:H822)</f>
        <v>14411.75</v>
      </c>
      <c r="I823" s="373">
        <f>SUM(I818:I822)</f>
        <v>14411.75</v>
      </c>
      <c r="J823" s="373">
        <f>SUM(J818:J822)</f>
        <v>11369.14</v>
      </c>
      <c r="K823" s="373">
        <f>SUM(K818:K822)</f>
        <v>698</v>
      </c>
      <c r="L823" s="373">
        <f>SUM(L818:L822)</f>
        <v>16330818.740000004</v>
      </c>
      <c r="M823" s="350">
        <v>0</v>
      </c>
      <c r="N823" s="350">
        <v>0</v>
      </c>
      <c r="O823" s="350">
        <v>0</v>
      </c>
      <c r="P823" s="349">
        <f t="shared" si="214"/>
        <v>16330818.740000004</v>
      </c>
      <c r="Q823" s="345">
        <f t="shared" si="215"/>
        <v>1133.1600076326611</v>
      </c>
      <c r="R823" s="350" t="s">
        <v>177</v>
      </c>
      <c r="S823" s="350" t="s">
        <v>177</v>
      </c>
      <c r="T823" s="350" t="s">
        <v>177</v>
      </c>
      <c r="U823" s="59">
        <f>'раздел 2'!C821-'раздел 1'!L823</f>
        <v>0</v>
      </c>
      <c r="V823" s="213">
        <f t="shared" si="203"/>
        <v>0</v>
      </c>
      <c r="W823" s="213" t="e">
        <f t="shared" si="206"/>
        <v>#VALUE!</v>
      </c>
    </row>
    <row r="824" spans="1:23" ht="15.6" customHeight="1" x14ac:dyDescent="0.2">
      <c r="A824" s="634" t="s">
        <v>57</v>
      </c>
      <c r="B824" s="624"/>
      <c r="C824" s="341"/>
      <c r="D824" s="350"/>
      <c r="E824" s="350"/>
      <c r="F824" s="337"/>
      <c r="G824" s="337"/>
      <c r="H824" s="350"/>
      <c r="I824" s="350"/>
      <c r="J824" s="350"/>
      <c r="K824" s="341"/>
      <c r="L824" s="373"/>
      <c r="M824" s="350"/>
      <c r="N824" s="350"/>
      <c r="O824" s="350"/>
      <c r="P824" s="350"/>
      <c r="Q824" s="129"/>
      <c r="R824" s="350"/>
      <c r="S824" s="350"/>
      <c r="T824" s="350"/>
      <c r="U824" s="59">
        <f>'раздел 2'!C822-'раздел 1'!L824</f>
        <v>0</v>
      </c>
      <c r="V824" s="213">
        <f t="shared" si="203"/>
        <v>0</v>
      </c>
      <c r="W824" s="213">
        <f t="shared" si="206"/>
        <v>0</v>
      </c>
    </row>
    <row r="825" spans="1:23" ht="15.6" customHeight="1" x14ac:dyDescent="0.2">
      <c r="A825" s="363">
        <f>A822+1</f>
        <v>644</v>
      </c>
      <c r="B825" s="340" t="s">
        <v>255</v>
      </c>
      <c r="C825" s="341">
        <v>1989</v>
      </c>
      <c r="D825" s="350"/>
      <c r="E825" s="350" t="s">
        <v>178</v>
      </c>
      <c r="F825" s="337">
        <v>5</v>
      </c>
      <c r="G825" s="337">
        <v>3</v>
      </c>
      <c r="H825" s="350">
        <v>3620</v>
      </c>
      <c r="I825" s="350">
        <v>1982.5</v>
      </c>
      <c r="J825" s="350">
        <v>1620.3</v>
      </c>
      <c r="K825" s="341">
        <v>169</v>
      </c>
      <c r="L825" s="373">
        <f>'раздел 2'!C823</f>
        <v>17938259.699999999</v>
      </c>
      <c r="M825" s="350">
        <v>0</v>
      </c>
      <c r="N825" s="350">
        <v>0</v>
      </c>
      <c r="O825" s="350">
        <v>0</v>
      </c>
      <c r="P825" s="349">
        <f>L825</f>
        <v>17938259.699999999</v>
      </c>
      <c r="Q825" s="345">
        <f>L825/H825</f>
        <v>4955.3203591160218</v>
      </c>
      <c r="R825" s="350">
        <v>24445</v>
      </c>
      <c r="S825" s="350" t="s">
        <v>358</v>
      </c>
      <c r="T825" s="350" t="s">
        <v>181</v>
      </c>
      <c r="U825" s="59">
        <f>'раздел 2'!C823-'раздел 1'!L825</f>
        <v>0</v>
      </c>
      <c r="V825" s="213">
        <f t="shared" si="203"/>
        <v>0</v>
      </c>
      <c r="W825" s="213">
        <f t="shared" si="206"/>
        <v>19489.67964088398</v>
      </c>
    </row>
    <row r="826" spans="1:23" ht="15.6" customHeight="1" x14ac:dyDescent="0.2">
      <c r="A826" s="338">
        <f>A825+1</f>
        <v>645</v>
      </c>
      <c r="B826" s="340" t="s">
        <v>256</v>
      </c>
      <c r="C826" s="341">
        <v>1971</v>
      </c>
      <c r="D826" s="350"/>
      <c r="E826" s="350" t="s">
        <v>174</v>
      </c>
      <c r="F826" s="337">
        <v>4</v>
      </c>
      <c r="G826" s="337">
        <v>4</v>
      </c>
      <c r="H826" s="350">
        <v>2657.6</v>
      </c>
      <c r="I826" s="350">
        <v>1710</v>
      </c>
      <c r="J826" s="350">
        <v>1555.95</v>
      </c>
      <c r="K826" s="341">
        <v>119</v>
      </c>
      <c r="L826" s="373">
        <f>'раздел 2'!C824</f>
        <v>2673736.04</v>
      </c>
      <c r="M826" s="350">
        <v>0</v>
      </c>
      <c r="N826" s="350">
        <v>0</v>
      </c>
      <c r="O826" s="350">
        <v>0</v>
      </c>
      <c r="P826" s="349">
        <f>L826</f>
        <v>2673736.04</v>
      </c>
      <c r="Q826" s="345">
        <f>L826/H826</f>
        <v>1006.0716586393739</v>
      </c>
      <c r="R826" s="350">
        <v>24445</v>
      </c>
      <c r="S826" s="350" t="s">
        <v>358</v>
      </c>
      <c r="T826" s="350" t="s">
        <v>181</v>
      </c>
      <c r="U826" s="59">
        <f>'раздел 2'!C824-'раздел 1'!L826</f>
        <v>0</v>
      </c>
      <c r="V826" s="213">
        <f t="shared" si="203"/>
        <v>0</v>
      </c>
      <c r="W826" s="213">
        <f t="shared" si="206"/>
        <v>23438.928341360624</v>
      </c>
    </row>
    <row r="827" spans="1:23" ht="15.6" customHeight="1" x14ac:dyDescent="0.2">
      <c r="A827" s="338">
        <f>A826+1</f>
        <v>646</v>
      </c>
      <c r="B827" s="142" t="s">
        <v>1755</v>
      </c>
      <c r="C827" s="341">
        <v>1997</v>
      </c>
      <c r="D827" s="540"/>
      <c r="E827" s="540" t="s">
        <v>174</v>
      </c>
      <c r="F827" s="337">
        <v>2</v>
      </c>
      <c r="G827" s="337"/>
      <c r="H827" s="543">
        <v>530.6</v>
      </c>
      <c r="I827" s="543">
        <v>286</v>
      </c>
      <c r="J827" s="543">
        <v>286</v>
      </c>
      <c r="K827" s="544">
        <v>26</v>
      </c>
      <c r="L827" s="486">
        <f>'раздел 2'!C825</f>
        <v>819598.96</v>
      </c>
      <c r="M827" s="540">
        <v>0</v>
      </c>
      <c r="N827" s="540">
        <v>0</v>
      </c>
      <c r="O827" s="540">
        <v>0</v>
      </c>
      <c r="P827" s="542">
        <f>L827</f>
        <v>819598.96</v>
      </c>
      <c r="Q827" s="541">
        <f>L827/H827</f>
        <v>1544.6644553335846</v>
      </c>
      <c r="R827" s="540">
        <v>24445</v>
      </c>
      <c r="S827" s="540" t="s">
        <v>358</v>
      </c>
      <c r="T827" s="540" t="s">
        <v>181</v>
      </c>
      <c r="U827" s="59">
        <f>'[3]раздел 2'!C826-'[3]раздел 1'!L828</f>
        <v>0</v>
      </c>
      <c r="V827" s="213">
        <f t="shared" si="203"/>
        <v>0</v>
      </c>
      <c r="W827" s="213">
        <f t="shared" si="206"/>
        <v>22900.335544666414</v>
      </c>
    </row>
    <row r="828" spans="1:23" ht="15.6" customHeight="1" x14ac:dyDescent="0.2">
      <c r="A828" s="553" t="s">
        <v>17</v>
      </c>
      <c r="B828" s="551"/>
      <c r="C828" s="341"/>
      <c r="D828" s="350"/>
      <c r="E828" s="350"/>
      <c r="F828" s="337"/>
      <c r="G828" s="337"/>
      <c r="H828" s="373">
        <f t="shared" ref="H828:K828" si="216">SUM(H825:H826)</f>
        <v>6277.6</v>
      </c>
      <c r="I828" s="373">
        <f t="shared" si="216"/>
        <v>3692.5</v>
      </c>
      <c r="J828" s="373">
        <f t="shared" si="216"/>
        <v>3176.25</v>
      </c>
      <c r="K828" s="341">
        <f t="shared" si="216"/>
        <v>288</v>
      </c>
      <c r="L828" s="373">
        <f>SUM(L825:L827)</f>
        <v>21431594.699999999</v>
      </c>
      <c r="M828" s="486">
        <f t="shared" ref="M828:P828" si="217">SUM(M825:M827)</f>
        <v>0</v>
      </c>
      <c r="N828" s="486">
        <f t="shared" si="217"/>
        <v>0</v>
      </c>
      <c r="O828" s="486">
        <f t="shared" si="217"/>
        <v>0</v>
      </c>
      <c r="P828" s="486">
        <f t="shared" si="217"/>
        <v>21431594.699999999</v>
      </c>
      <c r="Q828" s="345">
        <f>L828/H828</f>
        <v>3413.979020644832</v>
      </c>
      <c r="R828" s="350" t="s">
        <v>177</v>
      </c>
      <c r="S828" s="350" t="s">
        <v>177</v>
      </c>
      <c r="T828" s="350" t="s">
        <v>177</v>
      </c>
      <c r="U828" s="59">
        <f>'[3]раздел 2'!C827-'[3]раздел 1'!L829</f>
        <v>0</v>
      </c>
      <c r="V828" s="213">
        <f t="shared" si="203"/>
        <v>0</v>
      </c>
      <c r="W828" s="213" t="e">
        <f t="shared" si="206"/>
        <v>#VALUE!</v>
      </c>
    </row>
    <row r="829" spans="1:23" s="137" customFormat="1" ht="12.75" x14ac:dyDescent="0.2">
      <c r="A829" s="635" t="s">
        <v>146</v>
      </c>
      <c r="B829" s="635"/>
      <c r="C829" s="635"/>
      <c r="D829" s="635"/>
      <c r="E829" s="635"/>
      <c r="F829" s="552"/>
      <c r="G829" s="552"/>
      <c r="H829" s="552"/>
      <c r="I829" s="552"/>
      <c r="J829" s="552"/>
      <c r="K829" s="552"/>
      <c r="L829" s="552"/>
      <c r="M829" s="552"/>
      <c r="N829" s="552"/>
      <c r="O829" s="552"/>
      <c r="P829" s="552"/>
      <c r="Q829" s="552"/>
      <c r="R829" s="552"/>
      <c r="S829" s="552"/>
      <c r="T829" s="552"/>
      <c r="U829" s="59">
        <f>'раздел 2'!C827-'раздел 1'!L829</f>
        <v>0</v>
      </c>
      <c r="V829" s="213">
        <f t="shared" si="203"/>
        <v>0</v>
      </c>
    </row>
    <row r="830" spans="1:23" s="137" customFormat="1" ht="12.75" x14ac:dyDescent="0.2">
      <c r="A830" s="88">
        <f>A827+1</f>
        <v>647</v>
      </c>
      <c r="B830" s="340" t="s">
        <v>257</v>
      </c>
      <c r="C830" s="88">
        <v>1977</v>
      </c>
      <c r="D830" s="345"/>
      <c r="E830" s="351" t="s">
        <v>174</v>
      </c>
      <c r="F830" s="88">
        <v>5</v>
      </c>
      <c r="G830" s="88">
        <v>5</v>
      </c>
      <c r="H830" s="373">
        <v>3465</v>
      </c>
      <c r="I830" s="373">
        <v>3465</v>
      </c>
      <c r="J830" s="373">
        <v>2064.1</v>
      </c>
      <c r="K830" s="135">
        <v>182</v>
      </c>
      <c r="L830" s="373">
        <f>'раздел 2'!C828</f>
        <v>13687638.92</v>
      </c>
      <c r="M830" s="349">
        <v>0</v>
      </c>
      <c r="N830" s="349">
        <v>0</v>
      </c>
      <c r="O830" s="349">
        <v>0</v>
      </c>
      <c r="P830" s="349">
        <f>L830</f>
        <v>13687638.92</v>
      </c>
      <c r="Q830" s="345">
        <f>L830/H830</f>
        <v>3950.2565425685425</v>
      </c>
      <c r="R830" s="350">
        <v>24445</v>
      </c>
      <c r="S830" s="86" t="s">
        <v>358</v>
      </c>
      <c r="T830" s="351" t="s">
        <v>181</v>
      </c>
      <c r="U830" s="59">
        <f>'раздел 2'!C828-'раздел 1'!L830</f>
        <v>0</v>
      </c>
      <c r="V830" s="213">
        <f t="shared" si="203"/>
        <v>0</v>
      </c>
    </row>
    <row r="831" spans="1:23" s="137" customFormat="1" ht="12.75" x14ac:dyDescent="0.2">
      <c r="A831" s="88">
        <f>A830+1</f>
        <v>648</v>
      </c>
      <c r="B831" s="340" t="s">
        <v>258</v>
      </c>
      <c r="C831" s="88">
        <v>1981</v>
      </c>
      <c r="D831" s="345"/>
      <c r="E831" s="351" t="s">
        <v>174</v>
      </c>
      <c r="F831" s="88">
        <v>5</v>
      </c>
      <c r="G831" s="88">
        <v>8</v>
      </c>
      <c r="H831" s="373">
        <v>5599.5</v>
      </c>
      <c r="I831" s="373">
        <v>5599.5</v>
      </c>
      <c r="J831" s="373">
        <v>3314.9</v>
      </c>
      <c r="K831" s="135">
        <v>302</v>
      </c>
      <c r="L831" s="373">
        <f>'раздел 2'!C829</f>
        <v>22391356.680000003</v>
      </c>
      <c r="M831" s="349">
        <v>0</v>
      </c>
      <c r="N831" s="349">
        <v>0</v>
      </c>
      <c r="O831" s="349">
        <v>0</v>
      </c>
      <c r="P831" s="349">
        <f>L831</f>
        <v>22391356.680000003</v>
      </c>
      <c r="Q831" s="345">
        <f>L831/H831</f>
        <v>3998.8135869274047</v>
      </c>
      <c r="R831" s="350">
        <v>24446</v>
      </c>
      <c r="S831" s="86" t="s">
        <v>358</v>
      </c>
      <c r="T831" s="351" t="s">
        <v>181</v>
      </c>
      <c r="U831" s="59">
        <f>'раздел 2'!C829-'раздел 1'!L831</f>
        <v>0</v>
      </c>
      <c r="V831" s="213">
        <f t="shared" si="203"/>
        <v>0</v>
      </c>
    </row>
    <row r="832" spans="1:23" s="137" customFormat="1" ht="12.75" x14ac:dyDescent="0.2">
      <c r="A832" s="636" t="s">
        <v>17</v>
      </c>
      <c r="B832" s="636"/>
      <c r="C832" s="345" t="s">
        <v>177</v>
      </c>
      <c r="D832" s="345" t="s">
        <v>177</v>
      </c>
      <c r="E832" s="345" t="s">
        <v>177</v>
      </c>
      <c r="F832" s="345" t="s">
        <v>177</v>
      </c>
      <c r="G832" s="345" t="s">
        <v>177</v>
      </c>
      <c r="H832" s="373">
        <f t="shared" ref="H832:P832" si="218">SUM(H830:H831)</f>
        <v>9064.5</v>
      </c>
      <c r="I832" s="373">
        <f t="shared" si="218"/>
        <v>9064.5</v>
      </c>
      <c r="J832" s="373">
        <f t="shared" si="218"/>
        <v>5379</v>
      </c>
      <c r="K832" s="373">
        <f t="shared" si="218"/>
        <v>484</v>
      </c>
      <c r="L832" s="373">
        <f t="shared" si="218"/>
        <v>36078995.600000001</v>
      </c>
      <c r="M832" s="373">
        <f t="shared" si="218"/>
        <v>0</v>
      </c>
      <c r="N832" s="373">
        <f t="shared" si="218"/>
        <v>0</v>
      </c>
      <c r="O832" s="373">
        <f t="shared" si="218"/>
        <v>0</v>
      </c>
      <c r="P832" s="373">
        <f t="shared" si="218"/>
        <v>36078995.600000001</v>
      </c>
      <c r="Q832" s="349">
        <f>L832/H832</f>
        <v>3980.2521484913677</v>
      </c>
      <c r="R832" s="98" t="s">
        <v>177</v>
      </c>
      <c r="S832" s="86" t="s">
        <v>177</v>
      </c>
      <c r="T832" s="86" t="s">
        <v>177</v>
      </c>
      <c r="U832" s="59">
        <f>'раздел 2'!C830-'раздел 1'!L832</f>
        <v>0</v>
      </c>
      <c r="V832" s="213">
        <f t="shared" si="203"/>
        <v>0</v>
      </c>
    </row>
    <row r="833" spans="1:23" ht="15.6" customHeight="1" x14ac:dyDescent="0.2">
      <c r="A833" s="634" t="s">
        <v>145</v>
      </c>
      <c r="B833" s="624"/>
      <c r="C833" s="341"/>
      <c r="D833" s="350"/>
      <c r="E833" s="350"/>
      <c r="F833" s="337"/>
      <c r="G833" s="337"/>
      <c r="H833" s="350"/>
      <c r="I833" s="350"/>
      <c r="J833" s="350"/>
      <c r="K833" s="341"/>
      <c r="L833" s="373"/>
      <c r="M833" s="350"/>
      <c r="N833" s="350"/>
      <c r="O833" s="350"/>
      <c r="P833" s="350"/>
      <c r="Q833" s="129"/>
      <c r="R833" s="350"/>
      <c r="S833" s="350"/>
      <c r="T833" s="350"/>
      <c r="U833" s="59">
        <f>'раздел 2'!C831-'раздел 1'!L833</f>
        <v>0</v>
      </c>
      <c r="V833" s="213">
        <f t="shared" si="203"/>
        <v>0</v>
      </c>
      <c r="W833" s="213">
        <f t="shared" si="206"/>
        <v>0</v>
      </c>
    </row>
    <row r="834" spans="1:23" ht="15.6" customHeight="1" x14ac:dyDescent="0.2">
      <c r="A834" s="179">
        <f>A831+1</f>
        <v>649</v>
      </c>
      <c r="B834" s="142" t="s">
        <v>1331</v>
      </c>
      <c r="C834" s="341">
        <v>1962</v>
      </c>
      <c r="D834" s="350"/>
      <c r="E834" s="350" t="s">
        <v>174</v>
      </c>
      <c r="F834" s="337">
        <v>3</v>
      </c>
      <c r="G834" s="337">
        <v>2</v>
      </c>
      <c r="H834" s="350">
        <v>964.2</v>
      </c>
      <c r="I834" s="350">
        <v>964.2</v>
      </c>
      <c r="J834" s="350">
        <v>738.7</v>
      </c>
      <c r="K834" s="341">
        <v>42</v>
      </c>
      <c r="L834" s="373">
        <f>'раздел 2'!C832</f>
        <v>1176142.1800000002</v>
      </c>
      <c r="M834" s="350">
        <v>0</v>
      </c>
      <c r="N834" s="350">
        <v>0</v>
      </c>
      <c r="O834" s="350">
        <v>0</v>
      </c>
      <c r="P834" s="349">
        <f t="shared" ref="P834:P841" si="219">L834</f>
        <v>1176142.1800000002</v>
      </c>
      <c r="Q834" s="345">
        <f t="shared" ref="Q834:Q842" si="220">L834/H834</f>
        <v>1219.8114291640741</v>
      </c>
      <c r="R834" s="350">
        <v>24445</v>
      </c>
      <c r="S834" s="350" t="s">
        <v>358</v>
      </c>
      <c r="T834" s="350" t="s">
        <v>181</v>
      </c>
      <c r="U834" s="59">
        <f>'раздел 2'!C832-'раздел 1'!L834</f>
        <v>0</v>
      </c>
      <c r="V834" s="213">
        <f t="shared" si="203"/>
        <v>0</v>
      </c>
      <c r="W834" s="213">
        <f t="shared" si="206"/>
        <v>23225.188570835926</v>
      </c>
    </row>
    <row r="835" spans="1:23" ht="15.6" customHeight="1" x14ac:dyDescent="0.2">
      <c r="A835" s="338">
        <f t="shared" ref="A835:A841" si="221">A834+1</f>
        <v>650</v>
      </c>
      <c r="B835" s="142" t="s">
        <v>1333</v>
      </c>
      <c r="C835" s="341">
        <v>1984</v>
      </c>
      <c r="D835" s="350"/>
      <c r="E835" s="350" t="s">
        <v>178</v>
      </c>
      <c r="F835" s="337">
        <v>5</v>
      </c>
      <c r="G835" s="337">
        <v>5</v>
      </c>
      <c r="H835" s="350">
        <v>3498.7</v>
      </c>
      <c r="I835" s="350">
        <v>3498.7</v>
      </c>
      <c r="J835" s="350">
        <v>3128.6</v>
      </c>
      <c r="K835" s="341">
        <v>193</v>
      </c>
      <c r="L835" s="373">
        <f>'раздел 2'!C833</f>
        <v>2015949.42</v>
      </c>
      <c r="M835" s="350">
        <v>0</v>
      </c>
      <c r="N835" s="350">
        <v>0</v>
      </c>
      <c r="O835" s="350">
        <v>0</v>
      </c>
      <c r="P835" s="349">
        <f t="shared" si="219"/>
        <v>2015949.42</v>
      </c>
      <c r="Q835" s="345">
        <f t="shared" si="220"/>
        <v>576.19956555291969</v>
      </c>
      <c r="R835" s="350">
        <v>24445</v>
      </c>
      <c r="S835" s="350" t="s">
        <v>358</v>
      </c>
      <c r="T835" s="350" t="s">
        <v>181</v>
      </c>
      <c r="U835" s="59">
        <f>'раздел 2'!C833-'раздел 1'!L835</f>
        <v>0</v>
      </c>
      <c r="V835" s="213">
        <f t="shared" si="203"/>
        <v>0</v>
      </c>
      <c r="W835" s="213">
        <f t="shared" si="206"/>
        <v>23868.800434447079</v>
      </c>
    </row>
    <row r="836" spans="1:23" ht="15.6" customHeight="1" x14ac:dyDescent="0.2">
      <c r="A836" s="338">
        <f t="shared" si="221"/>
        <v>651</v>
      </c>
      <c r="B836" s="142" t="s">
        <v>1334</v>
      </c>
      <c r="C836" s="341">
        <v>1988</v>
      </c>
      <c r="D836" s="350"/>
      <c r="E836" s="350" t="s">
        <v>178</v>
      </c>
      <c r="F836" s="337">
        <v>5</v>
      </c>
      <c r="G836" s="337">
        <v>5</v>
      </c>
      <c r="H836" s="350">
        <v>3502.6</v>
      </c>
      <c r="I836" s="350">
        <v>3502.6</v>
      </c>
      <c r="J836" s="350">
        <v>2913.7</v>
      </c>
      <c r="K836" s="341">
        <v>182</v>
      </c>
      <c r="L836" s="373">
        <f>'раздел 2'!C834</f>
        <v>2002756.2299999997</v>
      </c>
      <c r="M836" s="350">
        <v>0</v>
      </c>
      <c r="N836" s="350">
        <v>0</v>
      </c>
      <c r="O836" s="350">
        <v>0</v>
      </c>
      <c r="P836" s="349">
        <f t="shared" si="219"/>
        <v>2002756.2299999997</v>
      </c>
      <c r="Q836" s="345">
        <f t="shared" si="220"/>
        <v>571.79130645805969</v>
      </c>
      <c r="R836" s="350">
        <v>24445</v>
      </c>
      <c r="S836" s="350" t="s">
        <v>358</v>
      </c>
      <c r="T836" s="350" t="s">
        <v>181</v>
      </c>
      <c r="U836" s="59">
        <f>'раздел 2'!C834-'раздел 1'!L836</f>
        <v>0</v>
      </c>
      <c r="V836" s="213">
        <f t="shared" si="203"/>
        <v>0</v>
      </c>
      <c r="W836" s="213">
        <f t="shared" si="206"/>
        <v>23873.208693541939</v>
      </c>
    </row>
    <row r="837" spans="1:23" ht="15.6" customHeight="1" x14ac:dyDescent="0.2">
      <c r="A837" s="338">
        <f t="shared" si="221"/>
        <v>652</v>
      </c>
      <c r="B837" s="142" t="s">
        <v>1335</v>
      </c>
      <c r="C837" s="341">
        <v>1982</v>
      </c>
      <c r="D837" s="350"/>
      <c r="E837" s="350" t="s">
        <v>178</v>
      </c>
      <c r="F837" s="337">
        <v>5</v>
      </c>
      <c r="G837" s="337">
        <v>5</v>
      </c>
      <c r="H837" s="350">
        <v>3417.3</v>
      </c>
      <c r="I837" s="350">
        <v>3417.3</v>
      </c>
      <c r="J837" s="350">
        <v>2999.1</v>
      </c>
      <c r="K837" s="341">
        <v>164</v>
      </c>
      <c r="L837" s="373">
        <f>'раздел 2'!C835</f>
        <v>1992304.3900000001</v>
      </c>
      <c r="M837" s="350">
        <v>0</v>
      </c>
      <c r="N837" s="350">
        <v>0</v>
      </c>
      <c r="O837" s="350">
        <v>0</v>
      </c>
      <c r="P837" s="349">
        <f t="shared" si="219"/>
        <v>1992304.3900000001</v>
      </c>
      <c r="Q837" s="345">
        <f t="shared" si="220"/>
        <v>583.00541070435725</v>
      </c>
      <c r="R837" s="350">
        <v>24445</v>
      </c>
      <c r="S837" s="350" t="s">
        <v>358</v>
      </c>
      <c r="T837" s="350" t="s">
        <v>181</v>
      </c>
      <c r="U837" s="59">
        <f>'раздел 2'!C835-'раздел 1'!L837</f>
        <v>0</v>
      </c>
      <c r="V837" s="213">
        <f t="shared" si="203"/>
        <v>0</v>
      </c>
      <c r="W837" s="213">
        <f t="shared" si="206"/>
        <v>23861.994589295642</v>
      </c>
    </row>
    <row r="838" spans="1:23" ht="15.6" customHeight="1" x14ac:dyDescent="0.2">
      <c r="A838" s="338">
        <f t="shared" si="221"/>
        <v>653</v>
      </c>
      <c r="B838" s="340" t="s">
        <v>259</v>
      </c>
      <c r="C838" s="341">
        <v>1967</v>
      </c>
      <c r="D838" s="350"/>
      <c r="E838" s="350" t="s">
        <v>174</v>
      </c>
      <c r="F838" s="337">
        <v>4</v>
      </c>
      <c r="G838" s="337">
        <v>3</v>
      </c>
      <c r="H838" s="350">
        <v>2032.5</v>
      </c>
      <c r="I838" s="350">
        <v>2028.2</v>
      </c>
      <c r="J838" s="350">
        <v>1760.4</v>
      </c>
      <c r="K838" s="341">
        <v>83</v>
      </c>
      <c r="L838" s="373">
        <f>'раздел 2'!C836</f>
        <v>20280152.419999998</v>
      </c>
      <c r="M838" s="350">
        <v>0</v>
      </c>
      <c r="N838" s="350">
        <v>0</v>
      </c>
      <c r="O838" s="350">
        <v>0</v>
      </c>
      <c r="P838" s="349">
        <f t="shared" si="219"/>
        <v>20280152.419999998</v>
      </c>
      <c r="Q838" s="345">
        <f t="shared" si="220"/>
        <v>9977.934769987698</v>
      </c>
      <c r="R838" s="350">
        <v>24445</v>
      </c>
      <c r="S838" s="350" t="s">
        <v>358</v>
      </c>
      <c r="T838" s="350" t="s">
        <v>181</v>
      </c>
      <c r="U838" s="59">
        <f>'раздел 2'!C836-'раздел 1'!L838</f>
        <v>0</v>
      </c>
      <c r="V838" s="213">
        <f t="shared" si="203"/>
        <v>0</v>
      </c>
      <c r="W838" s="213">
        <f t="shared" si="206"/>
        <v>14467.065230012302</v>
      </c>
    </row>
    <row r="839" spans="1:23" ht="15.6" customHeight="1" x14ac:dyDescent="0.2">
      <c r="A839" s="338">
        <f t="shared" si="221"/>
        <v>654</v>
      </c>
      <c r="B839" s="340" t="s">
        <v>260</v>
      </c>
      <c r="C839" s="341">
        <v>1964</v>
      </c>
      <c r="D839" s="350"/>
      <c r="E839" s="350" t="s">
        <v>174</v>
      </c>
      <c r="F839" s="337">
        <v>3</v>
      </c>
      <c r="G839" s="337">
        <v>2</v>
      </c>
      <c r="H839" s="350">
        <v>953.6</v>
      </c>
      <c r="I839" s="350">
        <v>953.4</v>
      </c>
      <c r="J839" s="350">
        <v>855.7</v>
      </c>
      <c r="K839" s="341">
        <v>33</v>
      </c>
      <c r="L839" s="373">
        <f>'раздел 2'!C837</f>
        <v>11839983.030000001</v>
      </c>
      <c r="M839" s="350">
        <v>0</v>
      </c>
      <c r="N839" s="350">
        <v>0</v>
      </c>
      <c r="O839" s="350">
        <v>0</v>
      </c>
      <c r="P839" s="349">
        <f t="shared" si="219"/>
        <v>11839983.030000001</v>
      </c>
      <c r="Q839" s="345">
        <f t="shared" si="220"/>
        <v>12416.089586828861</v>
      </c>
      <c r="R839" s="350">
        <v>24445</v>
      </c>
      <c r="S839" s="350" t="s">
        <v>358</v>
      </c>
      <c r="T839" s="350" t="s">
        <v>181</v>
      </c>
      <c r="U839" s="59">
        <f>'раздел 2'!C837-'раздел 1'!L839</f>
        <v>0</v>
      </c>
      <c r="V839" s="213">
        <f t="shared" si="203"/>
        <v>0</v>
      </c>
      <c r="W839" s="213">
        <f t="shared" si="206"/>
        <v>12028.910413171139</v>
      </c>
    </row>
    <row r="840" spans="1:23" ht="15.6" customHeight="1" x14ac:dyDescent="0.2">
      <c r="A840" s="338">
        <f t="shared" si="221"/>
        <v>655</v>
      </c>
      <c r="B840" s="340" t="s">
        <v>261</v>
      </c>
      <c r="C840" s="341">
        <v>1970</v>
      </c>
      <c r="D840" s="350"/>
      <c r="E840" s="350" t="s">
        <v>174</v>
      </c>
      <c r="F840" s="337">
        <v>5</v>
      </c>
      <c r="G840" s="337">
        <v>5</v>
      </c>
      <c r="H840" s="350">
        <v>4857.2</v>
      </c>
      <c r="I840" s="350">
        <v>3582</v>
      </c>
      <c r="J840" s="350">
        <v>3376.4</v>
      </c>
      <c r="K840" s="341">
        <v>143</v>
      </c>
      <c r="L840" s="373">
        <f>'раздел 2'!C838</f>
        <v>45618302.340000004</v>
      </c>
      <c r="M840" s="350">
        <v>0</v>
      </c>
      <c r="N840" s="350">
        <v>0</v>
      </c>
      <c r="O840" s="350">
        <v>0</v>
      </c>
      <c r="P840" s="349">
        <f t="shared" si="219"/>
        <v>45618302.340000004</v>
      </c>
      <c r="Q840" s="345">
        <f t="shared" si="220"/>
        <v>9391.8929300831769</v>
      </c>
      <c r="R840" s="350">
        <v>24445</v>
      </c>
      <c r="S840" s="350" t="s">
        <v>358</v>
      </c>
      <c r="T840" s="350" t="s">
        <v>181</v>
      </c>
      <c r="U840" s="59">
        <f>'раздел 2'!C838-'раздел 1'!L840</f>
        <v>0</v>
      </c>
      <c r="V840" s="213">
        <f t="shared" si="203"/>
        <v>0</v>
      </c>
      <c r="W840" s="213">
        <f t="shared" si="206"/>
        <v>15053.107069916823</v>
      </c>
    </row>
    <row r="841" spans="1:23" ht="15.6" customHeight="1" x14ac:dyDescent="0.2">
      <c r="A841" s="338">
        <f t="shared" si="221"/>
        <v>656</v>
      </c>
      <c r="B841" s="340" t="s">
        <v>262</v>
      </c>
      <c r="C841" s="341">
        <v>1980</v>
      </c>
      <c r="D841" s="350"/>
      <c r="E841" s="350" t="s">
        <v>174</v>
      </c>
      <c r="F841" s="337">
        <v>5</v>
      </c>
      <c r="G841" s="337">
        <v>4</v>
      </c>
      <c r="H841" s="350">
        <v>3544.8</v>
      </c>
      <c r="I841" s="350">
        <v>3544.8</v>
      </c>
      <c r="J841" s="350">
        <v>2709</v>
      </c>
      <c r="K841" s="341">
        <v>101</v>
      </c>
      <c r="L841" s="373">
        <f>'раздел 2'!C839</f>
        <v>34077234.160000004</v>
      </c>
      <c r="M841" s="350">
        <v>0</v>
      </c>
      <c r="N841" s="350">
        <v>0</v>
      </c>
      <c r="O841" s="350">
        <v>0</v>
      </c>
      <c r="P841" s="349">
        <f t="shared" si="219"/>
        <v>34077234.160000004</v>
      </c>
      <c r="Q841" s="345">
        <f t="shared" si="220"/>
        <v>9613.3023470999779</v>
      </c>
      <c r="R841" s="350">
        <v>24445</v>
      </c>
      <c r="S841" s="350" t="s">
        <v>358</v>
      </c>
      <c r="T841" s="350" t="s">
        <v>181</v>
      </c>
      <c r="U841" s="59">
        <f>'раздел 2'!C839-'раздел 1'!L841</f>
        <v>0</v>
      </c>
      <c r="V841" s="213">
        <f t="shared" si="203"/>
        <v>0</v>
      </c>
      <c r="W841" s="213">
        <f t="shared" si="206"/>
        <v>14831.697652900022</v>
      </c>
    </row>
    <row r="842" spans="1:23" ht="15.6" customHeight="1" x14ac:dyDescent="0.2">
      <c r="A842" s="553" t="s">
        <v>17</v>
      </c>
      <c r="B842" s="551"/>
      <c r="C842" s="341" t="s">
        <v>177</v>
      </c>
      <c r="D842" s="350" t="s">
        <v>177</v>
      </c>
      <c r="E842" s="350" t="s">
        <v>177</v>
      </c>
      <c r="F842" s="337" t="s">
        <v>177</v>
      </c>
      <c r="G842" s="337" t="s">
        <v>177</v>
      </c>
      <c r="H842" s="373">
        <f t="shared" ref="H842:P842" si="222">SUM(H834:H841)</f>
        <v>22770.899999999998</v>
      </c>
      <c r="I842" s="373">
        <f t="shared" si="222"/>
        <v>21491.200000000001</v>
      </c>
      <c r="J842" s="373">
        <f t="shared" si="222"/>
        <v>18481.599999999999</v>
      </c>
      <c r="K842" s="341">
        <f t="shared" si="222"/>
        <v>941</v>
      </c>
      <c r="L842" s="373">
        <f t="shared" si="222"/>
        <v>119002824.17000002</v>
      </c>
      <c r="M842" s="373">
        <f t="shared" si="222"/>
        <v>0</v>
      </c>
      <c r="N842" s="373">
        <f t="shared" si="222"/>
        <v>0</v>
      </c>
      <c r="O842" s="373">
        <f t="shared" si="222"/>
        <v>0</v>
      </c>
      <c r="P842" s="373">
        <f t="shared" si="222"/>
        <v>119002824.17000002</v>
      </c>
      <c r="Q842" s="345">
        <f t="shared" si="220"/>
        <v>5226.0922567838788</v>
      </c>
      <c r="R842" s="350" t="s">
        <v>177</v>
      </c>
      <c r="S842" s="350" t="s">
        <v>177</v>
      </c>
      <c r="T842" s="350" t="s">
        <v>177</v>
      </c>
      <c r="U842" s="59">
        <f>'раздел 2'!C840-'раздел 1'!L842</f>
        <v>0</v>
      </c>
      <c r="V842" s="213">
        <f t="shared" si="203"/>
        <v>0</v>
      </c>
      <c r="W842" s="213" t="e">
        <f t="shared" si="206"/>
        <v>#VALUE!</v>
      </c>
    </row>
    <row r="843" spans="1:23" ht="15.6" customHeight="1" x14ac:dyDescent="0.2">
      <c r="A843" s="634" t="s">
        <v>1336</v>
      </c>
      <c r="B843" s="624"/>
      <c r="C843" s="341"/>
      <c r="D843" s="350"/>
      <c r="E843" s="350"/>
      <c r="F843" s="337"/>
      <c r="G843" s="337"/>
      <c r="H843" s="350"/>
      <c r="I843" s="350"/>
      <c r="J843" s="350"/>
      <c r="K843" s="341"/>
      <c r="L843" s="373"/>
      <c r="M843" s="350"/>
      <c r="N843" s="350"/>
      <c r="O843" s="350"/>
      <c r="P843" s="350"/>
      <c r="Q843" s="129"/>
      <c r="R843" s="350"/>
      <c r="S843" s="350"/>
      <c r="T843" s="350"/>
      <c r="U843" s="59">
        <f>'раздел 2'!C841-'раздел 1'!L843</f>
        <v>0</v>
      </c>
      <c r="V843" s="213">
        <f t="shared" si="203"/>
        <v>0</v>
      </c>
      <c r="W843" s="213">
        <f t="shared" si="206"/>
        <v>0</v>
      </c>
    </row>
    <row r="844" spans="1:23" ht="15.6" customHeight="1" x14ac:dyDescent="0.2">
      <c r="A844" s="363">
        <f>A841+1</f>
        <v>657</v>
      </c>
      <c r="B844" s="346" t="s">
        <v>1337</v>
      </c>
      <c r="C844" s="341">
        <v>1974</v>
      </c>
      <c r="D844" s="350"/>
      <c r="E844" s="350" t="s">
        <v>178</v>
      </c>
      <c r="F844" s="337">
        <v>5</v>
      </c>
      <c r="G844" s="337">
        <v>8</v>
      </c>
      <c r="H844" s="350">
        <v>5805.1</v>
      </c>
      <c r="I844" s="350">
        <v>5805.1</v>
      </c>
      <c r="J844" s="350">
        <v>4571.3999999999996</v>
      </c>
      <c r="K844" s="341">
        <v>350</v>
      </c>
      <c r="L844" s="373">
        <f>'раздел 2'!C842</f>
        <v>2494837.4900000002</v>
      </c>
      <c r="M844" s="350">
        <v>0</v>
      </c>
      <c r="N844" s="350">
        <v>0</v>
      </c>
      <c r="O844" s="350">
        <v>0</v>
      </c>
      <c r="P844" s="349">
        <f>L844</f>
        <v>2494837.4900000002</v>
      </c>
      <c r="Q844" s="345">
        <f>L844/H844</f>
        <v>429.76649670117655</v>
      </c>
      <c r="R844" s="350">
        <v>24445</v>
      </c>
      <c r="S844" s="350" t="s">
        <v>358</v>
      </c>
      <c r="T844" s="350" t="s">
        <v>181</v>
      </c>
      <c r="U844" s="59">
        <f>'раздел 2'!C842-'раздел 1'!L844</f>
        <v>0</v>
      </c>
      <c r="V844" s="213">
        <f t="shared" si="203"/>
        <v>0</v>
      </c>
      <c r="W844" s="213">
        <f t="shared" si="206"/>
        <v>24015.233503298823</v>
      </c>
    </row>
    <row r="845" spans="1:23" ht="15.6" customHeight="1" x14ac:dyDescent="0.2">
      <c r="A845" s="592" t="s">
        <v>17</v>
      </c>
      <c r="B845" s="593"/>
      <c r="C845" s="341" t="s">
        <v>177</v>
      </c>
      <c r="D845" s="350" t="s">
        <v>177</v>
      </c>
      <c r="E845" s="350" t="s">
        <v>177</v>
      </c>
      <c r="F845" s="337" t="s">
        <v>177</v>
      </c>
      <c r="G845" s="337" t="s">
        <v>177</v>
      </c>
      <c r="H845" s="350">
        <v>5805.1</v>
      </c>
      <c r="I845" s="350">
        <v>5805.1</v>
      </c>
      <c r="J845" s="350">
        <v>4571.3999999999996</v>
      </c>
      <c r="K845" s="341">
        <v>350</v>
      </c>
      <c r="L845" s="373">
        <f>L844</f>
        <v>2494837.4900000002</v>
      </c>
      <c r="M845" s="373">
        <f>M844</f>
        <v>0</v>
      </c>
      <c r="N845" s="373">
        <f>N844</f>
        <v>0</v>
      </c>
      <c r="O845" s="373">
        <f>O844</f>
        <v>0</v>
      </c>
      <c r="P845" s="373">
        <f>P844</f>
        <v>2494837.4900000002</v>
      </c>
      <c r="Q845" s="129">
        <v>0</v>
      </c>
      <c r="R845" s="350" t="s">
        <v>177</v>
      </c>
      <c r="S845" s="350" t="s">
        <v>177</v>
      </c>
      <c r="T845" s="350" t="s">
        <v>177</v>
      </c>
      <c r="U845" s="59">
        <f>'раздел 2'!C843-'раздел 1'!L845</f>
        <v>0</v>
      </c>
      <c r="V845" s="213">
        <f t="shared" si="203"/>
        <v>0</v>
      </c>
      <c r="W845" s="213" t="e">
        <f t="shared" si="206"/>
        <v>#VALUE!</v>
      </c>
    </row>
    <row r="846" spans="1:23" ht="15.6" customHeight="1" x14ac:dyDescent="0.2">
      <c r="A846" s="557" t="s">
        <v>1339</v>
      </c>
      <c r="B846" s="557"/>
      <c r="C846" s="341"/>
      <c r="D846" s="350"/>
      <c r="E846" s="350"/>
      <c r="F846" s="337"/>
      <c r="G846" s="337"/>
      <c r="H846" s="350"/>
      <c r="I846" s="350"/>
      <c r="J846" s="350"/>
      <c r="K846" s="341"/>
      <c r="L846" s="373"/>
      <c r="M846" s="350"/>
      <c r="N846" s="350"/>
      <c r="O846" s="350"/>
      <c r="P846" s="350"/>
      <c r="Q846" s="129"/>
      <c r="R846" s="350"/>
      <c r="S846" s="350"/>
      <c r="T846" s="350"/>
      <c r="U846" s="59">
        <f>'раздел 2'!C844-'раздел 1'!L846</f>
        <v>0</v>
      </c>
      <c r="V846" s="213">
        <f t="shared" si="203"/>
        <v>0</v>
      </c>
      <c r="W846" s="213">
        <f t="shared" si="206"/>
        <v>0</v>
      </c>
    </row>
    <row r="847" spans="1:23" ht="15.6" customHeight="1" x14ac:dyDescent="0.2">
      <c r="A847" s="363">
        <f>A844+1</f>
        <v>658</v>
      </c>
      <c r="B847" s="340" t="s">
        <v>1340</v>
      </c>
      <c r="C847" s="341">
        <v>1969</v>
      </c>
      <c r="D847" s="350"/>
      <c r="E847" s="350" t="s">
        <v>174</v>
      </c>
      <c r="F847" s="337">
        <v>2</v>
      </c>
      <c r="G847" s="337">
        <v>2</v>
      </c>
      <c r="H847" s="350">
        <v>563.6</v>
      </c>
      <c r="I847" s="350">
        <v>563.29999999999995</v>
      </c>
      <c r="J847" s="350">
        <v>146</v>
      </c>
      <c r="K847" s="341">
        <v>18</v>
      </c>
      <c r="L847" s="373">
        <f>'раздел 2'!C845</f>
        <v>146270.1</v>
      </c>
      <c r="M847" s="350">
        <v>0</v>
      </c>
      <c r="N847" s="350">
        <v>0</v>
      </c>
      <c r="O847" s="350">
        <v>0</v>
      </c>
      <c r="P847" s="349">
        <f>L847</f>
        <v>146270.1</v>
      </c>
      <c r="Q847" s="345">
        <f>L847/H847</f>
        <v>259.52821149751594</v>
      </c>
      <c r="R847" s="350">
        <v>24445</v>
      </c>
      <c r="S847" s="350" t="s">
        <v>358</v>
      </c>
      <c r="T847" s="350" t="s">
        <v>181</v>
      </c>
      <c r="U847" s="59">
        <f>'раздел 2'!C845-'раздел 1'!L847</f>
        <v>0</v>
      </c>
      <c r="V847" s="213">
        <f t="shared" si="203"/>
        <v>0</v>
      </c>
      <c r="W847" s="213">
        <f t="shared" si="206"/>
        <v>24185.471788502484</v>
      </c>
    </row>
    <row r="848" spans="1:23" ht="15.6" customHeight="1" x14ac:dyDescent="0.2">
      <c r="A848" s="338">
        <f>A847+1</f>
        <v>659</v>
      </c>
      <c r="B848" s="340" t="s">
        <v>1342</v>
      </c>
      <c r="C848" s="341">
        <v>1970</v>
      </c>
      <c r="D848" s="350"/>
      <c r="E848" s="350" t="s">
        <v>174</v>
      </c>
      <c r="F848" s="337">
        <v>2</v>
      </c>
      <c r="G848" s="337">
        <v>2</v>
      </c>
      <c r="H848" s="350">
        <v>563.6</v>
      </c>
      <c r="I848" s="350">
        <v>563.29999999999995</v>
      </c>
      <c r="J848" s="350">
        <v>0</v>
      </c>
      <c r="K848" s="341">
        <v>30</v>
      </c>
      <c r="L848" s="373">
        <f>'раздел 2'!C846</f>
        <v>146270.1</v>
      </c>
      <c r="M848" s="350">
        <v>0</v>
      </c>
      <c r="N848" s="350">
        <v>0</v>
      </c>
      <c r="O848" s="350">
        <v>0</v>
      </c>
      <c r="P848" s="349">
        <f>L848</f>
        <v>146270.1</v>
      </c>
      <c r="Q848" s="345">
        <f>L848/H848</f>
        <v>259.52821149751594</v>
      </c>
      <c r="R848" s="350">
        <v>24445</v>
      </c>
      <c r="S848" s="350" t="s">
        <v>358</v>
      </c>
      <c r="T848" s="350" t="s">
        <v>181</v>
      </c>
      <c r="U848" s="59">
        <f>'раздел 2'!C846-'раздел 1'!L848</f>
        <v>0</v>
      </c>
      <c r="V848" s="213">
        <f t="shared" si="203"/>
        <v>0</v>
      </c>
      <c r="W848" s="213">
        <f t="shared" si="206"/>
        <v>24185.471788502484</v>
      </c>
    </row>
    <row r="849" spans="1:23" ht="15.6" customHeight="1" x14ac:dyDescent="0.2">
      <c r="A849" s="338">
        <f>A848+1</f>
        <v>660</v>
      </c>
      <c r="B849" s="340" t="s">
        <v>1343</v>
      </c>
      <c r="C849" s="341">
        <v>1974</v>
      </c>
      <c r="D849" s="350"/>
      <c r="E849" s="350" t="s">
        <v>174</v>
      </c>
      <c r="F849" s="337">
        <v>2</v>
      </c>
      <c r="G849" s="337">
        <v>1</v>
      </c>
      <c r="H849" s="350">
        <v>347.9</v>
      </c>
      <c r="I849" s="350">
        <v>347.9</v>
      </c>
      <c r="J849" s="350">
        <v>39.4</v>
      </c>
      <c r="K849" s="341">
        <v>23</v>
      </c>
      <c r="L849" s="373">
        <f>'раздел 2'!C847</f>
        <v>186891.82</v>
      </c>
      <c r="M849" s="350">
        <v>0</v>
      </c>
      <c r="N849" s="350">
        <v>0</v>
      </c>
      <c r="O849" s="350">
        <v>0</v>
      </c>
      <c r="P849" s="349">
        <f>L849</f>
        <v>186891.82</v>
      </c>
      <c r="Q849" s="345">
        <f>L849/H849</f>
        <v>537.19982753664851</v>
      </c>
      <c r="R849" s="350">
        <v>24445</v>
      </c>
      <c r="S849" s="350" t="s">
        <v>358</v>
      </c>
      <c r="T849" s="350" t="s">
        <v>181</v>
      </c>
      <c r="U849" s="59">
        <f>'раздел 2'!C847-'раздел 1'!L849</f>
        <v>0</v>
      </c>
      <c r="V849" s="213">
        <f t="shared" si="203"/>
        <v>0</v>
      </c>
      <c r="W849" s="213">
        <f t="shared" si="206"/>
        <v>23907.80017246335</v>
      </c>
    </row>
    <row r="850" spans="1:23" ht="15.6" customHeight="1" x14ac:dyDescent="0.2">
      <c r="A850" s="338">
        <f>A849+1</f>
        <v>661</v>
      </c>
      <c r="B850" s="340" t="s">
        <v>1344</v>
      </c>
      <c r="C850" s="341">
        <v>1992</v>
      </c>
      <c r="D850" s="350"/>
      <c r="E850" s="350" t="s">
        <v>178</v>
      </c>
      <c r="F850" s="337">
        <v>5</v>
      </c>
      <c r="G850" s="337">
        <v>3</v>
      </c>
      <c r="H850" s="350">
        <v>3592.2</v>
      </c>
      <c r="I850" s="350">
        <v>3592.2</v>
      </c>
      <c r="J850" s="350">
        <v>184.7</v>
      </c>
      <c r="K850" s="341">
        <v>157</v>
      </c>
      <c r="L850" s="373">
        <f>'раздел 2'!C848</f>
        <v>1065347.1600000001</v>
      </c>
      <c r="M850" s="350">
        <v>0</v>
      </c>
      <c r="N850" s="350">
        <v>0</v>
      </c>
      <c r="O850" s="350">
        <v>0</v>
      </c>
      <c r="P850" s="349">
        <f>L850</f>
        <v>1065347.1600000001</v>
      </c>
      <c r="Q850" s="345">
        <f>L850/H850</f>
        <v>296.57234007015205</v>
      </c>
      <c r="R850" s="350">
        <v>24445</v>
      </c>
      <c r="S850" s="350" t="s">
        <v>358</v>
      </c>
      <c r="T850" s="350" t="s">
        <v>181</v>
      </c>
      <c r="U850" s="59">
        <f>'раздел 2'!C848-'раздел 1'!L850</f>
        <v>0</v>
      </c>
      <c r="V850" s="213">
        <f t="shared" si="203"/>
        <v>0</v>
      </c>
      <c r="W850" s="213">
        <f t="shared" si="206"/>
        <v>24148.427659929846</v>
      </c>
    </row>
    <row r="851" spans="1:23" ht="15.6" customHeight="1" x14ac:dyDescent="0.2">
      <c r="A851" s="553" t="s">
        <v>17</v>
      </c>
      <c r="B851" s="551"/>
      <c r="C851" s="341" t="s">
        <v>177</v>
      </c>
      <c r="D851" s="350" t="s">
        <v>177</v>
      </c>
      <c r="E851" s="350" t="s">
        <v>177</v>
      </c>
      <c r="F851" s="337" t="s">
        <v>177</v>
      </c>
      <c r="G851" s="337" t="s">
        <v>177</v>
      </c>
      <c r="H851" s="373">
        <f t="shared" ref="H851:P851" si="223">SUM(H847:H850)</f>
        <v>5067.2999999999993</v>
      </c>
      <c r="I851" s="373">
        <f t="shared" si="223"/>
        <v>5066.7</v>
      </c>
      <c r="J851" s="373">
        <f t="shared" si="223"/>
        <v>370.1</v>
      </c>
      <c r="K851" s="341">
        <f t="shared" si="223"/>
        <v>228</v>
      </c>
      <c r="L851" s="373">
        <f t="shared" si="223"/>
        <v>1544779.1800000002</v>
      </c>
      <c r="M851" s="373">
        <f t="shared" si="223"/>
        <v>0</v>
      </c>
      <c r="N851" s="373">
        <f t="shared" si="223"/>
        <v>0</v>
      </c>
      <c r="O851" s="373">
        <f t="shared" si="223"/>
        <v>0</v>
      </c>
      <c r="P851" s="373">
        <f t="shared" si="223"/>
        <v>1544779.1800000002</v>
      </c>
      <c r="Q851" s="129">
        <v>0</v>
      </c>
      <c r="R851" s="350" t="s">
        <v>177</v>
      </c>
      <c r="S851" s="350" t="s">
        <v>177</v>
      </c>
      <c r="T851" s="350" t="s">
        <v>177</v>
      </c>
      <c r="U851" s="59">
        <f>'раздел 2'!C849-'раздел 1'!L851</f>
        <v>0</v>
      </c>
      <c r="V851" s="213">
        <f t="shared" si="203"/>
        <v>0</v>
      </c>
      <c r="W851" s="213" t="e">
        <f t="shared" si="206"/>
        <v>#VALUE!</v>
      </c>
    </row>
    <row r="852" spans="1:23" ht="15.6" customHeight="1" x14ac:dyDescent="0.2">
      <c r="A852" s="634" t="s">
        <v>786</v>
      </c>
      <c r="B852" s="624"/>
      <c r="C852" s="341"/>
      <c r="D852" s="350"/>
      <c r="E852" s="350"/>
      <c r="F852" s="337"/>
      <c r="G852" s="337"/>
      <c r="H852" s="350"/>
      <c r="I852" s="350"/>
      <c r="J852" s="350"/>
      <c r="K852" s="341"/>
      <c r="L852" s="373"/>
      <c r="M852" s="350"/>
      <c r="N852" s="350"/>
      <c r="O852" s="350"/>
      <c r="P852" s="350"/>
      <c r="Q852" s="129"/>
      <c r="R852" s="350"/>
      <c r="S852" s="350"/>
      <c r="T852" s="350"/>
      <c r="U852" s="59">
        <f>'раздел 2'!C850-'раздел 1'!L852</f>
        <v>0</v>
      </c>
      <c r="V852" s="213">
        <f t="shared" si="203"/>
        <v>0</v>
      </c>
      <c r="W852" s="213">
        <f t="shared" si="206"/>
        <v>0</v>
      </c>
    </row>
    <row r="853" spans="1:23" ht="15.6" customHeight="1" x14ac:dyDescent="0.2">
      <c r="A853" s="363">
        <f>A850+1</f>
        <v>662</v>
      </c>
      <c r="B853" s="340" t="s">
        <v>1562</v>
      </c>
      <c r="C853" s="341">
        <v>1968</v>
      </c>
      <c r="D853" s="350">
        <v>2015</v>
      </c>
      <c r="E853" s="350" t="s">
        <v>174</v>
      </c>
      <c r="F853" s="337">
        <v>5</v>
      </c>
      <c r="G853" s="337">
        <v>4</v>
      </c>
      <c r="H853" s="350">
        <v>3478.4</v>
      </c>
      <c r="I853" s="350" t="s">
        <v>1563</v>
      </c>
      <c r="J853" s="350">
        <v>2664.3</v>
      </c>
      <c r="K853" s="341">
        <v>168</v>
      </c>
      <c r="L853" s="373">
        <v>564151.35</v>
      </c>
      <c r="M853" s="350">
        <v>0</v>
      </c>
      <c r="N853" s="350">
        <v>0</v>
      </c>
      <c r="O853" s="350">
        <v>0</v>
      </c>
      <c r="P853" s="349">
        <f>L853</f>
        <v>564151.35</v>
      </c>
      <c r="Q853" s="345">
        <f>L853/H853</f>
        <v>162.18702564397424</v>
      </c>
      <c r="R853" s="350">
        <v>24445</v>
      </c>
      <c r="S853" s="350" t="s">
        <v>358</v>
      </c>
      <c r="T853" s="350" t="s">
        <v>181</v>
      </c>
      <c r="U853" s="59">
        <f>'раздел 2'!C851-'раздел 1'!L853</f>
        <v>0</v>
      </c>
      <c r="V853" s="213">
        <f t="shared" si="203"/>
        <v>0</v>
      </c>
      <c r="W853" s="213">
        <f t="shared" si="206"/>
        <v>24282.812974356028</v>
      </c>
    </row>
    <row r="854" spans="1:23" ht="15.6" customHeight="1" x14ac:dyDescent="0.2">
      <c r="A854" s="553" t="s">
        <v>17</v>
      </c>
      <c r="B854" s="551"/>
      <c r="C854" s="341" t="s">
        <v>177</v>
      </c>
      <c r="D854" s="350" t="s">
        <v>177</v>
      </c>
      <c r="E854" s="350" t="s">
        <v>177</v>
      </c>
      <c r="F854" s="337" t="s">
        <v>177</v>
      </c>
      <c r="G854" s="337" t="s">
        <v>177</v>
      </c>
      <c r="H854" s="350">
        <v>3478.4</v>
      </c>
      <c r="I854" s="350" t="s">
        <v>1563</v>
      </c>
      <c r="J854" s="350">
        <v>2664.3</v>
      </c>
      <c r="K854" s="341">
        <v>168</v>
      </c>
      <c r="L854" s="373">
        <v>564151.35</v>
      </c>
      <c r="M854" s="350">
        <v>0</v>
      </c>
      <c r="N854" s="350">
        <v>0</v>
      </c>
      <c r="O854" s="350">
        <v>0</v>
      </c>
      <c r="P854" s="350">
        <v>564151.35</v>
      </c>
      <c r="Q854" s="129">
        <v>162.18702564397424</v>
      </c>
      <c r="R854" s="350" t="s">
        <v>177</v>
      </c>
      <c r="S854" s="350" t="s">
        <v>177</v>
      </c>
      <c r="T854" s="350" t="s">
        <v>177</v>
      </c>
      <c r="U854" s="59">
        <f>'раздел 2'!C852-'раздел 1'!L854</f>
        <v>0</v>
      </c>
      <c r="V854" s="213">
        <f t="shared" ref="V854:V918" si="224">L854-P854</f>
        <v>0</v>
      </c>
      <c r="W854" s="213" t="e">
        <f t="shared" si="206"/>
        <v>#VALUE!</v>
      </c>
    </row>
    <row r="855" spans="1:23" ht="15.6" customHeight="1" x14ac:dyDescent="0.2">
      <c r="A855" s="637" t="s">
        <v>58</v>
      </c>
      <c r="B855" s="560"/>
      <c r="C855" s="341" t="s">
        <v>177</v>
      </c>
      <c r="D855" s="350" t="s">
        <v>177</v>
      </c>
      <c r="E855" s="350" t="s">
        <v>177</v>
      </c>
      <c r="F855" s="337" t="s">
        <v>177</v>
      </c>
      <c r="G855" s="337" t="s">
        <v>177</v>
      </c>
      <c r="H855" s="373">
        <f>H809+H812+H823+H828+H842+H845+H851+H854</f>
        <v>82863.25</v>
      </c>
      <c r="I855" s="373">
        <v>62653.5</v>
      </c>
      <c r="J855" s="373">
        <f>J809+J812+J823+J828+J842+J845+J851+J854</f>
        <v>61521.99</v>
      </c>
      <c r="K855" s="341">
        <f>K809+K812+K823+K828+K842+K845+K851+K854</f>
        <v>3821</v>
      </c>
      <c r="L855" s="373">
        <f t="shared" ref="L855:R855" si="225">L809+L812+L823+L828+L842+L845+L851+L854+L832+L816</f>
        <v>268213620.30000001</v>
      </c>
      <c r="M855" s="486">
        <f t="shared" si="225"/>
        <v>0</v>
      </c>
      <c r="N855" s="486">
        <f t="shared" si="225"/>
        <v>0</v>
      </c>
      <c r="O855" s="486">
        <f t="shared" si="225"/>
        <v>0</v>
      </c>
      <c r="P855" s="486">
        <f t="shared" si="225"/>
        <v>268213620.30000001</v>
      </c>
      <c r="Q855" s="486">
        <f t="shared" si="225"/>
        <v>36269.318493740517</v>
      </c>
      <c r="R855" s="486" t="e">
        <f t="shared" si="225"/>
        <v>#VALUE!</v>
      </c>
      <c r="S855" s="350" t="s">
        <v>177</v>
      </c>
      <c r="T855" s="350" t="s">
        <v>177</v>
      </c>
      <c r="U855" s="59">
        <f>'раздел 2'!C853-'раздел 1'!L855</f>
        <v>0</v>
      </c>
      <c r="V855" s="213">
        <f>L855-P855</f>
        <v>0</v>
      </c>
      <c r="W855" s="213" t="e">
        <f t="shared" si="206"/>
        <v>#VALUE!</v>
      </c>
    </row>
    <row r="856" spans="1:23" ht="15.6" customHeight="1" x14ac:dyDescent="0.2">
      <c r="A856" s="638" t="s">
        <v>59</v>
      </c>
      <c r="B856" s="638"/>
      <c r="C856" s="638"/>
      <c r="D856" s="638"/>
      <c r="E856" s="638"/>
      <c r="F856" s="638"/>
      <c r="G856" s="638"/>
      <c r="H856" s="638"/>
      <c r="I856" s="638"/>
      <c r="J856" s="638"/>
      <c r="K856" s="638"/>
      <c r="L856" s="638"/>
      <c r="M856" s="638"/>
      <c r="N856" s="638"/>
      <c r="O856" s="638"/>
      <c r="P856" s="638"/>
      <c r="Q856" s="638"/>
      <c r="R856" s="638"/>
      <c r="S856" s="638"/>
      <c r="T856" s="639"/>
      <c r="U856" s="59">
        <f>'раздел 2'!C854-'раздел 1'!L856</f>
        <v>0</v>
      </c>
      <c r="V856" s="213">
        <f t="shared" si="224"/>
        <v>0</v>
      </c>
      <c r="W856" s="213">
        <f t="shared" si="206"/>
        <v>0</v>
      </c>
    </row>
    <row r="857" spans="1:23" ht="15.6" customHeight="1" x14ac:dyDescent="0.2">
      <c r="A857" s="557" t="s">
        <v>60</v>
      </c>
      <c r="B857" s="557"/>
      <c r="C857" s="341"/>
      <c r="D857" s="350"/>
      <c r="E857" s="350"/>
      <c r="F857" s="337"/>
      <c r="G857" s="337"/>
      <c r="H857" s="350"/>
      <c r="I857" s="350"/>
      <c r="J857" s="350"/>
      <c r="K857" s="341"/>
      <c r="L857" s="373"/>
      <c r="M857" s="350"/>
      <c r="N857" s="350"/>
      <c r="O857" s="350"/>
      <c r="P857" s="350"/>
      <c r="Q857" s="129"/>
      <c r="R857" s="350"/>
      <c r="S857" s="350"/>
      <c r="T857" s="350"/>
      <c r="U857" s="59">
        <f>'раздел 2'!C855-'раздел 1'!L857</f>
        <v>0</v>
      </c>
      <c r="V857" s="213">
        <f t="shared" si="224"/>
        <v>0</v>
      </c>
      <c r="W857" s="213">
        <f t="shared" si="206"/>
        <v>0</v>
      </c>
    </row>
    <row r="858" spans="1:23" ht="15.6" customHeight="1" x14ac:dyDescent="0.2">
      <c r="A858" s="363">
        <f>A853+1</f>
        <v>663</v>
      </c>
      <c r="B858" s="340" t="s">
        <v>263</v>
      </c>
      <c r="C858" s="341">
        <v>1961</v>
      </c>
      <c r="D858" s="350"/>
      <c r="E858" s="350" t="s">
        <v>238</v>
      </c>
      <c r="F858" s="337">
        <v>2</v>
      </c>
      <c r="G858" s="337">
        <v>2</v>
      </c>
      <c r="H858" s="350">
        <v>711.9</v>
      </c>
      <c r="I858" s="350">
        <v>711.9</v>
      </c>
      <c r="J858" s="350">
        <v>464.9</v>
      </c>
      <c r="K858" s="341">
        <v>21</v>
      </c>
      <c r="L858" s="373">
        <f>'раздел 2'!C856</f>
        <v>13062858.42</v>
      </c>
      <c r="M858" s="350">
        <v>0</v>
      </c>
      <c r="N858" s="350">
        <v>0</v>
      </c>
      <c r="O858" s="350">
        <v>0</v>
      </c>
      <c r="P858" s="349">
        <f t="shared" ref="P858:P864" si="226">L858</f>
        <v>13062858.42</v>
      </c>
      <c r="Q858" s="345">
        <f t="shared" ref="Q858:Q865" si="227">L858/H858</f>
        <v>18349.288411293721</v>
      </c>
      <c r="R858" s="350">
        <v>24445</v>
      </c>
      <c r="S858" s="350" t="s">
        <v>358</v>
      </c>
      <c r="T858" s="350" t="s">
        <v>181</v>
      </c>
      <c r="U858" s="59">
        <f>'раздел 2'!C856-'раздел 1'!L858</f>
        <v>0</v>
      </c>
      <c r="V858" s="213">
        <f t="shared" si="224"/>
        <v>0</v>
      </c>
      <c r="W858" s="213">
        <f t="shared" si="206"/>
        <v>6095.7115887062791</v>
      </c>
    </row>
    <row r="859" spans="1:23" ht="15.6" customHeight="1" x14ac:dyDescent="0.2">
      <c r="A859" s="338">
        <f t="shared" ref="A859:A864" si="228">A858+1</f>
        <v>664</v>
      </c>
      <c r="B859" s="340" t="s">
        <v>264</v>
      </c>
      <c r="C859" s="341">
        <v>1961</v>
      </c>
      <c r="D859" s="350"/>
      <c r="E859" s="350" t="s">
        <v>238</v>
      </c>
      <c r="F859" s="337">
        <v>2</v>
      </c>
      <c r="G859" s="337">
        <v>2</v>
      </c>
      <c r="H859" s="350">
        <v>711.9</v>
      </c>
      <c r="I859" s="350">
        <v>711.9</v>
      </c>
      <c r="J859" s="350">
        <v>464.9</v>
      </c>
      <c r="K859" s="341">
        <v>22</v>
      </c>
      <c r="L859" s="373">
        <f>'раздел 2'!C857</f>
        <v>13062858.42</v>
      </c>
      <c r="M859" s="350">
        <v>0</v>
      </c>
      <c r="N859" s="350">
        <v>0</v>
      </c>
      <c r="O859" s="350">
        <v>0</v>
      </c>
      <c r="P859" s="349">
        <f t="shared" si="226"/>
        <v>13062858.42</v>
      </c>
      <c r="Q859" s="345">
        <f t="shared" si="227"/>
        <v>18349.288411293721</v>
      </c>
      <c r="R859" s="350">
        <v>24445</v>
      </c>
      <c r="S859" s="350" t="s">
        <v>358</v>
      </c>
      <c r="T859" s="350" t="s">
        <v>181</v>
      </c>
      <c r="U859" s="59">
        <f>'раздел 2'!C857-'раздел 1'!L859</f>
        <v>0</v>
      </c>
      <c r="V859" s="213">
        <f t="shared" si="224"/>
        <v>0</v>
      </c>
      <c r="W859" s="213">
        <f t="shared" si="206"/>
        <v>6095.7115887062791</v>
      </c>
    </row>
    <row r="860" spans="1:23" ht="15.6" customHeight="1" x14ac:dyDescent="0.2">
      <c r="A860" s="338">
        <f t="shared" si="228"/>
        <v>665</v>
      </c>
      <c r="B860" s="340" t="s">
        <v>265</v>
      </c>
      <c r="C860" s="341">
        <v>1960</v>
      </c>
      <c r="D860" s="350"/>
      <c r="E860" s="350" t="s">
        <v>238</v>
      </c>
      <c r="F860" s="337">
        <v>2</v>
      </c>
      <c r="G860" s="337">
        <v>2</v>
      </c>
      <c r="H860" s="350">
        <v>711.9</v>
      </c>
      <c r="I860" s="350">
        <v>711.9</v>
      </c>
      <c r="J860" s="350">
        <v>464.9</v>
      </c>
      <c r="K860" s="341">
        <v>23</v>
      </c>
      <c r="L860" s="373">
        <f>'раздел 2'!C858</f>
        <v>13062858.42</v>
      </c>
      <c r="M860" s="350">
        <v>0</v>
      </c>
      <c r="N860" s="350">
        <v>0</v>
      </c>
      <c r="O860" s="350">
        <v>0</v>
      </c>
      <c r="P860" s="349">
        <f t="shared" si="226"/>
        <v>13062858.42</v>
      </c>
      <c r="Q860" s="345">
        <f t="shared" si="227"/>
        <v>18349.288411293721</v>
      </c>
      <c r="R860" s="350">
        <v>24445</v>
      </c>
      <c r="S860" s="350" t="s">
        <v>358</v>
      </c>
      <c r="T860" s="350" t="s">
        <v>181</v>
      </c>
      <c r="U860" s="59">
        <f>'раздел 2'!C858-'раздел 1'!L860</f>
        <v>0</v>
      </c>
      <c r="V860" s="213">
        <f t="shared" si="224"/>
        <v>0</v>
      </c>
      <c r="W860" s="213">
        <f t="shared" si="206"/>
        <v>6095.7115887062791</v>
      </c>
    </row>
    <row r="861" spans="1:23" ht="15.6" customHeight="1" x14ac:dyDescent="0.2">
      <c r="A861" s="338">
        <f t="shared" si="228"/>
        <v>666</v>
      </c>
      <c r="B861" s="340" t="s">
        <v>266</v>
      </c>
      <c r="C861" s="341">
        <v>1960</v>
      </c>
      <c r="D861" s="350"/>
      <c r="E861" s="350" t="s">
        <v>238</v>
      </c>
      <c r="F861" s="337">
        <v>2</v>
      </c>
      <c r="G861" s="337">
        <v>2</v>
      </c>
      <c r="H861" s="350">
        <v>711.9</v>
      </c>
      <c r="I861" s="350">
        <v>711.9</v>
      </c>
      <c r="J861" s="350">
        <v>464.9</v>
      </c>
      <c r="K861" s="341">
        <v>19</v>
      </c>
      <c r="L861" s="373">
        <f>'раздел 2'!C859</f>
        <v>15212849.09</v>
      </c>
      <c r="M861" s="350">
        <v>0</v>
      </c>
      <c r="N861" s="350">
        <v>0</v>
      </c>
      <c r="O861" s="350">
        <v>0</v>
      </c>
      <c r="P861" s="349">
        <f t="shared" si="226"/>
        <v>15212849.09</v>
      </c>
      <c r="Q861" s="345">
        <f t="shared" si="227"/>
        <v>21369.362396403991</v>
      </c>
      <c r="R861" s="350">
        <v>24445</v>
      </c>
      <c r="S861" s="350" t="s">
        <v>358</v>
      </c>
      <c r="T861" s="350" t="s">
        <v>181</v>
      </c>
      <c r="U861" s="59">
        <f>'раздел 2'!C859-'раздел 1'!L861</f>
        <v>0</v>
      </c>
      <c r="V861" s="213">
        <f t="shared" si="224"/>
        <v>0</v>
      </c>
      <c r="W861" s="213">
        <f t="shared" si="206"/>
        <v>3075.6376035960093</v>
      </c>
    </row>
    <row r="862" spans="1:23" ht="15.6" customHeight="1" x14ac:dyDescent="0.2">
      <c r="A862" s="338">
        <f t="shared" si="228"/>
        <v>667</v>
      </c>
      <c r="B862" s="340" t="s">
        <v>267</v>
      </c>
      <c r="C862" s="341">
        <v>1960</v>
      </c>
      <c r="D862" s="350"/>
      <c r="E862" s="350" t="s">
        <v>238</v>
      </c>
      <c r="F862" s="337">
        <v>2</v>
      </c>
      <c r="G862" s="337">
        <v>2</v>
      </c>
      <c r="H862" s="350">
        <v>711.9</v>
      </c>
      <c r="I862" s="350">
        <v>711.9</v>
      </c>
      <c r="J862" s="350">
        <v>464.9</v>
      </c>
      <c r="K862" s="341">
        <v>25</v>
      </c>
      <c r="L862" s="373">
        <f>'раздел 2'!C860</f>
        <v>15275007.48</v>
      </c>
      <c r="M862" s="350">
        <v>0</v>
      </c>
      <c r="N862" s="350">
        <v>0</v>
      </c>
      <c r="O862" s="350">
        <v>0</v>
      </c>
      <c r="P862" s="349">
        <f t="shared" si="226"/>
        <v>15275007.48</v>
      </c>
      <c r="Q862" s="345">
        <f t="shared" si="227"/>
        <v>21456.67576906869</v>
      </c>
      <c r="R862" s="350">
        <v>24445</v>
      </c>
      <c r="S862" s="545" t="s">
        <v>358</v>
      </c>
      <c r="T862" s="350" t="s">
        <v>181</v>
      </c>
      <c r="U862" s="59">
        <f>'раздел 2'!C860-'раздел 1'!L862</f>
        <v>0</v>
      </c>
      <c r="V862" s="213">
        <f t="shared" si="224"/>
        <v>0</v>
      </c>
      <c r="W862" s="213">
        <f t="shared" si="206"/>
        <v>2988.32423093131</v>
      </c>
    </row>
    <row r="863" spans="1:23" ht="15.6" customHeight="1" x14ac:dyDescent="0.2">
      <c r="A863" s="338">
        <f t="shared" si="228"/>
        <v>668</v>
      </c>
      <c r="B863" s="340" t="s">
        <v>268</v>
      </c>
      <c r="C863" s="341">
        <v>1960</v>
      </c>
      <c r="D863" s="350"/>
      <c r="E863" s="350" t="s">
        <v>238</v>
      </c>
      <c r="F863" s="337">
        <v>2</v>
      </c>
      <c r="G863" s="337">
        <v>2</v>
      </c>
      <c r="H863" s="350">
        <v>711.9</v>
      </c>
      <c r="I863" s="350">
        <v>711.9</v>
      </c>
      <c r="J863" s="350">
        <v>464.9</v>
      </c>
      <c r="K863" s="341">
        <v>24</v>
      </c>
      <c r="L863" s="373">
        <f>'раздел 2'!C861</f>
        <v>13062858.42</v>
      </c>
      <c r="M863" s="350">
        <v>0</v>
      </c>
      <c r="N863" s="350">
        <v>0</v>
      </c>
      <c r="O863" s="350">
        <v>0</v>
      </c>
      <c r="P863" s="349">
        <f t="shared" si="226"/>
        <v>13062858.42</v>
      </c>
      <c r="Q863" s="345">
        <f t="shared" si="227"/>
        <v>18349.288411293721</v>
      </c>
      <c r="R863" s="350">
        <v>24445</v>
      </c>
      <c r="S863" s="545" t="s">
        <v>358</v>
      </c>
      <c r="T863" s="350" t="s">
        <v>181</v>
      </c>
      <c r="U863" s="59">
        <f>'раздел 2'!C861-'раздел 1'!L863</f>
        <v>0</v>
      </c>
      <c r="V863" s="213">
        <f t="shared" si="224"/>
        <v>0</v>
      </c>
      <c r="W863" s="213">
        <f t="shared" si="206"/>
        <v>6095.7115887062791</v>
      </c>
    </row>
    <row r="864" spans="1:23" ht="15.6" customHeight="1" x14ac:dyDescent="0.2">
      <c r="A864" s="338">
        <f t="shared" si="228"/>
        <v>669</v>
      </c>
      <c r="B864" s="340" t="s">
        <v>269</v>
      </c>
      <c r="C864" s="341">
        <v>1960</v>
      </c>
      <c r="D864" s="350"/>
      <c r="E864" s="350" t="s">
        <v>238</v>
      </c>
      <c r="F864" s="337">
        <v>2</v>
      </c>
      <c r="G864" s="337">
        <v>2</v>
      </c>
      <c r="H864" s="350">
        <v>711.9</v>
      </c>
      <c r="I864" s="350">
        <v>711.9</v>
      </c>
      <c r="J864" s="350">
        <v>464.9</v>
      </c>
      <c r="K864" s="341">
        <v>23</v>
      </c>
      <c r="L864" s="373">
        <f>'раздел 2'!C862</f>
        <v>15970208.5</v>
      </c>
      <c r="M864" s="350">
        <v>0</v>
      </c>
      <c r="N864" s="350">
        <v>0</v>
      </c>
      <c r="O864" s="350">
        <v>0</v>
      </c>
      <c r="P864" s="349">
        <f t="shared" si="226"/>
        <v>15970208.5</v>
      </c>
      <c r="Q864" s="345">
        <f t="shared" si="227"/>
        <v>22433.218850962214</v>
      </c>
      <c r="R864" s="350">
        <v>24445</v>
      </c>
      <c r="S864" s="545" t="s">
        <v>358</v>
      </c>
      <c r="T864" s="350" t="s">
        <v>181</v>
      </c>
      <c r="U864" s="59">
        <f>'раздел 2'!C862-'раздел 1'!L864</f>
        <v>0</v>
      </c>
      <c r="V864" s="213">
        <f t="shared" si="224"/>
        <v>0</v>
      </c>
      <c r="W864" s="213">
        <f t="shared" si="206"/>
        <v>2011.7811490377862</v>
      </c>
    </row>
    <row r="865" spans="1:23" ht="15.6" customHeight="1" x14ac:dyDescent="0.2">
      <c r="A865" s="592" t="s">
        <v>17</v>
      </c>
      <c r="B865" s="593"/>
      <c r="C865" s="341" t="s">
        <v>177</v>
      </c>
      <c r="D865" s="350" t="s">
        <v>177</v>
      </c>
      <c r="E865" s="350" t="s">
        <v>177</v>
      </c>
      <c r="F865" s="337" t="s">
        <v>177</v>
      </c>
      <c r="G865" s="337" t="s">
        <v>177</v>
      </c>
      <c r="H865" s="350">
        <v>4983.2999999999993</v>
      </c>
      <c r="I865" s="350">
        <v>4983.2999999999993</v>
      </c>
      <c r="J865" s="350">
        <v>3254.3</v>
      </c>
      <c r="K865" s="341">
        <v>157</v>
      </c>
      <c r="L865" s="373">
        <f>SUM(L858:L864)</f>
        <v>98709498.75</v>
      </c>
      <c r="M865" s="373">
        <f>SUM(M858:M864)</f>
        <v>0</v>
      </c>
      <c r="N865" s="373">
        <f>SUM(N858:N864)</f>
        <v>0</v>
      </c>
      <c r="O865" s="373">
        <f>SUM(O858:O864)</f>
        <v>0</v>
      </c>
      <c r="P865" s="373">
        <f>SUM(P858:P864)</f>
        <v>98709498.75</v>
      </c>
      <c r="Q865" s="345">
        <f t="shared" si="227"/>
        <v>19808.058665944256</v>
      </c>
      <c r="R865" s="350" t="s">
        <v>177</v>
      </c>
      <c r="S865" s="350" t="s">
        <v>177</v>
      </c>
      <c r="T865" s="350" t="s">
        <v>177</v>
      </c>
      <c r="U865" s="59">
        <f>'раздел 2'!C863-'раздел 1'!L865</f>
        <v>0</v>
      </c>
      <c r="V865" s="213">
        <f t="shared" si="224"/>
        <v>0</v>
      </c>
      <c r="W865" s="213" t="e">
        <f t="shared" si="206"/>
        <v>#VALUE!</v>
      </c>
    </row>
    <row r="866" spans="1:23" ht="15.6" customHeight="1" x14ac:dyDescent="0.2">
      <c r="A866" s="557" t="s">
        <v>61</v>
      </c>
      <c r="B866" s="557"/>
      <c r="C866" s="341"/>
      <c r="D866" s="350"/>
      <c r="E866" s="350"/>
      <c r="F866" s="337"/>
      <c r="G866" s="337"/>
      <c r="H866" s="350"/>
      <c r="I866" s="350"/>
      <c r="J866" s="350"/>
      <c r="K866" s="341"/>
      <c r="L866" s="373"/>
      <c r="M866" s="350"/>
      <c r="N866" s="350"/>
      <c r="O866" s="350"/>
      <c r="P866" s="350"/>
      <c r="Q866" s="129"/>
      <c r="R866" s="350"/>
      <c r="S866" s="350"/>
      <c r="T866" s="350"/>
      <c r="U866" s="59">
        <f>'раздел 2'!C864-'раздел 1'!L866</f>
        <v>0</v>
      </c>
      <c r="V866" s="213">
        <f t="shared" si="224"/>
        <v>0</v>
      </c>
      <c r="W866" s="213">
        <f t="shared" si="206"/>
        <v>0</v>
      </c>
    </row>
    <row r="867" spans="1:23" ht="15.6" customHeight="1" x14ac:dyDescent="0.2">
      <c r="A867" s="363">
        <f>A864+1</f>
        <v>670</v>
      </c>
      <c r="B867" s="340" t="s">
        <v>270</v>
      </c>
      <c r="C867" s="341">
        <v>1965</v>
      </c>
      <c r="D867" s="350"/>
      <c r="E867" s="350" t="s">
        <v>174</v>
      </c>
      <c r="F867" s="337">
        <v>2</v>
      </c>
      <c r="G867" s="337">
        <v>2</v>
      </c>
      <c r="H867" s="350">
        <v>664.6</v>
      </c>
      <c r="I867" s="350">
        <v>634.70000000000005</v>
      </c>
      <c r="J867" s="350">
        <v>327.9</v>
      </c>
      <c r="K867" s="341">
        <v>31</v>
      </c>
      <c r="L867" s="373">
        <f>'раздел 2'!C865</f>
        <v>636567.52</v>
      </c>
      <c r="M867" s="350">
        <v>0</v>
      </c>
      <c r="N867" s="350">
        <v>0</v>
      </c>
      <c r="O867" s="350">
        <v>0</v>
      </c>
      <c r="P867" s="349">
        <f t="shared" ref="P867:P876" si="229">L867</f>
        <v>636567.52</v>
      </c>
      <c r="Q867" s="345">
        <f t="shared" ref="Q867:Q877" si="230">L867/H867</f>
        <v>957.82052362323202</v>
      </c>
      <c r="R867" s="350">
        <v>24445</v>
      </c>
      <c r="S867" s="67">
        <v>43829</v>
      </c>
      <c r="T867" s="350" t="s">
        <v>181</v>
      </c>
      <c r="U867" s="59">
        <f>'раздел 2'!C865-'раздел 1'!L867</f>
        <v>0</v>
      </c>
      <c r="V867" s="213">
        <f t="shared" si="224"/>
        <v>0</v>
      </c>
      <c r="W867" s="213">
        <f t="shared" si="206"/>
        <v>23487.179476376768</v>
      </c>
    </row>
    <row r="868" spans="1:23" ht="15.6" customHeight="1" x14ac:dyDescent="0.2">
      <c r="A868" s="338">
        <f t="shared" ref="A868:A876" si="231">A867+1</f>
        <v>671</v>
      </c>
      <c r="B868" s="340" t="s">
        <v>271</v>
      </c>
      <c r="C868" s="341">
        <v>1969</v>
      </c>
      <c r="D868" s="350"/>
      <c r="E868" s="350" t="s">
        <v>174</v>
      </c>
      <c r="F868" s="337">
        <v>2</v>
      </c>
      <c r="G868" s="337">
        <v>2</v>
      </c>
      <c r="H868" s="350">
        <v>570.29999999999995</v>
      </c>
      <c r="I868" s="350" t="s">
        <v>182</v>
      </c>
      <c r="J868" s="350">
        <v>268.7</v>
      </c>
      <c r="K868" s="341">
        <v>33</v>
      </c>
      <c r="L868" s="373">
        <f>'раздел 2'!C866</f>
        <v>636567.52</v>
      </c>
      <c r="M868" s="350">
        <v>0</v>
      </c>
      <c r="N868" s="350">
        <v>0</v>
      </c>
      <c r="O868" s="350">
        <v>0</v>
      </c>
      <c r="P868" s="349">
        <f t="shared" si="229"/>
        <v>636567.52</v>
      </c>
      <c r="Q868" s="345">
        <f t="shared" si="230"/>
        <v>1116.1976503594601</v>
      </c>
      <c r="R868" s="350">
        <v>24445</v>
      </c>
      <c r="S868" s="67">
        <v>43829</v>
      </c>
      <c r="T868" s="350" t="s">
        <v>181</v>
      </c>
      <c r="U868" s="59">
        <f>'раздел 2'!C866-'раздел 1'!L868</f>
        <v>0</v>
      </c>
      <c r="V868" s="213">
        <f t="shared" si="224"/>
        <v>0</v>
      </c>
      <c r="W868" s="213">
        <f t="shared" si="206"/>
        <v>23328.80234964054</v>
      </c>
    </row>
    <row r="869" spans="1:23" ht="15.6" customHeight="1" x14ac:dyDescent="0.2">
      <c r="A869" s="338">
        <f t="shared" si="231"/>
        <v>672</v>
      </c>
      <c r="B869" s="340" t="s">
        <v>272</v>
      </c>
      <c r="C869" s="341">
        <v>1966</v>
      </c>
      <c r="D869" s="350"/>
      <c r="E869" s="350" t="s">
        <v>174</v>
      </c>
      <c r="F869" s="337">
        <v>2</v>
      </c>
      <c r="G869" s="337">
        <v>2</v>
      </c>
      <c r="H869" s="350">
        <v>549.6</v>
      </c>
      <c r="I869" s="350">
        <v>525.20000000000005</v>
      </c>
      <c r="J869" s="350">
        <v>340.9</v>
      </c>
      <c r="K869" s="341">
        <v>24</v>
      </c>
      <c r="L869" s="373">
        <f>'раздел 2'!C867</f>
        <v>671784.62</v>
      </c>
      <c r="M869" s="350">
        <v>0</v>
      </c>
      <c r="N869" s="350">
        <v>0</v>
      </c>
      <c r="O869" s="350">
        <v>0</v>
      </c>
      <c r="P869" s="349">
        <f t="shared" si="229"/>
        <v>671784.62</v>
      </c>
      <c r="Q869" s="345">
        <f t="shared" si="230"/>
        <v>1222.3155385735079</v>
      </c>
      <c r="R869" s="350">
        <v>24445</v>
      </c>
      <c r="S869" s="67">
        <v>43829</v>
      </c>
      <c r="T869" s="350" t="s">
        <v>181</v>
      </c>
      <c r="U869" s="59">
        <f>'раздел 2'!C867-'раздел 1'!L869</f>
        <v>0</v>
      </c>
      <c r="V869" s="213">
        <f t="shared" si="224"/>
        <v>0</v>
      </c>
      <c r="W869" s="213">
        <f t="shared" si="206"/>
        <v>23222.684461426492</v>
      </c>
    </row>
    <row r="870" spans="1:23" ht="15.6" customHeight="1" x14ac:dyDescent="0.2">
      <c r="A870" s="338">
        <f t="shared" si="231"/>
        <v>673</v>
      </c>
      <c r="B870" s="340" t="s">
        <v>273</v>
      </c>
      <c r="C870" s="341">
        <v>1967</v>
      </c>
      <c r="D870" s="350"/>
      <c r="E870" s="350" t="s">
        <v>174</v>
      </c>
      <c r="F870" s="337">
        <v>2</v>
      </c>
      <c r="G870" s="337">
        <v>2</v>
      </c>
      <c r="H870" s="350">
        <v>530</v>
      </c>
      <c r="I870" s="350">
        <v>505.4</v>
      </c>
      <c r="J870" s="350">
        <v>349.5</v>
      </c>
      <c r="K870" s="341">
        <v>22</v>
      </c>
      <c r="L870" s="373">
        <f>'раздел 2'!C868</f>
        <v>675987.78</v>
      </c>
      <c r="M870" s="350">
        <v>0</v>
      </c>
      <c r="N870" s="350">
        <v>0</v>
      </c>
      <c r="O870" s="350">
        <v>0</v>
      </c>
      <c r="P870" s="349">
        <f t="shared" si="229"/>
        <v>675987.78</v>
      </c>
      <c r="Q870" s="345">
        <f t="shared" si="230"/>
        <v>1275.4486415094341</v>
      </c>
      <c r="R870" s="350">
        <v>24445</v>
      </c>
      <c r="S870" s="67">
        <v>43829</v>
      </c>
      <c r="T870" s="350" t="s">
        <v>181</v>
      </c>
      <c r="U870" s="59">
        <f>'раздел 2'!C868-'раздел 1'!L870</f>
        <v>0</v>
      </c>
      <c r="V870" s="213">
        <f t="shared" si="224"/>
        <v>0</v>
      </c>
      <c r="W870" s="213">
        <f t="shared" si="206"/>
        <v>23169.551358490568</v>
      </c>
    </row>
    <row r="871" spans="1:23" ht="15.6" customHeight="1" x14ac:dyDescent="0.2">
      <c r="A871" s="338">
        <f t="shared" si="231"/>
        <v>674</v>
      </c>
      <c r="B871" s="340" t="s">
        <v>62</v>
      </c>
      <c r="C871" s="341">
        <v>1965</v>
      </c>
      <c r="D871" s="350"/>
      <c r="E871" s="350" t="s">
        <v>174</v>
      </c>
      <c r="F871" s="337">
        <v>2</v>
      </c>
      <c r="G871" s="337">
        <v>2</v>
      </c>
      <c r="H871" s="350">
        <v>649.79999999999995</v>
      </c>
      <c r="I871" s="350">
        <v>625</v>
      </c>
      <c r="J871" s="350">
        <v>542.6</v>
      </c>
      <c r="K871" s="341">
        <v>31</v>
      </c>
      <c r="L871" s="373">
        <f>'раздел 2'!C869</f>
        <v>3662083.9800000004</v>
      </c>
      <c r="M871" s="350">
        <v>0</v>
      </c>
      <c r="N871" s="350">
        <v>0</v>
      </c>
      <c r="O871" s="350">
        <v>0</v>
      </c>
      <c r="P871" s="349">
        <f t="shared" si="229"/>
        <v>3662083.9800000004</v>
      </c>
      <c r="Q871" s="345">
        <f t="shared" si="230"/>
        <v>5635.7094182825494</v>
      </c>
      <c r="R871" s="350">
        <v>24445</v>
      </c>
      <c r="S871" s="67">
        <v>43829</v>
      </c>
      <c r="T871" s="350" t="s">
        <v>181</v>
      </c>
      <c r="U871" s="59">
        <f>'раздел 2'!C869-'раздел 1'!L871</f>
        <v>0</v>
      </c>
      <c r="V871" s="213">
        <f t="shared" si="224"/>
        <v>0</v>
      </c>
      <c r="W871" s="213">
        <f t="shared" si="206"/>
        <v>18809.290581717451</v>
      </c>
    </row>
    <row r="872" spans="1:23" ht="15.6" customHeight="1" x14ac:dyDescent="0.2">
      <c r="A872" s="338">
        <f t="shared" si="231"/>
        <v>675</v>
      </c>
      <c r="B872" s="340" t="s">
        <v>274</v>
      </c>
      <c r="C872" s="341">
        <v>1945</v>
      </c>
      <c r="D872" s="350"/>
      <c r="E872" s="350" t="s">
        <v>174</v>
      </c>
      <c r="F872" s="337">
        <v>2</v>
      </c>
      <c r="G872" s="337">
        <v>1</v>
      </c>
      <c r="H872" s="350">
        <v>399.5</v>
      </c>
      <c r="I872" s="350">
        <v>339.1</v>
      </c>
      <c r="J872" s="350">
        <v>201.8</v>
      </c>
      <c r="K872" s="341">
        <v>15</v>
      </c>
      <c r="L872" s="373">
        <f>'раздел 2'!C870</f>
        <v>3956909.34</v>
      </c>
      <c r="M872" s="350">
        <v>0</v>
      </c>
      <c r="N872" s="350">
        <v>0</v>
      </c>
      <c r="O872" s="350">
        <v>0</v>
      </c>
      <c r="P872" s="349">
        <f t="shared" si="229"/>
        <v>3956909.34</v>
      </c>
      <c r="Q872" s="345">
        <f t="shared" si="230"/>
        <v>9904.6541677096375</v>
      </c>
      <c r="R872" s="350">
        <v>24445</v>
      </c>
      <c r="S872" s="67">
        <v>43829</v>
      </c>
      <c r="T872" s="350" t="s">
        <v>181</v>
      </c>
      <c r="U872" s="59">
        <f>'раздел 2'!C870-'раздел 1'!L872</f>
        <v>0</v>
      </c>
      <c r="V872" s="213">
        <f t="shared" si="224"/>
        <v>0</v>
      </c>
      <c r="W872" s="213">
        <f t="shared" si="206"/>
        <v>14540.345832290363</v>
      </c>
    </row>
    <row r="873" spans="1:23" ht="15.6" customHeight="1" x14ac:dyDescent="0.2">
      <c r="A873" s="338">
        <f t="shared" si="231"/>
        <v>676</v>
      </c>
      <c r="B873" s="340" t="s">
        <v>63</v>
      </c>
      <c r="C873" s="341">
        <v>1963</v>
      </c>
      <c r="D873" s="350"/>
      <c r="E873" s="350" t="s">
        <v>174</v>
      </c>
      <c r="F873" s="337">
        <v>2</v>
      </c>
      <c r="G873" s="337">
        <v>2</v>
      </c>
      <c r="H873" s="350">
        <v>428.1</v>
      </c>
      <c r="I873" s="350">
        <v>387.7</v>
      </c>
      <c r="J873" s="350">
        <v>284</v>
      </c>
      <c r="K873" s="341">
        <v>21</v>
      </c>
      <c r="L873" s="373">
        <f>'раздел 2'!C871</f>
        <v>3305086.7800000003</v>
      </c>
      <c r="M873" s="350">
        <v>0</v>
      </c>
      <c r="N873" s="350">
        <v>0</v>
      </c>
      <c r="O873" s="350">
        <v>0</v>
      </c>
      <c r="P873" s="349">
        <f t="shared" si="229"/>
        <v>3305086.7800000003</v>
      </c>
      <c r="Q873" s="345">
        <f t="shared" si="230"/>
        <v>7720.3615510394766</v>
      </c>
      <c r="R873" s="350">
        <v>24445</v>
      </c>
      <c r="S873" s="67">
        <v>43829</v>
      </c>
      <c r="T873" s="350" t="s">
        <v>181</v>
      </c>
      <c r="U873" s="59">
        <f>'раздел 2'!C871-'раздел 1'!L873</f>
        <v>0</v>
      </c>
      <c r="V873" s="213">
        <f t="shared" si="224"/>
        <v>0</v>
      </c>
      <c r="W873" s="213">
        <f t="shared" si="206"/>
        <v>16724.638448960523</v>
      </c>
    </row>
    <row r="874" spans="1:23" ht="15.6" customHeight="1" x14ac:dyDescent="0.2">
      <c r="A874" s="338">
        <f t="shared" si="231"/>
        <v>677</v>
      </c>
      <c r="B874" s="340" t="s">
        <v>64</v>
      </c>
      <c r="C874" s="341">
        <v>1930</v>
      </c>
      <c r="D874" s="350"/>
      <c r="E874" s="350" t="s">
        <v>174</v>
      </c>
      <c r="F874" s="337">
        <v>2</v>
      </c>
      <c r="G874" s="337">
        <v>2</v>
      </c>
      <c r="H874" s="350">
        <v>366.9</v>
      </c>
      <c r="I874" s="350">
        <v>328.3</v>
      </c>
      <c r="J874" s="350">
        <v>202.3</v>
      </c>
      <c r="K874" s="341">
        <v>17</v>
      </c>
      <c r="L874" s="373">
        <f>'раздел 2'!C872</f>
        <v>1393059.6199999999</v>
      </c>
      <c r="M874" s="350">
        <v>0</v>
      </c>
      <c r="N874" s="350">
        <v>0</v>
      </c>
      <c r="O874" s="350">
        <v>0</v>
      </c>
      <c r="P874" s="349">
        <f t="shared" si="229"/>
        <v>1393059.6199999999</v>
      </c>
      <c r="Q874" s="345">
        <f t="shared" si="230"/>
        <v>3796.8373398746253</v>
      </c>
      <c r="R874" s="350">
        <v>24445</v>
      </c>
      <c r="S874" s="67">
        <v>43829</v>
      </c>
      <c r="T874" s="350" t="s">
        <v>181</v>
      </c>
      <c r="U874" s="59">
        <f>'раздел 2'!C872-'раздел 1'!L874</f>
        <v>0</v>
      </c>
      <c r="V874" s="213">
        <f t="shared" si="224"/>
        <v>0</v>
      </c>
      <c r="W874" s="213">
        <f t="shared" si="206"/>
        <v>20648.162660125374</v>
      </c>
    </row>
    <row r="875" spans="1:23" ht="15.6" customHeight="1" x14ac:dyDescent="0.2">
      <c r="A875" s="338">
        <f t="shared" si="231"/>
        <v>678</v>
      </c>
      <c r="B875" s="340" t="s">
        <v>275</v>
      </c>
      <c r="C875" s="341">
        <v>1963</v>
      </c>
      <c r="D875" s="350"/>
      <c r="E875" s="350" t="s">
        <v>174</v>
      </c>
      <c r="F875" s="337">
        <v>2</v>
      </c>
      <c r="G875" s="337">
        <v>2</v>
      </c>
      <c r="H875" s="350">
        <v>440.5</v>
      </c>
      <c r="I875" s="350">
        <v>401.5</v>
      </c>
      <c r="J875" s="350">
        <v>302.60000000000002</v>
      </c>
      <c r="K875" s="341">
        <v>18</v>
      </c>
      <c r="L875" s="373">
        <f>'раздел 2'!C873</f>
        <v>3992892.83</v>
      </c>
      <c r="M875" s="350">
        <v>0</v>
      </c>
      <c r="N875" s="350">
        <v>0</v>
      </c>
      <c r="O875" s="350">
        <v>0</v>
      </c>
      <c r="P875" s="349">
        <f t="shared" si="229"/>
        <v>3992892.83</v>
      </c>
      <c r="Q875" s="345">
        <f t="shared" si="230"/>
        <v>9064.4559137343931</v>
      </c>
      <c r="R875" s="350">
        <v>24445</v>
      </c>
      <c r="S875" s="67">
        <v>43829</v>
      </c>
      <c r="T875" s="350" t="s">
        <v>181</v>
      </c>
      <c r="U875" s="59">
        <f>'раздел 2'!C873-'раздел 1'!L875</f>
        <v>0</v>
      </c>
      <c r="V875" s="213">
        <f t="shared" si="224"/>
        <v>0</v>
      </c>
      <c r="W875" s="213">
        <f t="shared" ref="W875:W943" si="232">R875-Q875</f>
        <v>15380.544086265607</v>
      </c>
    </row>
    <row r="876" spans="1:23" ht="15.6" customHeight="1" x14ac:dyDescent="0.2">
      <c r="A876" s="338">
        <f t="shared" si="231"/>
        <v>679</v>
      </c>
      <c r="B876" s="340" t="s">
        <v>276</v>
      </c>
      <c r="C876" s="341">
        <v>1962</v>
      </c>
      <c r="D876" s="350"/>
      <c r="E876" s="350" t="s">
        <v>174</v>
      </c>
      <c r="F876" s="337">
        <v>2</v>
      </c>
      <c r="G876" s="337">
        <v>2</v>
      </c>
      <c r="H876" s="350">
        <v>419.4</v>
      </c>
      <c r="I876" s="350">
        <v>379.8</v>
      </c>
      <c r="J876" s="350">
        <v>337.7</v>
      </c>
      <c r="K876" s="341">
        <v>31</v>
      </c>
      <c r="L876" s="373">
        <f>'раздел 2'!C874</f>
        <v>3820910.8</v>
      </c>
      <c r="M876" s="350">
        <v>0</v>
      </c>
      <c r="N876" s="350">
        <v>0</v>
      </c>
      <c r="O876" s="350">
        <v>0</v>
      </c>
      <c r="P876" s="349">
        <f t="shared" si="229"/>
        <v>3820910.8</v>
      </c>
      <c r="Q876" s="345">
        <f t="shared" si="230"/>
        <v>9110.4215546018113</v>
      </c>
      <c r="R876" s="350">
        <v>24445</v>
      </c>
      <c r="S876" s="67">
        <v>43829</v>
      </c>
      <c r="T876" s="350" t="s">
        <v>181</v>
      </c>
      <c r="U876" s="59">
        <f>'раздел 2'!C874-'раздел 1'!L876</f>
        <v>0</v>
      </c>
      <c r="V876" s="213">
        <f t="shared" si="224"/>
        <v>0</v>
      </c>
      <c r="W876" s="213">
        <f t="shared" si="232"/>
        <v>15334.578445398189</v>
      </c>
    </row>
    <row r="877" spans="1:23" ht="15.6" customHeight="1" x14ac:dyDescent="0.2">
      <c r="A877" s="592" t="s">
        <v>17</v>
      </c>
      <c r="B877" s="593"/>
      <c r="C877" s="341" t="s">
        <v>177</v>
      </c>
      <c r="D877" s="350" t="s">
        <v>177</v>
      </c>
      <c r="E877" s="350" t="s">
        <v>177</v>
      </c>
      <c r="F877" s="337" t="s">
        <v>177</v>
      </c>
      <c r="G877" s="337" t="s">
        <v>177</v>
      </c>
      <c r="H877" s="350">
        <v>5018.7</v>
      </c>
      <c r="I877" s="350">
        <v>3492</v>
      </c>
      <c r="J877" s="350">
        <v>3157.9999999999995</v>
      </c>
      <c r="K877" s="341">
        <v>243</v>
      </c>
      <c r="L877" s="373">
        <f>SUM(L867:L876)</f>
        <v>22751850.790000003</v>
      </c>
      <c r="M877" s="373">
        <f>SUM(M867:M876)</f>
        <v>0</v>
      </c>
      <c r="N877" s="373">
        <f>SUM(N867:N876)</f>
        <v>0</v>
      </c>
      <c r="O877" s="373">
        <f>SUM(O867:O876)</f>
        <v>0</v>
      </c>
      <c r="P877" s="373">
        <f>SUM(P867:P876)</f>
        <v>22751850.790000003</v>
      </c>
      <c r="Q877" s="345">
        <f t="shared" si="230"/>
        <v>4533.4151852073255</v>
      </c>
      <c r="R877" s="350" t="s">
        <v>177</v>
      </c>
      <c r="S877" s="350" t="s">
        <v>177</v>
      </c>
      <c r="T877" s="350" t="s">
        <v>177</v>
      </c>
      <c r="U877" s="59">
        <f>'раздел 2'!C875-'раздел 1'!L877</f>
        <v>0</v>
      </c>
      <c r="V877" s="213">
        <f t="shared" si="224"/>
        <v>0</v>
      </c>
      <c r="W877" s="213" t="e">
        <f t="shared" si="232"/>
        <v>#VALUE!</v>
      </c>
    </row>
    <row r="878" spans="1:23" ht="15.6" customHeight="1" x14ac:dyDescent="0.2">
      <c r="A878" s="557" t="s">
        <v>65</v>
      </c>
      <c r="B878" s="557"/>
      <c r="C878" s="341"/>
      <c r="D878" s="350"/>
      <c r="E878" s="350"/>
      <c r="F878" s="337"/>
      <c r="G878" s="337"/>
      <c r="H878" s="350"/>
      <c r="I878" s="350"/>
      <c r="J878" s="350"/>
      <c r="K878" s="341"/>
      <c r="L878" s="373"/>
      <c r="M878" s="350"/>
      <c r="N878" s="350"/>
      <c r="O878" s="350"/>
      <c r="P878" s="350"/>
      <c r="Q878" s="129"/>
      <c r="R878" s="350"/>
      <c r="S878" s="350"/>
      <c r="T878" s="350"/>
      <c r="U878" s="59">
        <f>'раздел 2'!C876-'раздел 1'!L878</f>
        <v>0</v>
      </c>
      <c r="V878" s="213">
        <f t="shared" si="224"/>
        <v>0</v>
      </c>
      <c r="W878" s="213">
        <f t="shared" si="232"/>
        <v>0</v>
      </c>
    </row>
    <row r="879" spans="1:23" ht="15.6" customHeight="1" x14ac:dyDescent="0.2">
      <c r="A879" s="75">
        <f>A876+1</f>
        <v>680</v>
      </c>
      <c r="B879" s="340" t="s">
        <v>277</v>
      </c>
      <c r="C879" s="159">
        <v>1936</v>
      </c>
      <c r="D879" s="96"/>
      <c r="E879" s="96" t="s">
        <v>174</v>
      </c>
      <c r="F879" s="29">
        <v>4</v>
      </c>
      <c r="G879" s="29">
        <v>3</v>
      </c>
      <c r="H879" s="96">
        <v>2260.5</v>
      </c>
      <c r="I879" s="96">
        <v>2048.6999999999998</v>
      </c>
      <c r="J879" s="96">
        <v>1127.2</v>
      </c>
      <c r="K879" s="159">
        <v>100</v>
      </c>
      <c r="L879" s="133">
        <f>'раздел 2'!C877</f>
        <v>9125789.5999999996</v>
      </c>
      <c r="M879" s="96">
        <v>0</v>
      </c>
      <c r="N879" s="96">
        <v>0</v>
      </c>
      <c r="O879" s="350">
        <v>0</v>
      </c>
      <c r="P879" s="349">
        <f t="shared" ref="P879:P892" si="233">L879</f>
        <v>9125789.5999999996</v>
      </c>
      <c r="Q879" s="345">
        <f t="shared" ref="Q879:Q893" si="234">L879/H879</f>
        <v>4037.0668436186684</v>
      </c>
      <c r="R879" s="350">
        <v>24445</v>
      </c>
      <c r="S879" s="67">
        <v>43829</v>
      </c>
      <c r="T879" s="350" t="s">
        <v>181</v>
      </c>
      <c r="U879" s="59">
        <f>'раздел 2'!C877-'раздел 1'!L879</f>
        <v>0</v>
      </c>
      <c r="V879" s="213">
        <f t="shared" si="224"/>
        <v>0</v>
      </c>
      <c r="W879" s="213">
        <f t="shared" si="232"/>
        <v>20407.933156381332</v>
      </c>
    </row>
    <row r="880" spans="1:23" ht="15.6" customHeight="1" x14ac:dyDescent="0.2">
      <c r="A880" s="106">
        <f t="shared" ref="A880:A892" si="235">A879+1</f>
        <v>681</v>
      </c>
      <c r="B880" s="340" t="s">
        <v>278</v>
      </c>
      <c r="C880" s="350">
        <v>1967</v>
      </c>
      <c r="D880" s="350"/>
      <c r="E880" s="350" t="s">
        <v>178</v>
      </c>
      <c r="F880" s="337">
        <v>5</v>
      </c>
      <c r="G880" s="337">
        <v>3</v>
      </c>
      <c r="H880" s="350">
        <v>3115.1</v>
      </c>
      <c r="I880" s="350">
        <v>2548</v>
      </c>
      <c r="J880" s="350">
        <v>2451.4</v>
      </c>
      <c r="K880" s="350">
        <v>114</v>
      </c>
      <c r="L880" s="133">
        <f>'раздел 2'!C878</f>
        <v>3020994.38</v>
      </c>
      <c r="M880" s="350">
        <v>0</v>
      </c>
      <c r="N880" s="350">
        <v>0</v>
      </c>
      <c r="O880" s="350">
        <v>0</v>
      </c>
      <c r="P880" s="349">
        <f t="shared" si="233"/>
        <v>3020994.38</v>
      </c>
      <c r="Q880" s="345">
        <f t="shared" si="234"/>
        <v>969.79049789733881</v>
      </c>
      <c r="R880" s="350">
        <v>24445</v>
      </c>
      <c r="S880" s="67">
        <v>43829</v>
      </c>
      <c r="T880" s="350" t="s">
        <v>181</v>
      </c>
      <c r="U880" s="59">
        <f>'раздел 2'!C878-'раздел 1'!L880</f>
        <v>0</v>
      </c>
      <c r="V880" s="213">
        <f t="shared" si="224"/>
        <v>0</v>
      </c>
      <c r="W880" s="213">
        <f t="shared" si="232"/>
        <v>23475.209502102662</v>
      </c>
    </row>
    <row r="881" spans="1:23" ht="15.6" customHeight="1" x14ac:dyDescent="0.2">
      <c r="A881" s="64">
        <f t="shared" si="235"/>
        <v>682</v>
      </c>
      <c r="B881" s="340" t="s">
        <v>279</v>
      </c>
      <c r="C881" s="350">
        <v>1965</v>
      </c>
      <c r="D881" s="350"/>
      <c r="E881" s="350" t="s">
        <v>178</v>
      </c>
      <c r="F881" s="337">
        <v>5</v>
      </c>
      <c r="G881" s="337">
        <v>4</v>
      </c>
      <c r="H881" s="350">
        <v>4270</v>
      </c>
      <c r="I881" s="350">
        <v>3546</v>
      </c>
      <c r="J881" s="350">
        <v>3135.8</v>
      </c>
      <c r="K881" s="350">
        <v>158</v>
      </c>
      <c r="L881" s="133">
        <f>'раздел 2'!C879</f>
        <v>22106510.659999996</v>
      </c>
      <c r="M881" s="100">
        <v>0</v>
      </c>
      <c r="N881" s="100">
        <v>0</v>
      </c>
      <c r="O881" s="350">
        <v>0</v>
      </c>
      <c r="P881" s="349">
        <f t="shared" si="233"/>
        <v>22106510.659999996</v>
      </c>
      <c r="Q881" s="345">
        <f t="shared" si="234"/>
        <v>5177.1687728337229</v>
      </c>
      <c r="R881" s="350">
        <v>24445</v>
      </c>
      <c r="S881" s="67">
        <v>43829</v>
      </c>
      <c r="T881" s="350" t="s">
        <v>181</v>
      </c>
      <c r="U881" s="59">
        <f>'раздел 2'!C879-'раздел 1'!L881</f>
        <v>0</v>
      </c>
      <c r="V881" s="213">
        <f t="shared" si="224"/>
        <v>0</v>
      </c>
      <c r="W881" s="213">
        <f t="shared" si="232"/>
        <v>19267.831227166276</v>
      </c>
    </row>
    <row r="882" spans="1:23" ht="15.6" customHeight="1" x14ac:dyDescent="0.2">
      <c r="A882" s="338">
        <f t="shared" si="235"/>
        <v>683</v>
      </c>
      <c r="B882" s="104" t="s">
        <v>1669</v>
      </c>
      <c r="C882" s="341">
        <v>1978</v>
      </c>
      <c r="D882" s="350"/>
      <c r="E882" s="350" t="s">
        <v>178</v>
      </c>
      <c r="F882" s="337">
        <v>5</v>
      </c>
      <c r="G882" s="337">
        <v>6</v>
      </c>
      <c r="H882" s="350">
        <v>6421.6</v>
      </c>
      <c r="I882" s="350">
        <v>6421.6</v>
      </c>
      <c r="J882" s="350">
        <v>4863.5</v>
      </c>
      <c r="K882" s="341">
        <v>185</v>
      </c>
      <c r="L882" s="133">
        <f>'раздел 2'!C880</f>
        <v>1297483.17</v>
      </c>
      <c r="M882" s="350">
        <v>0</v>
      </c>
      <c r="N882" s="350">
        <v>0</v>
      </c>
      <c r="O882" s="350">
        <v>0</v>
      </c>
      <c r="P882" s="349">
        <f t="shared" si="233"/>
        <v>1297483.17</v>
      </c>
      <c r="Q882" s="345">
        <f t="shared" si="234"/>
        <v>202.04982714588263</v>
      </c>
      <c r="R882" s="350">
        <v>24445</v>
      </c>
      <c r="S882" s="67">
        <v>43829</v>
      </c>
      <c r="T882" s="350" t="s">
        <v>181</v>
      </c>
      <c r="U882" s="59">
        <f>'раздел 2'!C880-'раздел 1'!L882</f>
        <v>0</v>
      </c>
      <c r="V882" s="213">
        <f t="shared" si="224"/>
        <v>0</v>
      </c>
      <c r="W882" s="213">
        <f t="shared" si="232"/>
        <v>24242.950172854118</v>
      </c>
    </row>
    <row r="883" spans="1:23" ht="15.6" customHeight="1" x14ac:dyDescent="0.2">
      <c r="A883" s="338">
        <f t="shared" si="235"/>
        <v>684</v>
      </c>
      <c r="B883" s="367" t="s">
        <v>344</v>
      </c>
      <c r="C883" s="350">
        <v>1968</v>
      </c>
      <c r="D883" s="350"/>
      <c r="E883" s="350" t="s">
        <v>174</v>
      </c>
      <c r="F883" s="337">
        <v>5</v>
      </c>
      <c r="G883" s="337">
        <v>4</v>
      </c>
      <c r="H883" s="350">
        <v>4370.8999999999996</v>
      </c>
      <c r="I883" s="350">
        <v>2745.1</v>
      </c>
      <c r="J883" s="350">
        <v>1822.2</v>
      </c>
      <c r="K883" s="350">
        <v>119</v>
      </c>
      <c r="L883" s="133">
        <f>'раздел 2'!C881</f>
        <v>1443483.38</v>
      </c>
      <c r="M883" s="350">
        <v>0</v>
      </c>
      <c r="N883" s="350">
        <v>0</v>
      </c>
      <c r="O883" s="350">
        <v>0</v>
      </c>
      <c r="P883" s="349">
        <f t="shared" si="233"/>
        <v>1443483.38</v>
      </c>
      <c r="Q883" s="345">
        <f t="shared" si="234"/>
        <v>330.24854835388595</v>
      </c>
      <c r="R883" s="350">
        <v>24445</v>
      </c>
      <c r="S883" s="67">
        <v>43829</v>
      </c>
      <c r="T883" s="350" t="s">
        <v>181</v>
      </c>
      <c r="U883" s="59">
        <f>'раздел 2'!C881-'раздел 1'!L883</f>
        <v>0</v>
      </c>
      <c r="V883" s="213">
        <f t="shared" si="224"/>
        <v>0</v>
      </c>
      <c r="W883" s="213">
        <f t="shared" si="232"/>
        <v>24114.751451646112</v>
      </c>
    </row>
    <row r="884" spans="1:23" ht="15.6" customHeight="1" x14ac:dyDescent="0.2">
      <c r="A884" s="338">
        <f t="shared" si="235"/>
        <v>685</v>
      </c>
      <c r="B884" s="77" t="s">
        <v>1347</v>
      </c>
      <c r="C884" s="350">
        <v>1913</v>
      </c>
      <c r="D884" s="350" t="s">
        <v>424</v>
      </c>
      <c r="E884" s="350" t="s">
        <v>416</v>
      </c>
      <c r="F884" s="337">
        <v>3</v>
      </c>
      <c r="G884" s="337">
        <v>2</v>
      </c>
      <c r="H884" s="350">
        <v>1600.2</v>
      </c>
      <c r="I884" s="350">
        <v>1383.2</v>
      </c>
      <c r="J884" s="350">
        <v>111.42</v>
      </c>
      <c r="K884" s="350">
        <v>68</v>
      </c>
      <c r="L884" s="133">
        <f>'раздел 2'!C882</f>
        <v>709860.85</v>
      </c>
      <c r="M884" s="350">
        <v>0</v>
      </c>
      <c r="N884" s="350">
        <v>0</v>
      </c>
      <c r="O884" s="350">
        <v>0</v>
      </c>
      <c r="P884" s="349">
        <f t="shared" si="233"/>
        <v>709860.85</v>
      </c>
      <c r="Q884" s="345">
        <f t="shared" si="234"/>
        <v>443.60758030246217</v>
      </c>
      <c r="R884" s="350">
        <v>24445</v>
      </c>
      <c r="S884" s="67">
        <v>43829</v>
      </c>
      <c r="T884" s="350" t="s">
        <v>181</v>
      </c>
      <c r="U884" s="59">
        <f>'раздел 2'!C882-'раздел 1'!L884</f>
        <v>0</v>
      </c>
      <c r="V884" s="213">
        <f t="shared" si="224"/>
        <v>0</v>
      </c>
      <c r="W884" s="213">
        <f t="shared" si="232"/>
        <v>24001.392419697539</v>
      </c>
    </row>
    <row r="885" spans="1:23" ht="15.6" customHeight="1" x14ac:dyDescent="0.2">
      <c r="A885" s="338">
        <f t="shared" si="235"/>
        <v>686</v>
      </c>
      <c r="B885" s="77" t="s">
        <v>1659</v>
      </c>
      <c r="C885" s="341">
        <v>1913</v>
      </c>
      <c r="D885" s="350" t="s">
        <v>424</v>
      </c>
      <c r="E885" s="350" t="s">
        <v>416</v>
      </c>
      <c r="F885" s="337">
        <v>2</v>
      </c>
      <c r="G885" s="337">
        <v>3</v>
      </c>
      <c r="H885" s="350">
        <v>863.8</v>
      </c>
      <c r="I885" s="350">
        <v>765.1</v>
      </c>
      <c r="J885" s="350">
        <v>288.56</v>
      </c>
      <c r="K885" s="341">
        <v>36</v>
      </c>
      <c r="L885" s="133">
        <f>'раздел 2'!C883</f>
        <v>559671.11</v>
      </c>
      <c r="M885" s="350">
        <v>0</v>
      </c>
      <c r="N885" s="350">
        <v>0</v>
      </c>
      <c r="O885" s="350">
        <v>0</v>
      </c>
      <c r="P885" s="349">
        <f t="shared" si="233"/>
        <v>559671.11</v>
      </c>
      <c r="Q885" s="345">
        <f t="shared" si="234"/>
        <v>647.9174693216022</v>
      </c>
      <c r="R885" s="350">
        <v>24445</v>
      </c>
      <c r="S885" s="67">
        <v>43829</v>
      </c>
      <c r="T885" s="350" t="s">
        <v>181</v>
      </c>
      <c r="U885" s="59">
        <f>'раздел 2'!C883-'раздел 1'!L885</f>
        <v>0</v>
      </c>
      <c r="V885" s="213">
        <f t="shared" si="224"/>
        <v>0</v>
      </c>
      <c r="W885" s="213">
        <f t="shared" si="232"/>
        <v>23797.082530678399</v>
      </c>
    </row>
    <row r="886" spans="1:23" ht="15.6" customHeight="1" x14ac:dyDescent="0.25">
      <c r="A886" s="338">
        <f t="shared" si="235"/>
        <v>687</v>
      </c>
      <c r="B886" s="340" t="s">
        <v>1737</v>
      </c>
      <c r="C886" s="500" t="s">
        <v>1738</v>
      </c>
      <c r="D886" s="501">
        <v>2015</v>
      </c>
      <c r="E886" s="502" t="s">
        <v>416</v>
      </c>
      <c r="F886" s="503" t="s">
        <v>1739</v>
      </c>
      <c r="G886" s="500">
        <v>17</v>
      </c>
      <c r="H886" s="504">
        <v>13292.8</v>
      </c>
      <c r="I886" s="504">
        <v>11888.9</v>
      </c>
      <c r="J886" s="504">
        <v>10627.5</v>
      </c>
      <c r="K886" s="505">
        <v>552</v>
      </c>
      <c r="L886" s="133">
        <f>'раздел 2'!C884</f>
        <v>87731000</v>
      </c>
      <c r="M886" s="497">
        <v>0</v>
      </c>
      <c r="N886" s="497">
        <v>0</v>
      </c>
      <c r="O886" s="497">
        <v>0</v>
      </c>
      <c r="P886" s="498">
        <f t="shared" ref="P886" si="236">L886</f>
        <v>87731000</v>
      </c>
      <c r="Q886" s="499">
        <f t="shared" ref="Q886" si="237">L886/H886</f>
        <v>6599.8886615310548</v>
      </c>
      <c r="R886" s="497">
        <v>24445</v>
      </c>
      <c r="S886" s="67">
        <v>43829</v>
      </c>
      <c r="T886" s="497" t="s">
        <v>181</v>
      </c>
      <c r="U886" s="59">
        <f>'раздел 2'!C884-'раздел 1'!L886</f>
        <v>0</v>
      </c>
      <c r="V886" s="213"/>
      <c r="W886" s="213"/>
    </row>
    <row r="887" spans="1:23" ht="15.6" customHeight="1" x14ac:dyDescent="0.2">
      <c r="A887" s="338">
        <f t="shared" si="235"/>
        <v>688</v>
      </c>
      <c r="B887" s="105" t="s">
        <v>1350</v>
      </c>
      <c r="C887" s="350" t="s">
        <v>180</v>
      </c>
      <c r="D887" s="350" t="s">
        <v>424</v>
      </c>
      <c r="E887" s="350" t="s">
        <v>416</v>
      </c>
      <c r="F887" s="337">
        <v>3</v>
      </c>
      <c r="G887" s="337">
        <v>1</v>
      </c>
      <c r="H887" s="350">
        <v>2655.5</v>
      </c>
      <c r="I887" s="350">
        <v>2302.6999999999998</v>
      </c>
      <c r="J887" s="350">
        <v>288.56</v>
      </c>
      <c r="K887" s="350">
        <v>91</v>
      </c>
      <c r="L887" s="133">
        <f>'раздел 2'!C885</f>
        <v>1151442.1400000001</v>
      </c>
      <c r="M887" s="350">
        <v>0</v>
      </c>
      <c r="N887" s="350">
        <v>0</v>
      </c>
      <c r="O887" s="350">
        <v>0</v>
      </c>
      <c r="P887" s="349">
        <f t="shared" si="233"/>
        <v>1151442.1400000001</v>
      </c>
      <c r="Q887" s="345">
        <f t="shared" si="234"/>
        <v>433.60652984372064</v>
      </c>
      <c r="R887" s="350">
        <v>24445</v>
      </c>
      <c r="S887" s="67">
        <v>43829</v>
      </c>
      <c r="T887" s="350" t="s">
        <v>181</v>
      </c>
      <c r="U887" s="59">
        <f>'раздел 2'!C885-'раздел 1'!L887</f>
        <v>0</v>
      </c>
      <c r="V887" s="213">
        <f t="shared" si="224"/>
        <v>0</v>
      </c>
      <c r="W887" s="213">
        <f t="shared" si="232"/>
        <v>24011.393470156279</v>
      </c>
    </row>
    <row r="888" spans="1:23" ht="15.6" customHeight="1" x14ac:dyDescent="0.2">
      <c r="A888" s="338">
        <f t="shared" si="235"/>
        <v>689</v>
      </c>
      <c r="B888" s="105" t="s">
        <v>1351</v>
      </c>
      <c r="C888" s="350">
        <v>1975</v>
      </c>
      <c r="D888" s="350" t="s">
        <v>424</v>
      </c>
      <c r="E888" s="350" t="s">
        <v>416</v>
      </c>
      <c r="F888" s="337">
        <v>5</v>
      </c>
      <c r="G888" s="337">
        <v>1</v>
      </c>
      <c r="H888" s="350">
        <v>2949.3</v>
      </c>
      <c r="I888" s="350">
        <v>2327.4</v>
      </c>
      <c r="J888" s="350">
        <v>87.24</v>
      </c>
      <c r="K888" s="350">
        <v>100</v>
      </c>
      <c r="L888" s="133">
        <f>'раздел 2'!C886</f>
        <v>524836.81000000006</v>
      </c>
      <c r="M888" s="350">
        <v>0</v>
      </c>
      <c r="N888" s="350">
        <v>0</v>
      </c>
      <c r="O888" s="350">
        <v>0</v>
      </c>
      <c r="P888" s="349">
        <f t="shared" si="233"/>
        <v>524836.81000000006</v>
      </c>
      <c r="Q888" s="345">
        <f t="shared" si="234"/>
        <v>177.95300918862102</v>
      </c>
      <c r="R888" s="350">
        <v>24445</v>
      </c>
      <c r="S888" s="67">
        <v>43829</v>
      </c>
      <c r="T888" s="350" t="s">
        <v>181</v>
      </c>
      <c r="U888" s="59">
        <f>'раздел 2'!C886-'раздел 1'!L888</f>
        <v>0</v>
      </c>
      <c r="V888" s="213">
        <f t="shared" si="224"/>
        <v>0</v>
      </c>
      <c r="W888" s="213">
        <f t="shared" si="232"/>
        <v>24267.046990811377</v>
      </c>
    </row>
    <row r="889" spans="1:23" ht="15.6" customHeight="1" x14ac:dyDescent="0.2">
      <c r="A889" s="338">
        <f t="shared" si="235"/>
        <v>690</v>
      </c>
      <c r="B889" s="105" t="s">
        <v>1660</v>
      </c>
      <c r="C889" s="350">
        <v>1994</v>
      </c>
      <c r="D889" s="350" t="s">
        <v>424</v>
      </c>
      <c r="E889" s="350" t="s">
        <v>1564</v>
      </c>
      <c r="F889" s="337">
        <v>5</v>
      </c>
      <c r="G889" s="337">
        <v>4</v>
      </c>
      <c r="H889" s="350">
        <v>7571.2</v>
      </c>
      <c r="I889" s="350">
        <v>5555.2</v>
      </c>
      <c r="J889" s="350">
        <v>198</v>
      </c>
      <c r="K889" s="350">
        <v>198</v>
      </c>
      <c r="L889" s="133">
        <f>'раздел 2'!C887</f>
        <v>398499.88</v>
      </c>
      <c r="M889" s="350">
        <v>0</v>
      </c>
      <c r="N889" s="350">
        <v>0</v>
      </c>
      <c r="O889" s="350">
        <v>0</v>
      </c>
      <c r="P889" s="349">
        <f t="shared" si="233"/>
        <v>398499.88</v>
      </c>
      <c r="Q889" s="345">
        <f t="shared" si="234"/>
        <v>52.633648562975488</v>
      </c>
      <c r="R889" s="350">
        <v>24445</v>
      </c>
      <c r="S889" s="67">
        <v>43829</v>
      </c>
      <c r="T889" s="350" t="s">
        <v>181</v>
      </c>
      <c r="U889" s="59">
        <f>'раздел 2'!C887-'раздел 1'!L889</f>
        <v>0</v>
      </c>
      <c r="V889" s="213">
        <f t="shared" si="224"/>
        <v>0</v>
      </c>
      <c r="W889" s="213">
        <f t="shared" si="232"/>
        <v>24392.366351437024</v>
      </c>
    </row>
    <row r="890" spans="1:23" ht="15.6" customHeight="1" x14ac:dyDescent="0.2">
      <c r="A890" s="338">
        <f t="shared" si="235"/>
        <v>691</v>
      </c>
      <c r="B890" s="105" t="s">
        <v>1661</v>
      </c>
      <c r="C890" s="350">
        <v>1968</v>
      </c>
      <c r="D890" s="350" t="s">
        <v>424</v>
      </c>
      <c r="E890" s="350" t="s">
        <v>1515</v>
      </c>
      <c r="F890" s="337">
        <v>5</v>
      </c>
      <c r="G890" s="337">
        <v>4</v>
      </c>
      <c r="H890" s="350">
        <v>4154.8</v>
      </c>
      <c r="I890" s="350">
        <v>4154.8</v>
      </c>
      <c r="J890" s="350">
        <v>2542.9</v>
      </c>
      <c r="K890" s="350">
        <v>92</v>
      </c>
      <c r="L890" s="133">
        <f>'раздел 2'!C888</f>
        <v>954241.69</v>
      </c>
      <c r="M890" s="350">
        <v>0</v>
      </c>
      <c r="N890" s="350">
        <v>0</v>
      </c>
      <c r="O890" s="350">
        <v>0</v>
      </c>
      <c r="P890" s="349">
        <f t="shared" si="233"/>
        <v>954241.69</v>
      </c>
      <c r="Q890" s="345">
        <f t="shared" si="234"/>
        <v>229.67211177433327</v>
      </c>
      <c r="R890" s="350">
        <v>24445</v>
      </c>
      <c r="S890" s="67">
        <v>43829</v>
      </c>
      <c r="T890" s="350" t="s">
        <v>181</v>
      </c>
      <c r="U890" s="59">
        <f>'раздел 2'!C888-'раздел 1'!L890</f>
        <v>0</v>
      </c>
      <c r="V890" s="213">
        <f t="shared" si="224"/>
        <v>0</v>
      </c>
      <c r="W890" s="213">
        <f t="shared" si="232"/>
        <v>24215.327888225667</v>
      </c>
    </row>
    <row r="891" spans="1:23" ht="15.6" customHeight="1" x14ac:dyDescent="0.2">
      <c r="A891" s="338">
        <f t="shared" si="235"/>
        <v>692</v>
      </c>
      <c r="B891" s="105" t="s">
        <v>1662</v>
      </c>
      <c r="C891" s="350">
        <v>1967</v>
      </c>
      <c r="D891" s="350" t="s">
        <v>424</v>
      </c>
      <c r="E891" s="350" t="s">
        <v>1515</v>
      </c>
      <c r="F891" s="337">
        <v>5</v>
      </c>
      <c r="G891" s="337">
        <v>4</v>
      </c>
      <c r="H891" s="350">
        <v>4319.2</v>
      </c>
      <c r="I891" s="350">
        <v>4319.2</v>
      </c>
      <c r="J891" s="350">
        <v>3125.4</v>
      </c>
      <c r="K891" s="350">
        <v>119</v>
      </c>
      <c r="L891" s="133">
        <f>'раздел 2'!C889</f>
        <v>1054011.3700000001</v>
      </c>
      <c r="M891" s="350">
        <v>0</v>
      </c>
      <c r="N891" s="350">
        <v>0</v>
      </c>
      <c r="O891" s="350">
        <v>0</v>
      </c>
      <c r="P891" s="349">
        <f t="shared" si="233"/>
        <v>1054011.3700000001</v>
      </c>
      <c r="Q891" s="345">
        <f t="shared" si="234"/>
        <v>244.02930403778481</v>
      </c>
      <c r="R891" s="350">
        <v>24445</v>
      </c>
      <c r="S891" s="67">
        <v>43829</v>
      </c>
      <c r="T891" s="350" t="s">
        <v>181</v>
      </c>
      <c r="U891" s="59">
        <f>'раздел 2'!C889-'раздел 1'!L891</f>
        <v>0</v>
      </c>
      <c r="V891" s="213">
        <f t="shared" si="224"/>
        <v>0</v>
      </c>
      <c r="W891" s="213">
        <f t="shared" si="232"/>
        <v>24200.970695962216</v>
      </c>
    </row>
    <row r="892" spans="1:23" ht="15.6" customHeight="1" x14ac:dyDescent="0.2">
      <c r="A892" s="338">
        <f t="shared" si="235"/>
        <v>693</v>
      </c>
      <c r="B892" s="105" t="s">
        <v>1663</v>
      </c>
      <c r="C892" s="350">
        <v>1976</v>
      </c>
      <c r="D892" s="350" t="s">
        <v>424</v>
      </c>
      <c r="E892" s="350" t="s">
        <v>1565</v>
      </c>
      <c r="F892" s="337">
        <v>5</v>
      </c>
      <c r="G892" s="337">
        <v>6</v>
      </c>
      <c r="H892" s="350">
        <v>5085.6000000000004</v>
      </c>
      <c r="I892" s="350">
        <v>5085.6000000000004</v>
      </c>
      <c r="J892" s="350">
        <v>4662.3</v>
      </c>
      <c r="K892" s="350">
        <v>182</v>
      </c>
      <c r="L892" s="133">
        <f>'раздел 2'!C890</f>
        <v>1265554.93</v>
      </c>
      <c r="M892" s="350">
        <v>0</v>
      </c>
      <c r="N892" s="350">
        <v>0</v>
      </c>
      <c r="O892" s="350">
        <v>0</v>
      </c>
      <c r="P892" s="349">
        <f t="shared" si="233"/>
        <v>1265554.93</v>
      </c>
      <c r="Q892" s="345">
        <f t="shared" si="234"/>
        <v>248.85066265534053</v>
      </c>
      <c r="R892" s="350">
        <v>24445</v>
      </c>
      <c r="S892" s="67">
        <v>43829</v>
      </c>
      <c r="T892" s="350" t="s">
        <v>181</v>
      </c>
      <c r="U892" s="59">
        <f>'раздел 2'!C890-'раздел 1'!L892</f>
        <v>0</v>
      </c>
      <c r="V892" s="213">
        <f t="shared" si="224"/>
        <v>0</v>
      </c>
      <c r="W892" s="213">
        <f t="shared" si="232"/>
        <v>24196.149337344661</v>
      </c>
    </row>
    <row r="893" spans="1:23" ht="15.6" customHeight="1" x14ac:dyDescent="0.2">
      <c r="A893" s="553" t="s">
        <v>17</v>
      </c>
      <c r="B893" s="551"/>
      <c r="C893" s="341" t="s">
        <v>177</v>
      </c>
      <c r="D893" s="350" t="s">
        <v>177</v>
      </c>
      <c r="E893" s="350" t="s">
        <v>177</v>
      </c>
      <c r="F893" s="337" t="s">
        <v>177</v>
      </c>
      <c r="G893" s="337" t="s">
        <v>177</v>
      </c>
      <c r="H893" s="373">
        <f t="shared" ref="H893:P893" si="238">SUM(H879:H892)</f>
        <v>62930.499999999993</v>
      </c>
      <c r="I893" s="373">
        <f t="shared" si="238"/>
        <v>55091.499999999993</v>
      </c>
      <c r="J893" s="373">
        <f t="shared" si="238"/>
        <v>35331.98000000001</v>
      </c>
      <c r="K893" s="341">
        <f t="shared" si="238"/>
        <v>2114</v>
      </c>
      <c r="L893" s="373">
        <f>SUM(L879:L892)</f>
        <v>131343379.97000001</v>
      </c>
      <c r="M893" s="373">
        <f t="shared" si="238"/>
        <v>0</v>
      </c>
      <c r="N893" s="373">
        <f t="shared" si="238"/>
        <v>0</v>
      </c>
      <c r="O893" s="373">
        <f t="shared" si="238"/>
        <v>0</v>
      </c>
      <c r="P893" s="373">
        <f t="shared" si="238"/>
        <v>131343379.97000001</v>
      </c>
      <c r="Q893" s="345">
        <f t="shared" si="234"/>
        <v>2087.1180106625566</v>
      </c>
      <c r="R893" s="350" t="s">
        <v>177</v>
      </c>
      <c r="S893" s="350" t="s">
        <v>177</v>
      </c>
      <c r="T893" s="350" t="s">
        <v>177</v>
      </c>
      <c r="U893" s="59">
        <f>'раздел 2'!C891-'раздел 1'!L893</f>
        <v>0</v>
      </c>
      <c r="V893" s="213">
        <f t="shared" si="224"/>
        <v>0</v>
      </c>
      <c r="W893" s="213" t="e">
        <f t="shared" si="232"/>
        <v>#VALUE!</v>
      </c>
    </row>
    <row r="894" spans="1:23" ht="15.6" customHeight="1" x14ac:dyDescent="0.2">
      <c r="A894" s="634" t="s">
        <v>66</v>
      </c>
      <c r="B894" s="624"/>
      <c r="C894" s="341"/>
      <c r="D894" s="350"/>
      <c r="E894" s="350"/>
      <c r="F894" s="337"/>
      <c r="G894" s="337"/>
      <c r="H894" s="350"/>
      <c r="I894" s="350"/>
      <c r="J894" s="350"/>
      <c r="K894" s="341"/>
      <c r="L894" s="373"/>
      <c r="M894" s="350"/>
      <c r="N894" s="350"/>
      <c r="O894" s="350"/>
      <c r="P894" s="350"/>
      <c r="Q894" s="129"/>
      <c r="R894" s="350"/>
      <c r="S894" s="350"/>
      <c r="T894" s="350"/>
      <c r="U894" s="59">
        <f>'раздел 2'!C892-'раздел 1'!L894</f>
        <v>0</v>
      </c>
      <c r="V894" s="213">
        <f t="shared" si="224"/>
        <v>0</v>
      </c>
      <c r="W894" s="213">
        <f t="shared" si="232"/>
        <v>0</v>
      </c>
    </row>
    <row r="895" spans="1:23" ht="15.6" customHeight="1" x14ac:dyDescent="0.2">
      <c r="A895" s="363">
        <f>A892+1</f>
        <v>694</v>
      </c>
      <c r="B895" s="340" t="s">
        <v>280</v>
      </c>
      <c r="C895" s="341">
        <v>1969</v>
      </c>
      <c r="D895" s="350"/>
      <c r="E895" s="350" t="s">
        <v>174</v>
      </c>
      <c r="F895" s="337">
        <v>2</v>
      </c>
      <c r="G895" s="337">
        <v>2</v>
      </c>
      <c r="H895" s="350">
        <v>579.1</v>
      </c>
      <c r="I895" s="350">
        <v>531.1</v>
      </c>
      <c r="J895" s="350">
        <v>427.2</v>
      </c>
      <c r="K895" s="341">
        <v>19</v>
      </c>
      <c r="L895" s="373">
        <f>'раздел 2'!C893</f>
        <v>2120395.21</v>
      </c>
      <c r="M895" s="350">
        <v>0</v>
      </c>
      <c r="N895" s="350">
        <v>0</v>
      </c>
      <c r="O895" s="350">
        <v>0</v>
      </c>
      <c r="P895" s="349">
        <f>L895</f>
        <v>2120395.21</v>
      </c>
      <c r="Q895" s="345">
        <f>L895/H895</f>
        <v>3661.535503367294</v>
      </c>
      <c r="R895" s="350">
        <v>24445</v>
      </c>
      <c r="S895" s="67">
        <v>43829</v>
      </c>
      <c r="T895" s="350" t="s">
        <v>181</v>
      </c>
      <c r="U895" s="59">
        <f>'раздел 2'!C893-'раздел 1'!L895</f>
        <v>0</v>
      </c>
      <c r="V895" s="213">
        <f t="shared" si="224"/>
        <v>0</v>
      </c>
      <c r="W895" s="213">
        <f t="shared" si="232"/>
        <v>20783.464496632707</v>
      </c>
    </row>
    <row r="896" spans="1:23" ht="15.6" customHeight="1" x14ac:dyDescent="0.2">
      <c r="A896" s="338">
        <f>A895+1</f>
        <v>695</v>
      </c>
      <c r="B896" s="340" t="s">
        <v>281</v>
      </c>
      <c r="C896" s="341">
        <v>1969</v>
      </c>
      <c r="D896" s="350"/>
      <c r="E896" s="350" t="s">
        <v>174</v>
      </c>
      <c r="F896" s="337">
        <v>2</v>
      </c>
      <c r="G896" s="337">
        <v>2</v>
      </c>
      <c r="H896" s="350">
        <v>575.79999999999995</v>
      </c>
      <c r="I896" s="350">
        <v>531.79999999999995</v>
      </c>
      <c r="J896" s="350">
        <v>394.42</v>
      </c>
      <c r="K896" s="341">
        <v>23</v>
      </c>
      <c r="L896" s="373">
        <f>'раздел 2'!C894</f>
        <v>1867860.94</v>
      </c>
      <c r="M896" s="350">
        <v>0</v>
      </c>
      <c r="N896" s="350">
        <v>0</v>
      </c>
      <c r="O896" s="350">
        <v>0</v>
      </c>
      <c r="P896" s="349">
        <f>L896</f>
        <v>1867860.94</v>
      </c>
      <c r="Q896" s="345">
        <f>L896/H896</f>
        <v>3243.9405001736714</v>
      </c>
      <c r="R896" s="350">
        <v>24445</v>
      </c>
      <c r="S896" s="67">
        <v>43829</v>
      </c>
      <c r="T896" s="350" t="s">
        <v>181</v>
      </c>
      <c r="U896" s="59">
        <f>'раздел 2'!C894-'раздел 1'!L896</f>
        <v>0</v>
      </c>
      <c r="V896" s="213">
        <f t="shared" si="224"/>
        <v>0</v>
      </c>
      <c r="W896" s="213">
        <f t="shared" si="232"/>
        <v>21201.05949982633</v>
      </c>
    </row>
    <row r="897" spans="1:23" ht="15.6" customHeight="1" x14ac:dyDescent="0.2">
      <c r="A897" s="338">
        <f>A896+1</f>
        <v>696</v>
      </c>
      <c r="B897" s="359" t="s">
        <v>802</v>
      </c>
      <c r="C897" s="341">
        <v>1969</v>
      </c>
      <c r="D897" s="350"/>
      <c r="E897" s="350" t="s">
        <v>1566</v>
      </c>
      <c r="F897" s="337">
        <v>2</v>
      </c>
      <c r="G897" s="337">
        <v>2</v>
      </c>
      <c r="H897" s="350">
        <v>798.4</v>
      </c>
      <c r="I897" s="350">
        <v>734.8</v>
      </c>
      <c r="J897" s="350">
        <v>573.5</v>
      </c>
      <c r="K897" s="341">
        <v>58</v>
      </c>
      <c r="L897" s="373">
        <f>'раздел 2'!C895</f>
        <v>668694.73</v>
      </c>
      <c r="M897" s="350">
        <v>0</v>
      </c>
      <c r="N897" s="350">
        <v>0</v>
      </c>
      <c r="O897" s="350">
        <v>0</v>
      </c>
      <c r="P897" s="349">
        <f>L897</f>
        <v>668694.73</v>
      </c>
      <c r="Q897" s="345">
        <f>L897/H897</f>
        <v>837.54349949899802</v>
      </c>
      <c r="R897" s="350">
        <v>24445</v>
      </c>
      <c r="S897" s="67">
        <v>43829</v>
      </c>
      <c r="T897" s="350" t="s">
        <v>181</v>
      </c>
      <c r="U897" s="59">
        <f>'раздел 2'!C895-'раздел 1'!L897</f>
        <v>0</v>
      </c>
      <c r="V897" s="213">
        <f t="shared" si="224"/>
        <v>0</v>
      </c>
      <c r="W897" s="213">
        <f t="shared" si="232"/>
        <v>23607.456500501001</v>
      </c>
    </row>
    <row r="898" spans="1:23" ht="15.6" customHeight="1" x14ac:dyDescent="0.2">
      <c r="A898" s="338">
        <f>A897+1</f>
        <v>697</v>
      </c>
      <c r="B898" s="359" t="s">
        <v>803</v>
      </c>
      <c r="C898" s="341">
        <v>1965</v>
      </c>
      <c r="D898" s="350"/>
      <c r="E898" s="350" t="s">
        <v>1566</v>
      </c>
      <c r="F898" s="337">
        <v>2</v>
      </c>
      <c r="G898" s="337">
        <v>2</v>
      </c>
      <c r="H898" s="350">
        <v>791.1</v>
      </c>
      <c r="I898" s="350">
        <v>733.1</v>
      </c>
      <c r="J898" s="350">
        <v>531.6</v>
      </c>
      <c r="K898" s="341">
        <v>41</v>
      </c>
      <c r="L898" s="373">
        <f>'раздел 2'!C896</f>
        <v>300018.13</v>
      </c>
      <c r="M898" s="350">
        <v>0</v>
      </c>
      <c r="N898" s="350">
        <v>0</v>
      </c>
      <c r="O898" s="350">
        <v>0</v>
      </c>
      <c r="P898" s="349">
        <f>L898</f>
        <v>300018.13</v>
      </c>
      <c r="Q898" s="345">
        <f>L898/H898</f>
        <v>379.24172670964481</v>
      </c>
      <c r="R898" s="350">
        <v>24445</v>
      </c>
      <c r="S898" s="67">
        <v>43829</v>
      </c>
      <c r="T898" s="350" t="s">
        <v>181</v>
      </c>
      <c r="U898" s="59">
        <f>'раздел 2'!C896-'раздел 1'!L898</f>
        <v>0</v>
      </c>
      <c r="V898" s="213">
        <f t="shared" si="224"/>
        <v>0</v>
      </c>
      <c r="W898" s="213">
        <f t="shared" si="232"/>
        <v>24065.758273290354</v>
      </c>
    </row>
    <row r="899" spans="1:23" ht="15.6" customHeight="1" x14ac:dyDescent="0.2">
      <c r="A899" s="553" t="s">
        <v>17</v>
      </c>
      <c r="B899" s="551"/>
      <c r="C899" s="341" t="s">
        <v>177</v>
      </c>
      <c r="D899" s="350" t="s">
        <v>177</v>
      </c>
      <c r="E899" s="350" t="s">
        <v>177</v>
      </c>
      <c r="F899" s="337" t="s">
        <v>177</v>
      </c>
      <c r="G899" s="337" t="s">
        <v>177</v>
      </c>
      <c r="H899" s="350">
        <v>2744.4</v>
      </c>
      <c r="I899" s="350">
        <v>2530.8000000000002</v>
      </c>
      <c r="J899" s="350">
        <v>1926.7199999999998</v>
      </c>
      <c r="K899" s="341">
        <v>141</v>
      </c>
      <c r="L899" s="373">
        <f>SUM(L895:L898)</f>
        <v>4956969.01</v>
      </c>
      <c r="M899" s="373">
        <f>SUM(M895:M898)</f>
        <v>0</v>
      </c>
      <c r="N899" s="373">
        <f>SUM(N895:N898)</f>
        <v>0</v>
      </c>
      <c r="O899" s="373">
        <f>SUM(O895:O898)</f>
        <v>0</v>
      </c>
      <c r="P899" s="373">
        <f>SUM(P895:P898)</f>
        <v>4956969.01</v>
      </c>
      <c r="Q899" s="345">
        <f>L899/H899</f>
        <v>1806.2122904824369</v>
      </c>
      <c r="R899" s="350" t="s">
        <v>177</v>
      </c>
      <c r="S899" s="350" t="s">
        <v>177</v>
      </c>
      <c r="T899" s="350" t="s">
        <v>177</v>
      </c>
      <c r="U899" s="59">
        <f>'раздел 2'!C897-'раздел 1'!L899</f>
        <v>0</v>
      </c>
      <c r="V899" s="213">
        <f t="shared" si="224"/>
        <v>0</v>
      </c>
      <c r="W899" s="213" t="e">
        <f t="shared" si="232"/>
        <v>#VALUE!</v>
      </c>
    </row>
    <row r="900" spans="1:23" ht="15.6" customHeight="1" x14ac:dyDescent="0.2">
      <c r="A900" s="634" t="s">
        <v>1352</v>
      </c>
      <c r="B900" s="624"/>
      <c r="C900" s="341"/>
      <c r="D900" s="350"/>
      <c r="E900" s="350"/>
      <c r="F900" s="337"/>
      <c r="G900" s="337"/>
      <c r="H900" s="350"/>
      <c r="I900" s="350"/>
      <c r="J900" s="350"/>
      <c r="K900" s="341"/>
      <c r="L900" s="373"/>
      <c r="M900" s="350"/>
      <c r="N900" s="350"/>
      <c r="O900" s="350"/>
      <c r="P900" s="350"/>
      <c r="Q900" s="129"/>
      <c r="R900" s="350"/>
      <c r="S900" s="350"/>
      <c r="T900" s="350"/>
      <c r="U900" s="59">
        <f>'раздел 2'!C898-'раздел 1'!L900</f>
        <v>0</v>
      </c>
      <c r="V900" s="213">
        <f t="shared" si="224"/>
        <v>0</v>
      </c>
      <c r="W900" s="213">
        <f t="shared" si="232"/>
        <v>0</v>
      </c>
    </row>
    <row r="901" spans="1:23" ht="15.6" customHeight="1" x14ac:dyDescent="0.2">
      <c r="A901" s="363">
        <f>A898+1</f>
        <v>698</v>
      </c>
      <c r="B901" s="346" t="s">
        <v>1353</v>
      </c>
      <c r="C901" s="341">
        <v>1970</v>
      </c>
      <c r="D901" s="350"/>
      <c r="E901" s="350" t="s">
        <v>174</v>
      </c>
      <c r="F901" s="337">
        <v>2</v>
      </c>
      <c r="G901" s="337">
        <v>2</v>
      </c>
      <c r="H901" s="350">
        <v>782.7</v>
      </c>
      <c r="I901" s="350">
        <v>724.7</v>
      </c>
      <c r="J901" s="350">
        <v>294.8</v>
      </c>
      <c r="K901" s="341">
        <v>35</v>
      </c>
      <c r="L901" s="373">
        <f>'раздел 2'!C899</f>
        <v>189974.65</v>
      </c>
      <c r="M901" s="350">
        <v>0</v>
      </c>
      <c r="N901" s="350">
        <v>0</v>
      </c>
      <c r="O901" s="350">
        <v>0</v>
      </c>
      <c r="P901" s="349">
        <f>L901</f>
        <v>189974.65</v>
      </c>
      <c r="Q901" s="345">
        <f>L901/H901</f>
        <v>242.71706911971378</v>
      </c>
      <c r="R901" s="350">
        <v>24445</v>
      </c>
      <c r="S901" s="67">
        <v>43829</v>
      </c>
      <c r="T901" s="350" t="s">
        <v>181</v>
      </c>
      <c r="U901" s="59">
        <f>'раздел 2'!C899-'раздел 1'!L901</f>
        <v>0</v>
      </c>
      <c r="V901" s="213">
        <f t="shared" si="224"/>
        <v>0</v>
      </c>
      <c r="W901" s="213">
        <f t="shared" si="232"/>
        <v>24202.282930880287</v>
      </c>
    </row>
    <row r="902" spans="1:23" ht="15.6" customHeight="1" x14ac:dyDescent="0.2">
      <c r="A902" s="553" t="s">
        <v>17</v>
      </c>
      <c r="B902" s="551"/>
      <c r="C902" s="341" t="s">
        <v>177</v>
      </c>
      <c r="D902" s="350" t="s">
        <v>177</v>
      </c>
      <c r="E902" s="350" t="s">
        <v>177</v>
      </c>
      <c r="F902" s="337" t="s">
        <v>177</v>
      </c>
      <c r="G902" s="337" t="s">
        <v>177</v>
      </c>
      <c r="H902" s="373">
        <f t="shared" ref="H902:P902" si="239">H901</f>
        <v>782.7</v>
      </c>
      <c r="I902" s="373">
        <f t="shared" si="239"/>
        <v>724.7</v>
      </c>
      <c r="J902" s="373">
        <f t="shared" si="239"/>
        <v>294.8</v>
      </c>
      <c r="K902" s="341">
        <f t="shared" si="239"/>
        <v>35</v>
      </c>
      <c r="L902" s="373">
        <f t="shared" si="239"/>
        <v>189974.65</v>
      </c>
      <c r="M902" s="373">
        <f t="shared" si="239"/>
        <v>0</v>
      </c>
      <c r="N902" s="373">
        <f t="shared" si="239"/>
        <v>0</v>
      </c>
      <c r="O902" s="373">
        <f t="shared" si="239"/>
        <v>0</v>
      </c>
      <c r="P902" s="373">
        <f t="shared" si="239"/>
        <v>189974.65</v>
      </c>
      <c r="Q902" s="345">
        <f>L902/H902</f>
        <v>242.71706911971378</v>
      </c>
      <c r="R902" s="350" t="s">
        <v>177</v>
      </c>
      <c r="S902" s="350" t="s">
        <v>177</v>
      </c>
      <c r="T902" s="350" t="s">
        <v>177</v>
      </c>
      <c r="U902" s="59">
        <f>'раздел 2'!C900-'раздел 1'!L902</f>
        <v>0</v>
      </c>
      <c r="V902" s="213">
        <f t="shared" si="224"/>
        <v>0</v>
      </c>
      <c r="W902" s="213" t="e">
        <f t="shared" si="232"/>
        <v>#VALUE!</v>
      </c>
    </row>
    <row r="903" spans="1:23" ht="15.6" customHeight="1" x14ac:dyDescent="0.2">
      <c r="A903" s="634" t="s">
        <v>67</v>
      </c>
      <c r="B903" s="624"/>
      <c r="C903" s="341"/>
      <c r="D903" s="350"/>
      <c r="E903" s="350"/>
      <c r="F903" s="337"/>
      <c r="G903" s="337"/>
      <c r="H903" s="350"/>
      <c r="I903" s="350"/>
      <c r="J903" s="350"/>
      <c r="K903" s="341"/>
      <c r="L903" s="373"/>
      <c r="M903" s="350"/>
      <c r="N903" s="350"/>
      <c r="O903" s="350"/>
      <c r="P903" s="350"/>
      <c r="Q903" s="129"/>
      <c r="R903" s="350"/>
      <c r="S903" s="350"/>
      <c r="T903" s="350"/>
      <c r="U903" s="59">
        <f>'раздел 2'!C901-'раздел 1'!L903</f>
        <v>0</v>
      </c>
      <c r="V903" s="213">
        <f t="shared" si="224"/>
        <v>0</v>
      </c>
      <c r="W903" s="213">
        <f t="shared" si="232"/>
        <v>0</v>
      </c>
    </row>
    <row r="904" spans="1:23" ht="15.6" customHeight="1" x14ac:dyDescent="0.2">
      <c r="A904" s="363">
        <f>A901+1</f>
        <v>699</v>
      </c>
      <c r="B904" s="340" t="s">
        <v>68</v>
      </c>
      <c r="C904" s="341">
        <v>1968</v>
      </c>
      <c r="D904" s="350"/>
      <c r="E904" s="350" t="s">
        <v>178</v>
      </c>
      <c r="F904" s="337">
        <v>5</v>
      </c>
      <c r="G904" s="337">
        <v>3</v>
      </c>
      <c r="H904" s="350">
        <v>2783.8</v>
      </c>
      <c r="I904" s="350">
        <v>2559.4</v>
      </c>
      <c r="J904" s="350">
        <v>2074</v>
      </c>
      <c r="K904" s="341">
        <v>110</v>
      </c>
      <c r="L904" s="373">
        <f>'раздел 2'!C902</f>
        <v>1274168.99</v>
      </c>
      <c r="M904" s="350">
        <v>0</v>
      </c>
      <c r="N904" s="350">
        <v>0</v>
      </c>
      <c r="O904" s="350">
        <v>0</v>
      </c>
      <c r="P904" s="349">
        <f t="shared" ref="P904:P918" si="240">L904</f>
        <v>1274168.99</v>
      </c>
      <c r="Q904" s="345">
        <f t="shared" ref="Q904:Q919" si="241">L904/H904</f>
        <v>457.7085243192758</v>
      </c>
      <c r="R904" s="350">
        <v>24445</v>
      </c>
      <c r="S904" s="67">
        <v>43829</v>
      </c>
      <c r="T904" s="350" t="s">
        <v>181</v>
      </c>
      <c r="U904" s="59">
        <f>'раздел 2'!C902-'раздел 1'!L904</f>
        <v>0</v>
      </c>
      <c r="V904" s="213">
        <f t="shared" si="224"/>
        <v>0</v>
      </c>
      <c r="W904" s="213">
        <f t="shared" si="232"/>
        <v>23987.291475680726</v>
      </c>
    </row>
    <row r="905" spans="1:23" ht="15.6" customHeight="1" x14ac:dyDescent="0.2">
      <c r="A905" s="338">
        <f t="shared" ref="A905:A918" si="242">A904+1</f>
        <v>700</v>
      </c>
      <c r="B905" s="340" t="s">
        <v>788</v>
      </c>
      <c r="C905" s="341">
        <v>1982</v>
      </c>
      <c r="D905" s="350"/>
      <c r="E905" s="350" t="s">
        <v>178</v>
      </c>
      <c r="F905" s="337">
        <v>5</v>
      </c>
      <c r="G905" s="337">
        <v>4</v>
      </c>
      <c r="H905" s="350">
        <v>4336</v>
      </c>
      <c r="I905" s="350">
        <v>3210.3</v>
      </c>
      <c r="J905" s="350">
        <v>2927.5</v>
      </c>
      <c r="K905" s="341">
        <v>142</v>
      </c>
      <c r="L905" s="373">
        <f>'раздел 2'!C903</f>
        <v>343203.71</v>
      </c>
      <c r="M905" s="350">
        <v>0</v>
      </c>
      <c r="N905" s="350">
        <v>0</v>
      </c>
      <c r="O905" s="350">
        <v>0</v>
      </c>
      <c r="P905" s="349">
        <f t="shared" si="240"/>
        <v>343203.71</v>
      </c>
      <c r="Q905" s="345">
        <f t="shared" si="241"/>
        <v>79.152147140221402</v>
      </c>
      <c r="R905" s="350">
        <v>24445</v>
      </c>
      <c r="S905" s="67">
        <v>43829</v>
      </c>
      <c r="T905" s="350" t="s">
        <v>181</v>
      </c>
      <c r="U905" s="59">
        <f>'раздел 2'!C903-'раздел 1'!L905</f>
        <v>0</v>
      </c>
      <c r="V905" s="213">
        <f t="shared" si="224"/>
        <v>0</v>
      </c>
      <c r="W905" s="213">
        <f t="shared" si="232"/>
        <v>24365.847852859777</v>
      </c>
    </row>
    <row r="906" spans="1:23" ht="15.6" customHeight="1" x14ac:dyDescent="0.2">
      <c r="A906" s="338">
        <f t="shared" si="242"/>
        <v>701</v>
      </c>
      <c r="B906" s="340" t="s">
        <v>789</v>
      </c>
      <c r="C906" s="341">
        <v>1973</v>
      </c>
      <c r="D906" s="350"/>
      <c r="E906" s="350" t="s">
        <v>178</v>
      </c>
      <c r="F906" s="337">
        <v>5</v>
      </c>
      <c r="G906" s="337">
        <v>4</v>
      </c>
      <c r="H906" s="350">
        <v>4256.2</v>
      </c>
      <c r="I906" s="350">
        <v>2738</v>
      </c>
      <c r="J906" s="350">
        <v>2423.6999999999998</v>
      </c>
      <c r="K906" s="341">
        <v>148</v>
      </c>
      <c r="L906" s="373">
        <f>'раздел 2'!C904</f>
        <v>548958.21</v>
      </c>
      <c r="M906" s="350">
        <v>0</v>
      </c>
      <c r="N906" s="350">
        <v>0</v>
      </c>
      <c r="O906" s="350">
        <v>0</v>
      </c>
      <c r="P906" s="349">
        <f t="shared" si="240"/>
        <v>548958.21</v>
      </c>
      <c r="Q906" s="345">
        <f t="shared" si="241"/>
        <v>128.97848080447346</v>
      </c>
      <c r="R906" s="350">
        <v>24445</v>
      </c>
      <c r="S906" s="67">
        <v>43829</v>
      </c>
      <c r="T906" s="350" t="s">
        <v>181</v>
      </c>
      <c r="U906" s="59">
        <f>'раздел 2'!C904-'раздел 1'!L906</f>
        <v>0</v>
      </c>
      <c r="V906" s="213">
        <f t="shared" si="224"/>
        <v>0</v>
      </c>
      <c r="W906" s="213">
        <f t="shared" si="232"/>
        <v>24316.021519195525</v>
      </c>
    </row>
    <row r="907" spans="1:23" ht="15.6" customHeight="1" x14ac:dyDescent="0.2">
      <c r="A907" s="338">
        <f t="shared" si="242"/>
        <v>702</v>
      </c>
      <c r="B907" s="340" t="s">
        <v>790</v>
      </c>
      <c r="C907" s="341">
        <v>1950</v>
      </c>
      <c r="D907" s="350"/>
      <c r="E907" s="350" t="s">
        <v>174</v>
      </c>
      <c r="F907" s="337">
        <v>2</v>
      </c>
      <c r="G907" s="337">
        <v>1</v>
      </c>
      <c r="H907" s="350">
        <v>234.5</v>
      </c>
      <c r="I907" s="350">
        <v>213.7</v>
      </c>
      <c r="J907" s="350">
        <v>67.400000000000006</v>
      </c>
      <c r="K907" s="341">
        <v>12</v>
      </c>
      <c r="L907" s="373">
        <f>'раздел 2'!C905</f>
        <v>222053.94999999998</v>
      </c>
      <c r="M907" s="350">
        <v>0</v>
      </c>
      <c r="N907" s="350">
        <v>0</v>
      </c>
      <c r="O907" s="350">
        <v>0</v>
      </c>
      <c r="P907" s="349">
        <f t="shared" si="240"/>
        <v>222053.94999999998</v>
      </c>
      <c r="Q907" s="345">
        <f t="shared" si="241"/>
        <v>946.92515991471203</v>
      </c>
      <c r="R907" s="350">
        <v>24445</v>
      </c>
      <c r="S907" s="67">
        <v>43829</v>
      </c>
      <c r="T907" s="350" t="s">
        <v>181</v>
      </c>
      <c r="U907" s="59">
        <f>'раздел 2'!C905-'раздел 1'!L907</f>
        <v>0</v>
      </c>
      <c r="V907" s="213">
        <f t="shared" si="224"/>
        <v>0</v>
      </c>
      <c r="W907" s="213">
        <f t="shared" si="232"/>
        <v>23498.074840085286</v>
      </c>
    </row>
    <row r="908" spans="1:23" ht="15.6" customHeight="1" x14ac:dyDescent="0.2">
      <c r="A908" s="338">
        <f t="shared" si="242"/>
        <v>703</v>
      </c>
      <c r="B908" s="340" t="s">
        <v>791</v>
      </c>
      <c r="C908" s="341">
        <v>1960</v>
      </c>
      <c r="D908" s="350"/>
      <c r="E908" s="350" t="s">
        <v>174</v>
      </c>
      <c r="F908" s="337">
        <v>2</v>
      </c>
      <c r="G908" s="337">
        <v>2</v>
      </c>
      <c r="H908" s="350">
        <v>509.9</v>
      </c>
      <c r="I908" s="350">
        <v>461.8</v>
      </c>
      <c r="J908" s="350">
        <v>179.5</v>
      </c>
      <c r="K908" s="341">
        <v>25</v>
      </c>
      <c r="L908" s="373">
        <f>'раздел 2'!C906</f>
        <v>241326.45</v>
      </c>
      <c r="M908" s="350">
        <v>0</v>
      </c>
      <c r="N908" s="350">
        <v>0</v>
      </c>
      <c r="O908" s="350">
        <v>0</v>
      </c>
      <c r="P908" s="349">
        <f t="shared" si="240"/>
        <v>241326.45</v>
      </c>
      <c r="Q908" s="345">
        <f t="shared" si="241"/>
        <v>473.28191802314183</v>
      </c>
      <c r="R908" s="350">
        <v>24445</v>
      </c>
      <c r="S908" s="67">
        <v>43829</v>
      </c>
      <c r="T908" s="350" t="s">
        <v>181</v>
      </c>
      <c r="U908" s="59">
        <f>'раздел 2'!C906-'раздел 1'!L908</f>
        <v>0</v>
      </c>
      <c r="V908" s="213">
        <f t="shared" si="224"/>
        <v>0</v>
      </c>
      <c r="W908" s="213">
        <f t="shared" si="232"/>
        <v>23971.718081976858</v>
      </c>
    </row>
    <row r="909" spans="1:23" ht="15.6" customHeight="1" x14ac:dyDescent="0.2">
      <c r="A909" s="338">
        <f t="shared" si="242"/>
        <v>704</v>
      </c>
      <c r="B909" s="340" t="s">
        <v>792</v>
      </c>
      <c r="C909" s="341">
        <v>1957</v>
      </c>
      <c r="D909" s="350"/>
      <c r="E909" s="350" t="s">
        <v>174</v>
      </c>
      <c r="F909" s="337">
        <v>2</v>
      </c>
      <c r="G909" s="337">
        <v>1</v>
      </c>
      <c r="H909" s="350">
        <v>378.56</v>
      </c>
      <c r="I909" s="350">
        <v>295.2</v>
      </c>
      <c r="J909" s="350">
        <v>378.56</v>
      </c>
      <c r="K909" s="341">
        <v>20</v>
      </c>
      <c r="L909" s="373">
        <f>'раздел 2'!C907</f>
        <v>103428.24</v>
      </c>
      <c r="M909" s="350">
        <v>0</v>
      </c>
      <c r="N909" s="350">
        <v>0</v>
      </c>
      <c r="O909" s="350">
        <v>0</v>
      </c>
      <c r="P909" s="349">
        <f t="shared" si="240"/>
        <v>103428.24</v>
      </c>
      <c r="Q909" s="345">
        <f t="shared" si="241"/>
        <v>273.21491969568893</v>
      </c>
      <c r="R909" s="350">
        <v>24445</v>
      </c>
      <c r="S909" s="67">
        <v>43829</v>
      </c>
      <c r="T909" s="350" t="s">
        <v>181</v>
      </c>
      <c r="U909" s="59">
        <f>'раздел 2'!C907-'раздел 1'!L909</f>
        <v>0</v>
      </c>
      <c r="V909" s="213">
        <f t="shared" si="224"/>
        <v>0</v>
      </c>
      <c r="W909" s="213">
        <f t="shared" si="232"/>
        <v>24171.785080304311</v>
      </c>
    </row>
    <row r="910" spans="1:23" ht="15.6" customHeight="1" x14ac:dyDescent="0.2">
      <c r="A910" s="338">
        <f t="shared" si="242"/>
        <v>705</v>
      </c>
      <c r="B910" s="340" t="s">
        <v>793</v>
      </c>
      <c r="C910" s="341">
        <v>1968</v>
      </c>
      <c r="D910" s="350"/>
      <c r="E910" s="350" t="s">
        <v>178</v>
      </c>
      <c r="F910" s="337">
        <v>5</v>
      </c>
      <c r="G910" s="337">
        <v>3</v>
      </c>
      <c r="H910" s="350">
        <v>2774.7</v>
      </c>
      <c r="I910" s="350">
        <v>2547.3000000000002</v>
      </c>
      <c r="J910" s="350">
        <v>2284.4899999999998</v>
      </c>
      <c r="K910" s="341">
        <v>106</v>
      </c>
      <c r="L910" s="373">
        <f>'раздел 2'!C908</f>
        <v>163648.28</v>
      </c>
      <c r="M910" s="350">
        <v>0</v>
      </c>
      <c r="N910" s="350">
        <v>0</v>
      </c>
      <c r="O910" s="350">
        <v>0</v>
      </c>
      <c r="P910" s="349">
        <f t="shared" si="240"/>
        <v>163648.28</v>
      </c>
      <c r="Q910" s="345">
        <f t="shared" si="241"/>
        <v>58.97872923198905</v>
      </c>
      <c r="R910" s="350">
        <v>24445</v>
      </c>
      <c r="S910" s="67">
        <v>43829</v>
      </c>
      <c r="T910" s="350" t="s">
        <v>181</v>
      </c>
      <c r="U910" s="59">
        <f>'раздел 2'!C908-'раздел 1'!L910</f>
        <v>0</v>
      </c>
      <c r="V910" s="213">
        <f t="shared" si="224"/>
        <v>0</v>
      </c>
      <c r="W910" s="213">
        <f t="shared" si="232"/>
        <v>24386.021270768011</v>
      </c>
    </row>
    <row r="911" spans="1:23" ht="15.6" customHeight="1" x14ac:dyDescent="0.2">
      <c r="A911" s="338">
        <f t="shared" si="242"/>
        <v>706</v>
      </c>
      <c r="B911" s="340" t="s">
        <v>794</v>
      </c>
      <c r="C911" s="341">
        <v>1983</v>
      </c>
      <c r="D911" s="350"/>
      <c r="E911" s="350" t="s">
        <v>187</v>
      </c>
      <c r="F911" s="337">
        <v>2</v>
      </c>
      <c r="G911" s="337">
        <v>1</v>
      </c>
      <c r="H911" s="350">
        <v>282.8</v>
      </c>
      <c r="I911" s="350">
        <v>235.4</v>
      </c>
      <c r="J911" s="350">
        <v>70.3</v>
      </c>
      <c r="K911" s="341">
        <v>11</v>
      </c>
      <c r="L911" s="373">
        <f>'раздел 2'!C909</f>
        <v>204735.25</v>
      </c>
      <c r="M911" s="350">
        <v>0</v>
      </c>
      <c r="N911" s="350">
        <v>0</v>
      </c>
      <c r="O911" s="350">
        <v>0</v>
      </c>
      <c r="P911" s="349">
        <f t="shared" si="240"/>
        <v>204735.25</v>
      </c>
      <c r="Q911" s="345">
        <f t="shared" si="241"/>
        <v>723.95774398868457</v>
      </c>
      <c r="R911" s="350">
        <v>24445</v>
      </c>
      <c r="S911" s="67">
        <v>43829</v>
      </c>
      <c r="T911" s="350" t="s">
        <v>181</v>
      </c>
      <c r="U911" s="59">
        <f>'раздел 2'!C909-'раздел 1'!L911</f>
        <v>0</v>
      </c>
      <c r="V911" s="213">
        <f t="shared" si="224"/>
        <v>0</v>
      </c>
      <c r="W911" s="213">
        <f t="shared" si="232"/>
        <v>23721.042256011315</v>
      </c>
    </row>
    <row r="912" spans="1:23" ht="15.6" customHeight="1" x14ac:dyDescent="0.2">
      <c r="A912" s="338">
        <f t="shared" si="242"/>
        <v>707</v>
      </c>
      <c r="B912" s="340" t="s">
        <v>795</v>
      </c>
      <c r="C912" s="341">
        <v>1982</v>
      </c>
      <c r="D912" s="350"/>
      <c r="E912" s="350" t="s">
        <v>187</v>
      </c>
      <c r="F912" s="337">
        <v>2</v>
      </c>
      <c r="G912" s="337">
        <v>1</v>
      </c>
      <c r="H912" s="350">
        <v>278</v>
      </c>
      <c r="I912" s="350">
        <v>233.8</v>
      </c>
      <c r="J912" s="350">
        <v>117.7</v>
      </c>
      <c r="K912" s="341">
        <v>13</v>
      </c>
      <c r="L912" s="373">
        <f>'раздел 2'!C910</f>
        <v>211926.93</v>
      </c>
      <c r="M912" s="350">
        <v>0</v>
      </c>
      <c r="N912" s="350">
        <v>0</v>
      </c>
      <c r="O912" s="350">
        <v>0</v>
      </c>
      <c r="P912" s="349">
        <f t="shared" si="240"/>
        <v>211926.93</v>
      </c>
      <c r="Q912" s="345">
        <f t="shared" si="241"/>
        <v>762.32708633093523</v>
      </c>
      <c r="R912" s="350">
        <v>24445</v>
      </c>
      <c r="S912" s="67">
        <v>43829</v>
      </c>
      <c r="T912" s="350" t="s">
        <v>181</v>
      </c>
      <c r="U912" s="59">
        <f>'раздел 2'!C910-'раздел 1'!L912</f>
        <v>0</v>
      </c>
      <c r="V912" s="213">
        <f t="shared" si="224"/>
        <v>0</v>
      </c>
      <c r="W912" s="213">
        <f t="shared" si="232"/>
        <v>23682.672913669066</v>
      </c>
    </row>
    <row r="913" spans="1:23" ht="15.6" customHeight="1" x14ac:dyDescent="0.2">
      <c r="A913" s="338">
        <f t="shared" si="242"/>
        <v>708</v>
      </c>
      <c r="B913" s="340" t="s">
        <v>796</v>
      </c>
      <c r="C913" s="341">
        <v>1953</v>
      </c>
      <c r="D913" s="350"/>
      <c r="E913" s="350" t="s">
        <v>174</v>
      </c>
      <c r="F913" s="337">
        <v>2</v>
      </c>
      <c r="G913" s="337">
        <v>1</v>
      </c>
      <c r="H913" s="350">
        <v>414.7</v>
      </c>
      <c r="I913" s="350">
        <v>381</v>
      </c>
      <c r="J913" s="350">
        <v>292.60000000000002</v>
      </c>
      <c r="K913" s="341">
        <v>16</v>
      </c>
      <c r="L913" s="373">
        <f>'раздел 2'!C911</f>
        <v>100049.46</v>
      </c>
      <c r="M913" s="350">
        <v>0</v>
      </c>
      <c r="N913" s="350">
        <v>0</v>
      </c>
      <c r="O913" s="350">
        <v>0</v>
      </c>
      <c r="P913" s="349">
        <f t="shared" si="240"/>
        <v>100049.46</v>
      </c>
      <c r="Q913" s="345">
        <f t="shared" si="241"/>
        <v>241.25743911261154</v>
      </c>
      <c r="R913" s="350">
        <v>24445</v>
      </c>
      <c r="S913" s="67">
        <v>43829</v>
      </c>
      <c r="T913" s="350" t="s">
        <v>181</v>
      </c>
      <c r="U913" s="59">
        <f>'раздел 2'!C911-'раздел 1'!L913</f>
        <v>0</v>
      </c>
      <c r="V913" s="213">
        <f t="shared" si="224"/>
        <v>0</v>
      </c>
      <c r="W913" s="213">
        <f t="shared" si="232"/>
        <v>24203.742560887389</v>
      </c>
    </row>
    <row r="914" spans="1:23" ht="15.6" customHeight="1" x14ac:dyDescent="0.2">
      <c r="A914" s="338">
        <f t="shared" si="242"/>
        <v>709</v>
      </c>
      <c r="B914" s="340" t="s">
        <v>797</v>
      </c>
      <c r="C914" s="341">
        <v>1953</v>
      </c>
      <c r="D914" s="350"/>
      <c r="E914" s="350" t="s">
        <v>1567</v>
      </c>
      <c r="F914" s="337">
        <v>2</v>
      </c>
      <c r="G914" s="337">
        <v>1</v>
      </c>
      <c r="H914" s="350">
        <v>414.6</v>
      </c>
      <c r="I914" s="350">
        <v>377.8</v>
      </c>
      <c r="J914" s="350">
        <v>229.2</v>
      </c>
      <c r="K914" s="341">
        <v>18</v>
      </c>
      <c r="L914" s="373">
        <f>'раздел 2'!C912</f>
        <v>98649.63</v>
      </c>
      <c r="M914" s="350">
        <v>0</v>
      </c>
      <c r="N914" s="350">
        <v>0</v>
      </c>
      <c r="O914" s="350">
        <v>0</v>
      </c>
      <c r="P914" s="349">
        <f t="shared" si="240"/>
        <v>98649.63</v>
      </c>
      <c r="Q914" s="345">
        <f t="shared" si="241"/>
        <v>237.93929088277858</v>
      </c>
      <c r="R914" s="350">
        <v>24445</v>
      </c>
      <c r="S914" s="67">
        <v>43829</v>
      </c>
      <c r="T914" s="350" t="s">
        <v>181</v>
      </c>
      <c r="U914" s="59">
        <f>'раздел 2'!C912-'раздел 1'!L914</f>
        <v>0</v>
      </c>
      <c r="V914" s="213">
        <f t="shared" si="224"/>
        <v>0</v>
      </c>
      <c r="W914" s="213">
        <f t="shared" si="232"/>
        <v>24207.060709117221</v>
      </c>
    </row>
    <row r="915" spans="1:23" ht="15.6" customHeight="1" x14ac:dyDescent="0.2">
      <c r="A915" s="338">
        <f t="shared" si="242"/>
        <v>710</v>
      </c>
      <c r="B915" s="340" t="s">
        <v>798</v>
      </c>
      <c r="C915" s="341">
        <v>1953</v>
      </c>
      <c r="D915" s="350"/>
      <c r="E915" s="350" t="s">
        <v>174</v>
      </c>
      <c r="F915" s="337">
        <v>2</v>
      </c>
      <c r="G915" s="337">
        <v>1</v>
      </c>
      <c r="H915" s="350">
        <v>414.6</v>
      </c>
      <c r="I915" s="350">
        <v>371.8</v>
      </c>
      <c r="J915" s="350">
        <v>270.7</v>
      </c>
      <c r="K915" s="341">
        <v>21</v>
      </c>
      <c r="L915" s="373">
        <f>'раздел 2'!C913</f>
        <v>98166.97</v>
      </c>
      <c r="M915" s="350">
        <v>0</v>
      </c>
      <c r="N915" s="350">
        <v>0</v>
      </c>
      <c r="O915" s="350">
        <v>0</v>
      </c>
      <c r="P915" s="349">
        <f t="shared" si="240"/>
        <v>98166.97</v>
      </c>
      <c r="Q915" s="345">
        <f t="shared" si="241"/>
        <v>236.77513265798359</v>
      </c>
      <c r="R915" s="350">
        <v>24445</v>
      </c>
      <c r="S915" s="67">
        <v>43829</v>
      </c>
      <c r="T915" s="350" t="s">
        <v>181</v>
      </c>
      <c r="U915" s="59">
        <f>'раздел 2'!C913-'раздел 1'!L915</f>
        <v>0</v>
      </c>
      <c r="V915" s="213">
        <f t="shared" si="224"/>
        <v>0</v>
      </c>
      <c r="W915" s="213">
        <f t="shared" si="232"/>
        <v>24208.224867342018</v>
      </c>
    </row>
    <row r="916" spans="1:23" ht="15.6" customHeight="1" x14ac:dyDescent="0.2">
      <c r="A916" s="338">
        <f t="shared" si="242"/>
        <v>711</v>
      </c>
      <c r="B916" s="340" t="s">
        <v>799</v>
      </c>
      <c r="C916" s="341">
        <v>1958</v>
      </c>
      <c r="D916" s="350"/>
      <c r="E916" s="350" t="s">
        <v>174</v>
      </c>
      <c r="F916" s="337">
        <v>2</v>
      </c>
      <c r="G916" s="337">
        <v>2</v>
      </c>
      <c r="H916" s="350">
        <v>696</v>
      </c>
      <c r="I916" s="350">
        <v>637.9</v>
      </c>
      <c r="J916" s="350">
        <v>508.1</v>
      </c>
      <c r="K916" s="341">
        <v>38</v>
      </c>
      <c r="L916" s="373">
        <f>'раздел 2'!C914</f>
        <v>96414.7</v>
      </c>
      <c r="M916" s="350">
        <v>0</v>
      </c>
      <c r="N916" s="350">
        <v>0</v>
      </c>
      <c r="O916" s="350">
        <v>0</v>
      </c>
      <c r="P916" s="349">
        <f t="shared" si="240"/>
        <v>96414.7</v>
      </c>
      <c r="Q916" s="345">
        <f t="shared" si="241"/>
        <v>138.52686781609194</v>
      </c>
      <c r="R916" s="350">
        <v>24445</v>
      </c>
      <c r="S916" s="67">
        <v>43829</v>
      </c>
      <c r="T916" s="350" t="s">
        <v>181</v>
      </c>
      <c r="U916" s="59">
        <f>'раздел 2'!C914-'раздел 1'!L916</f>
        <v>0</v>
      </c>
      <c r="V916" s="213">
        <f t="shared" si="224"/>
        <v>0</v>
      </c>
      <c r="W916" s="213">
        <f t="shared" si="232"/>
        <v>24306.473132183906</v>
      </c>
    </row>
    <row r="917" spans="1:23" ht="15.6" customHeight="1" x14ac:dyDescent="0.2">
      <c r="A917" s="338">
        <f t="shared" si="242"/>
        <v>712</v>
      </c>
      <c r="B917" s="340" t="s">
        <v>800</v>
      </c>
      <c r="C917" s="341">
        <v>1966</v>
      </c>
      <c r="D917" s="350"/>
      <c r="E917" s="350" t="s">
        <v>174</v>
      </c>
      <c r="F917" s="337">
        <v>2</v>
      </c>
      <c r="G917" s="337">
        <v>2</v>
      </c>
      <c r="H917" s="350">
        <v>666.36</v>
      </c>
      <c r="I917" s="350">
        <v>636.82000000000005</v>
      </c>
      <c r="J917" s="350">
        <v>40.9</v>
      </c>
      <c r="K917" s="341">
        <v>21</v>
      </c>
      <c r="L917" s="373">
        <f>'раздел 2'!C915</f>
        <v>97169.57</v>
      </c>
      <c r="M917" s="350">
        <v>0</v>
      </c>
      <c r="N917" s="350">
        <v>0</v>
      </c>
      <c r="O917" s="350">
        <v>0</v>
      </c>
      <c r="P917" s="349">
        <f t="shared" si="240"/>
        <v>97169.57</v>
      </c>
      <c r="Q917" s="345">
        <f t="shared" si="241"/>
        <v>145.82143285911519</v>
      </c>
      <c r="R917" s="350">
        <v>24445</v>
      </c>
      <c r="S917" s="67">
        <v>43829</v>
      </c>
      <c r="T917" s="350" t="s">
        <v>181</v>
      </c>
      <c r="U917" s="59">
        <f>'раздел 2'!C915-'раздел 1'!L917</f>
        <v>0</v>
      </c>
      <c r="V917" s="213">
        <f t="shared" si="224"/>
        <v>0</v>
      </c>
      <c r="W917" s="213">
        <f t="shared" si="232"/>
        <v>24299.178567140883</v>
      </c>
    </row>
    <row r="918" spans="1:23" ht="15.6" customHeight="1" x14ac:dyDescent="0.2">
      <c r="A918" s="338">
        <f t="shared" si="242"/>
        <v>713</v>
      </c>
      <c r="B918" s="340" t="s">
        <v>801</v>
      </c>
      <c r="C918" s="341">
        <v>1971</v>
      </c>
      <c r="D918" s="350"/>
      <c r="E918" s="350" t="s">
        <v>174</v>
      </c>
      <c r="F918" s="337">
        <v>2</v>
      </c>
      <c r="G918" s="337">
        <v>2</v>
      </c>
      <c r="H918" s="350">
        <v>650.6</v>
      </c>
      <c r="I918" s="350">
        <v>512.20000000000005</v>
      </c>
      <c r="J918" s="350">
        <v>44.5</v>
      </c>
      <c r="K918" s="341">
        <v>20</v>
      </c>
      <c r="L918" s="373">
        <f>'раздел 2'!C916</f>
        <v>251984.43</v>
      </c>
      <c r="M918" s="350">
        <v>0</v>
      </c>
      <c r="N918" s="350">
        <v>0</v>
      </c>
      <c r="O918" s="350">
        <v>0</v>
      </c>
      <c r="P918" s="349">
        <f t="shared" si="240"/>
        <v>251984.43</v>
      </c>
      <c r="Q918" s="345">
        <f t="shared" si="241"/>
        <v>387.31083615124498</v>
      </c>
      <c r="R918" s="350">
        <v>24445</v>
      </c>
      <c r="S918" s="67">
        <v>43829</v>
      </c>
      <c r="T918" s="350" t="s">
        <v>181</v>
      </c>
      <c r="U918" s="59">
        <f>'раздел 2'!C916-'раздел 1'!L918</f>
        <v>0</v>
      </c>
      <c r="V918" s="213">
        <f t="shared" si="224"/>
        <v>0</v>
      </c>
      <c r="W918" s="213">
        <f t="shared" si="232"/>
        <v>24057.689163848754</v>
      </c>
    </row>
    <row r="919" spans="1:23" ht="15.6" customHeight="1" x14ac:dyDescent="0.2">
      <c r="A919" s="553" t="s">
        <v>17</v>
      </c>
      <c r="B919" s="551"/>
      <c r="C919" s="341" t="s">
        <v>177</v>
      </c>
      <c r="D919" s="350" t="s">
        <v>177</v>
      </c>
      <c r="E919" s="350" t="s">
        <v>177</v>
      </c>
      <c r="F919" s="337" t="s">
        <v>177</v>
      </c>
      <c r="G919" s="337" t="s">
        <v>177</v>
      </c>
      <c r="H919" s="350">
        <v>19091.319999999996</v>
      </c>
      <c r="I919" s="350">
        <v>15412.419999999998</v>
      </c>
      <c r="J919" s="350">
        <v>11909.150000000001</v>
      </c>
      <c r="K919" s="341">
        <v>721</v>
      </c>
      <c r="L919" s="373">
        <f>SUM(L904:L918)</f>
        <v>4055884.7700000009</v>
      </c>
      <c r="M919" s="373">
        <f>SUM(M904:M918)</f>
        <v>0</v>
      </c>
      <c r="N919" s="373">
        <f>SUM(N904:N918)</f>
        <v>0</v>
      </c>
      <c r="O919" s="373">
        <f>SUM(O904:O918)</f>
        <v>0</v>
      </c>
      <c r="P919" s="373">
        <f>SUM(P904:P918)</f>
        <v>4055884.7700000009</v>
      </c>
      <c r="Q919" s="345">
        <f t="shared" si="241"/>
        <v>212.44653434126093</v>
      </c>
      <c r="R919" s="350" t="s">
        <v>177</v>
      </c>
      <c r="S919" s="350" t="s">
        <v>177</v>
      </c>
      <c r="T919" s="350" t="s">
        <v>177</v>
      </c>
      <c r="U919" s="59">
        <f>'раздел 2'!C917-'раздел 1'!L919</f>
        <v>0</v>
      </c>
      <c r="V919" s="213">
        <f t="shared" ref="V919:V989" si="243">L919-P919</f>
        <v>0</v>
      </c>
      <c r="W919" s="213" t="e">
        <f t="shared" si="232"/>
        <v>#VALUE!</v>
      </c>
    </row>
    <row r="920" spans="1:23" ht="15.6" customHeight="1" x14ac:dyDescent="0.2">
      <c r="A920" s="634" t="s">
        <v>69</v>
      </c>
      <c r="B920" s="624"/>
      <c r="C920" s="341"/>
      <c r="D920" s="350"/>
      <c r="E920" s="350"/>
      <c r="F920" s="337"/>
      <c r="G920" s="337"/>
      <c r="H920" s="350"/>
      <c r="I920" s="350"/>
      <c r="J920" s="350"/>
      <c r="K920" s="341"/>
      <c r="L920" s="373"/>
      <c r="M920" s="350"/>
      <c r="N920" s="350" t="s">
        <v>1568</v>
      </c>
      <c r="O920" s="350"/>
      <c r="P920" s="350"/>
      <c r="Q920" s="129"/>
      <c r="R920" s="350"/>
      <c r="S920" s="350"/>
      <c r="T920" s="350"/>
      <c r="U920" s="59">
        <f>'раздел 2'!C918-'раздел 1'!L920</f>
        <v>0</v>
      </c>
      <c r="V920" s="213">
        <f t="shared" si="243"/>
        <v>0</v>
      </c>
      <c r="W920" s="213">
        <f t="shared" si="232"/>
        <v>0</v>
      </c>
    </row>
    <row r="921" spans="1:23" ht="15.6" customHeight="1" x14ac:dyDescent="0.2">
      <c r="A921" s="363">
        <f>A918+1</f>
        <v>714</v>
      </c>
      <c r="B921" s="340" t="s">
        <v>282</v>
      </c>
      <c r="C921" s="341">
        <v>1975</v>
      </c>
      <c r="D921" s="350"/>
      <c r="E921" s="350" t="s">
        <v>174</v>
      </c>
      <c r="F921" s="337">
        <v>2</v>
      </c>
      <c r="G921" s="337">
        <v>2</v>
      </c>
      <c r="H921" s="350">
        <v>999.2</v>
      </c>
      <c r="I921" s="350">
        <v>440.7</v>
      </c>
      <c r="J921" s="350">
        <v>86.3</v>
      </c>
      <c r="K921" s="341">
        <v>29</v>
      </c>
      <c r="L921" s="373">
        <f>'раздел 2'!C919</f>
        <v>474655</v>
      </c>
      <c r="M921" s="350">
        <v>0</v>
      </c>
      <c r="N921" s="350">
        <v>0</v>
      </c>
      <c r="O921" s="350">
        <v>0</v>
      </c>
      <c r="P921" s="349">
        <f t="shared" ref="P921:P927" si="244">L921</f>
        <v>474655</v>
      </c>
      <c r="Q921" s="345">
        <f t="shared" ref="Q921:Q927" si="245">L921/H921</f>
        <v>475.03502802241792</v>
      </c>
      <c r="R921" s="350">
        <v>24445</v>
      </c>
      <c r="S921" s="67">
        <v>43829</v>
      </c>
      <c r="T921" s="350" t="s">
        <v>181</v>
      </c>
      <c r="U921" s="59">
        <f>'раздел 2'!C919-'раздел 1'!L921</f>
        <v>0</v>
      </c>
      <c r="V921" s="213">
        <f t="shared" si="243"/>
        <v>0</v>
      </c>
      <c r="W921" s="213">
        <f t="shared" si="232"/>
        <v>23969.964971977581</v>
      </c>
    </row>
    <row r="922" spans="1:23" ht="15.6" customHeight="1" x14ac:dyDescent="0.2">
      <c r="A922" s="338">
        <f t="shared" ref="A922:A927" si="246">A921+1</f>
        <v>715</v>
      </c>
      <c r="B922" s="340" t="s">
        <v>283</v>
      </c>
      <c r="C922" s="341">
        <v>1964</v>
      </c>
      <c r="D922" s="350"/>
      <c r="E922" s="350" t="s">
        <v>174</v>
      </c>
      <c r="F922" s="337">
        <v>2</v>
      </c>
      <c r="G922" s="337">
        <v>2</v>
      </c>
      <c r="H922" s="350">
        <v>421.5</v>
      </c>
      <c r="I922" s="350">
        <v>254.5</v>
      </c>
      <c r="J922" s="350">
        <v>125.6</v>
      </c>
      <c r="K922" s="341">
        <v>16</v>
      </c>
      <c r="L922" s="373">
        <f>'раздел 2'!C920</f>
        <v>427558.84</v>
      </c>
      <c r="M922" s="350">
        <v>0</v>
      </c>
      <c r="N922" s="350">
        <v>0</v>
      </c>
      <c r="O922" s="350">
        <v>0</v>
      </c>
      <c r="P922" s="349">
        <f t="shared" si="244"/>
        <v>427558.84</v>
      </c>
      <c r="Q922" s="345">
        <f t="shared" si="245"/>
        <v>1014.3744721233689</v>
      </c>
      <c r="R922" s="350">
        <v>24445</v>
      </c>
      <c r="S922" s="67">
        <v>43829</v>
      </c>
      <c r="T922" s="350" t="s">
        <v>181</v>
      </c>
      <c r="U922" s="59">
        <f>'раздел 2'!C920-'раздел 1'!L922</f>
        <v>0</v>
      </c>
      <c r="V922" s="213">
        <f t="shared" si="243"/>
        <v>0</v>
      </c>
      <c r="W922" s="213">
        <f t="shared" si="232"/>
        <v>23430.625527876629</v>
      </c>
    </row>
    <row r="923" spans="1:23" ht="15.6" customHeight="1" x14ac:dyDescent="0.2">
      <c r="A923" s="338">
        <f t="shared" si="246"/>
        <v>716</v>
      </c>
      <c r="B923" s="340" t="s">
        <v>284</v>
      </c>
      <c r="C923" s="341">
        <v>1970</v>
      </c>
      <c r="D923" s="350"/>
      <c r="E923" s="350" t="s">
        <v>174</v>
      </c>
      <c r="F923" s="337">
        <v>2</v>
      </c>
      <c r="G923" s="337">
        <v>2</v>
      </c>
      <c r="H923" s="350">
        <v>586.9</v>
      </c>
      <c r="I923" s="350">
        <v>275.89999999999998</v>
      </c>
      <c r="J923" s="350">
        <v>238</v>
      </c>
      <c r="K923" s="341">
        <v>36</v>
      </c>
      <c r="L923" s="373">
        <f>'раздел 2'!C921</f>
        <v>465489.94</v>
      </c>
      <c r="M923" s="350">
        <v>0</v>
      </c>
      <c r="N923" s="350">
        <v>0</v>
      </c>
      <c r="O923" s="350">
        <v>0</v>
      </c>
      <c r="P923" s="349">
        <f t="shared" si="244"/>
        <v>465489.94</v>
      </c>
      <c r="Q923" s="345">
        <f t="shared" si="245"/>
        <v>793.13331061509632</v>
      </c>
      <c r="R923" s="350">
        <v>24445</v>
      </c>
      <c r="S923" s="67">
        <v>43829</v>
      </c>
      <c r="T923" s="350" t="s">
        <v>181</v>
      </c>
      <c r="U923" s="59">
        <f>'раздел 2'!C921-'раздел 1'!L923</f>
        <v>0</v>
      </c>
      <c r="V923" s="213">
        <f t="shared" si="243"/>
        <v>0</v>
      </c>
      <c r="W923" s="213">
        <f t="shared" si="232"/>
        <v>23651.866689384904</v>
      </c>
    </row>
    <row r="924" spans="1:23" ht="15.6" customHeight="1" x14ac:dyDescent="0.2">
      <c r="A924" s="338">
        <f t="shared" si="246"/>
        <v>717</v>
      </c>
      <c r="B924" s="340" t="s">
        <v>285</v>
      </c>
      <c r="C924" s="341">
        <v>1968</v>
      </c>
      <c r="D924" s="350"/>
      <c r="E924" s="350" t="s">
        <v>174</v>
      </c>
      <c r="F924" s="337">
        <v>2</v>
      </c>
      <c r="G924" s="337">
        <v>2</v>
      </c>
      <c r="H924" s="350">
        <v>517.9</v>
      </c>
      <c r="I924" s="350">
        <v>288.60000000000002</v>
      </c>
      <c r="J924" s="350">
        <v>207.8</v>
      </c>
      <c r="K924" s="341">
        <v>34</v>
      </c>
      <c r="L924" s="373">
        <f>'раздел 2'!C922</f>
        <v>463252.66</v>
      </c>
      <c r="M924" s="350">
        <v>0</v>
      </c>
      <c r="N924" s="350">
        <v>0</v>
      </c>
      <c r="O924" s="350">
        <v>0</v>
      </c>
      <c r="P924" s="349">
        <f t="shared" si="244"/>
        <v>463252.66</v>
      </c>
      <c r="Q924" s="345">
        <f t="shared" si="245"/>
        <v>894.48283452403939</v>
      </c>
      <c r="R924" s="350">
        <v>24445</v>
      </c>
      <c r="S924" s="67">
        <v>43829</v>
      </c>
      <c r="T924" s="350" t="s">
        <v>181</v>
      </c>
      <c r="U924" s="59">
        <f>'раздел 2'!C922-'раздел 1'!L924</f>
        <v>0</v>
      </c>
      <c r="V924" s="213">
        <f t="shared" si="243"/>
        <v>0</v>
      </c>
      <c r="W924" s="213">
        <f t="shared" si="232"/>
        <v>23550.517165475962</v>
      </c>
    </row>
    <row r="925" spans="1:23" ht="15.6" customHeight="1" x14ac:dyDescent="0.2">
      <c r="A925" s="338">
        <f t="shared" si="246"/>
        <v>718</v>
      </c>
      <c r="B925" s="340" t="s">
        <v>286</v>
      </c>
      <c r="C925" s="341">
        <v>1970</v>
      </c>
      <c r="D925" s="350"/>
      <c r="E925" s="350" t="s">
        <v>174</v>
      </c>
      <c r="F925" s="337">
        <v>2</v>
      </c>
      <c r="G925" s="337">
        <v>2</v>
      </c>
      <c r="H925" s="350">
        <v>587.1</v>
      </c>
      <c r="I925" s="350">
        <v>275.3</v>
      </c>
      <c r="J925" s="350">
        <v>185.5</v>
      </c>
      <c r="K925" s="341">
        <v>24</v>
      </c>
      <c r="L925" s="373">
        <f>'раздел 2'!C923</f>
        <v>460041.88</v>
      </c>
      <c r="M925" s="350">
        <v>0</v>
      </c>
      <c r="N925" s="350">
        <v>0</v>
      </c>
      <c r="O925" s="350">
        <v>0</v>
      </c>
      <c r="P925" s="349">
        <f t="shared" si="244"/>
        <v>460041.88</v>
      </c>
      <c r="Q925" s="345">
        <f t="shared" si="245"/>
        <v>783.58351217850452</v>
      </c>
      <c r="R925" s="350">
        <v>24445</v>
      </c>
      <c r="S925" s="67">
        <v>43829</v>
      </c>
      <c r="T925" s="350" t="s">
        <v>181</v>
      </c>
      <c r="U925" s="59">
        <f>'раздел 2'!C923-'раздел 1'!L925</f>
        <v>0</v>
      </c>
      <c r="V925" s="213">
        <f t="shared" si="243"/>
        <v>0</v>
      </c>
      <c r="W925" s="213">
        <f t="shared" si="232"/>
        <v>23661.416487821494</v>
      </c>
    </row>
    <row r="926" spans="1:23" ht="15.6" customHeight="1" x14ac:dyDescent="0.2">
      <c r="A926" s="338">
        <f t="shared" si="246"/>
        <v>719</v>
      </c>
      <c r="B926" s="340" t="s">
        <v>287</v>
      </c>
      <c r="C926" s="341">
        <v>1971</v>
      </c>
      <c r="D926" s="350"/>
      <c r="E926" s="350" t="s">
        <v>174</v>
      </c>
      <c r="F926" s="337">
        <v>2</v>
      </c>
      <c r="G926" s="337">
        <v>2</v>
      </c>
      <c r="H926" s="350">
        <v>607.1</v>
      </c>
      <c r="I926" s="350">
        <v>290.89999999999998</v>
      </c>
      <c r="J926" s="350">
        <v>126.8</v>
      </c>
      <c r="K926" s="341">
        <v>19</v>
      </c>
      <c r="L926" s="373">
        <f>'раздел 2'!C924</f>
        <v>451654.44</v>
      </c>
      <c r="M926" s="350">
        <v>0</v>
      </c>
      <c r="N926" s="350">
        <v>0</v>
      </c>
      <c r="O926" s="350">
        <v>0</v>
      </c>
      <c r="P926" s="349">
        <f t="shared" si="244"/>
        <v>451654.44</v>
      </c>
      <c r="Q926" s="345">
        <f t="shared" si="245"/>
        <v>743.95394498435178</v>
      </c>
      <c r="R926" s="350">
        <v>24445</v>
      </c>
      <c r="S926" s="67">
        <v>43829</v>
      </c>
      <c r="T926" s="350" t="s">
        <v>181</v>
      </c>
      <c r="U926" s="59">
        <f>'раздел 2'!C924-'раздел 1'!L926</f>
        <v>0</v>
      </c>
      <c r="V926" s="213">
        <f t="shared" si="243"/>
        <v>0</v>
      </c>
      <c r="W926" s="213">
        <f t="shared" si="232"/>
        <v>23701.046055015649</v>
      </c>
    </row>
    <row r="927" spans="1:23" ht="15.6" customHeight="1" x14ac:dyDescent="0.2">
      <c r="A927" s="338">
        <f t="shared" si="246"/>
        <v>720</v>
      </c>
      <c r="B927" s="340" t="s">
        <v>288</v>
      </c>
      <c r="C927" s="341">
        <v>1965</v>
      </c>
      <c r="D927" s="350"/>
      <c r="E927" s="350" t="s">
        <v>174</v>
      </c>
      <c r="F927" s="337">
        <v>2</v>
      </c>
      <c r="G927" s="337">
        <v>2</v>
      </c>
      <c r="H927" s="350">
        <v>664.9</v>
      </c>
      <c r="I927" s="350">
        <v>411.1</v>
      </c>
      <c r="J927" s="350">
        <v>285.2</v>
      </c>
      <c r="K927" s="341">
        <v>29</v>
      </c>
      <c r="L927" s="373">
        <f>'раздел 2'!C925</f>
        <v>1485571.62</v>
      </c>
      <c r="M927" s="350">
        <v>0</v>
      </c>
      <c r="N927" s="350">
        <v>0</v>
      </c>
      <c r="O927" s="350">
        <v>0</v>
      </c>
      <c r="P927" s="349">
        <f t="shared" si="244"/>
        <v>1485571.62</v>
      </c>
      <c r="Q927" s="345">
        <f t="shared" si="245"/>
        <v>2234.2782674086329</v>
      </c>
      <c r="R927" s="350">
        <v>24445</v>
      </c>
      <c r="S927" s="67">
        <v>43829</v>
      </c>
      <c r="T927" s="350" t="s">
        <v>181</v>
      </c>
      <c r="U927" s="59">
        <f>'раздел 2'!C925-'раздел 1'!L927</f>
        <v>0</v>
      </c>
      <c r="V927" s="213">
        <f t="shared" si="243"/>
        <v>0</v>
      </c>
      <c r="W927" s="213">
        <f t="shared" si="232"/>
        <v>22210.721732591366</v>
      </c>
    </row>
    <row r="928" spans="1:23" ht="15.6" customHeight="1" x14ac:dyDescent="0.2">
      <c r="A928" s="553" t="s">
        <v>17</v>
      </c>
      <c r="B928" s="551"/>
      <c r="C928" s="341" t="s">
        <v>177</v>
      </c>
      <c r="D928" s="350" t="s">
        <v>177</v>
      </c>
      <c r="E928" s="350" t="s">
        <v>177</v>
      </c>
      <c r="F928" s="337" t="s">
        <v>177</v>
      </c>
      <c r="G928" s="337" t="s">
        <v>177</v>
      </c>
      <c r="H928" s="350">
        <v>4384.5999999999995</v>
      </c>
      <c r="I928" s="350">
        <v>2237</v>
      </c>
      <c r="J928" s="350">
        <v>1255.2</v>
      </c>
      <c r="K928" s="341">
        <v>187</v>
      </c>
      <c r="L928" s="373">
        <f>SUM(L921:L927)</f>
        <v>4228224.38</v>
      </c>
      <c r="M928" s="373">
        <f>SUM(M921:M927)</f>
        <v>0</v>
      </c>
      <c r="N928" s="373">
        <f>SUM(N921:N927)</f>
        <v>0</v>
      </c>
      <c r="O928" s="373">
        <f>SUM(O921:O927)</f>
        <v>0</v>
      </c>
      <c r="P928" s="373">
        <f>SUM(P921:P927)</f>
        <v>4228224.38</v>
      </c>
      <c r="Q928" s="129">
        <v>2495.416343566118</v>
      </c>
      <c r="R928" s="350" t="s">
        <v>177</v>
      </c>
      <c r="S928" s="350" t="s">
        <v>177</v>
      </c>
      <c r="T928" s="350" t="s">
        <v>177</v>
      </c>
      <c r="U928" s="59">
        <f>'раздел 2'!C926-'раздел 1'!L928</f>
        <v>0</v>
      </c>
      <c r="V928" s="213">
        <f t="shared" si="243"/>
        <v>0</v>
      </c>
      <c r="W928" s="213" t="e">
        <f t="shared" si="232"/>
        <v>#VALUE!</v>
      </c>
    </row>
    <row r="929" spans="1:24" s="430" customFormat="1" ht="15" x14ac:dyDescent="0.2">
      <c r="A929" s="642" t="s">
        <v>1726</v>
      </c>
      <c r="B929" s="643"/>
      <c r="C929" s="643"/>
      <c r="D929" s="643"/>
      <c r="E929" s="644"/>
      <c r="F929" s="645"/>
      <c r="G929" s="645"/>
      <c r="H929" s="645"/>
      <c r="I929" s="645"/>
      <c r="J929" s="645"/>
      <c r="K929" s="645"/>
      <c r="L929" s="645"/>
      <c r="M929" s="645"/>
      <c r="N929" s="645"/>
      <c r="O929" s="645"/>
      <c r="P929" s="645"/>
      <c r="Q929" s="645"/>
      <c r="R929" s="645"/>
      <c r="S929" s="645"/>
      <c r="T929" s="645"/>
      <c r="U929" s="59">
        <f>'раздел 2'!C927-'раздел 1'!L929</f>
        <v>0</v>
      </c>
      <c r="V929" s="213">
        <f t="shared" si="243"/>
        <v>0</v>
      </c>
      <c r="X929" s="429"/>
    </row>
    <row r="930" spans="1:24" s="430" customFormat="1" ht="15" x14ac:dyDescent="0.2">
      <c r="A930" s="341">
        <f>A927+1</f>
        <v>721</v>
      </c>
      <c r="B930" s="490" t="s">
        <v>1729</v>
      </c>
      <c r="C930" s="489">
        <v>1961</v>
      </c>
      <c r="D930" s="489"/>
      <c r="E930" s="488" t="s">
        <v>174</v>
      </c>
      <c r="F930" s="485">
        <v>2</v>
      </c>
      <c r="G930" s="485">
        <v>2</v>
      </c>
      <c r="H930" s="486">
        <v>511</v>
      </c>
      <c r="I930" s="486">
        <v>450.6</v>
      </c>
      <c r="J930" s="486">
        <v>184.2</v>
      </c>
      <c r="K930" s="485">
        <v>41</v>
      </c>
      <c r="L930" s="486">
        <f>'раздел 2'!C928</f>
        <v>3791758.9</v>
      </c>
      <c r="M930" s="489">
        <v>0</v>
      </c>
      <c r="N930" s="489">
        <v>0</v>
      </c>
      <c r="O930" s="489">
        <v>0</v>
      </c>
      <c r="P930" s="487">
        <f t="shared" ref="P930" si="247">L930</f>
        <v>3791758.9</v>
      </c>
      <c r="Q930" s="484">
        <f t="shared" ref="Q930" si="248">L930/H930</f>
        <v>7420.2718199608607</v>
      </c>
      <c r="R930" s="489">
        <v>24445</v>
      </c>
      <c r="S930" s="67">
        <v>43829</v>
      </c>
      <c r="T930" s="489" t="s">
        <v>181</v>
      </c>
      <c r="U930" s="59">
        <f>'раздел 2'!C928-'раздел 1'!L930</f>
        <v>0</v>
      </c>
      <c r="V930" s="213"/>
      <c r="X930" s="429"/>
    </row>
    <row r="931" spans="1:24" s="430" customFormat="1" ht="15" x14ac:dyDescent="0.2">
      <c r="A931" s="341">
        <f>A930+1</f>
        <v>722</v>
      </c>
      <c r="B931" s="136" t="s">
        <v>1728</v>
      </c>
      <c r="C931" s="88">
        <v>1971</v>
      </c>
      <c r="D931" s="420"/>
      <c r="E931" s="422" t="s">
        <v>174</v>
      </c>
      <c r="F931" s="341">
        <v>5</v>
      </c>
      <c r="G931" s="341">
        <v>2</v>
      </c>
      <c r="H931" s="129">
        <v>2584.3000000000002</v>
      </c>
      <c r="I931" s="129">
        <v>995.7</v>
      </c>
      <c r="J931" s="129">
        <v>939.8</v>
      </c>
      <c r="K931" s="341">
        <v>37</v>
      </c>
      <c r="L931" s="129">
        <f>'раздел 2'!C929</f>
        <v>344442.48</v>
      </c>
      <c r="M931" s="129">
        <v>0</v>
      </c>
      <c r="N931" s="129">
        <v>0</v>
      </c>
      <c r="O931" s="129">
        <v>0</v>
      </c>
      <c r="P931" s="129">
        <f>L931</f>
        <v>344442.48</v>
      </c>
      <c r="Q931" s="129">
        <f>L931/H931</f>
        <v>133.2826993770073</v>
      </c>
      <c r="R931" s="129">
        <v>42000</v>
      </c>
      <c r="S931" s="67">
        <v>43830</v>
      </c>
      <c r="T931" s="422" t="s">
        <v>181</v>
      </c>
      <c r="U931" s="59">
        <f>'раздел 2'!C929-'раздел 1'!L931</f>
        <v>0</v>
      </c>
      <c r="V931" s="213">
        <f t="shared" si="243"/>
        <v>0</v>
      </c>
      <c r="X931" s="429"/>
    </row>
    <row r="932" spans="1:24" s="430" customFormat="1" ht="15" customHeight="1" x14ac:dyDescent="0.2">
      <c r="A932" s="646" t="s">
        <v>17</v>
      </c>
      <c r="B932" s="646"/>
      <c r="C932" s="88" t="s">
        <v>177</v>
      </c>
      <c r="D932" s="423" t="s">
        <v>177</v>
      </c>
      <c r="E932" s="423" t="s">
        <v>177</v>
      </c>
      <c r="F932" s="88" t="s">
        <v>177</v>
      </c>
      <c r="G932" s="88" t="s">
        <v>177</v>
      </c>
      <c r="H932" s="129">
        <f>SUM(H931)</f>
        <v>2584.3000000000002</v>
      </c>
      <c r="I932" s="129">
        <f t="shared" ref="I932:K932" si="249">SUM(I931)</f>
        <v>995.7</v>
      </c>
      <c r="J932" s="129">
        <f t="shared" si="249"/>
        <v>939.8</v>
      </c>
      <c r="K932" s="341">
        <f t="shared" si="249"/>
        <v>37</v>
      </c>
      <c r="L932" s="129">
        <f>SUM(L930:L931)</f>
        <v>4136201.38</v>
      </c>
      <c r="M932" s="483">
        <f t="shared" ref="M932:P932" si="250">SUM(M930:M931)</f>
        <v>0</v>
      </c>
      <c r="N932" s="483">
        <f t="shared" si="250"/>
        <v>0</v>
      </c>
      <c r="O932" s="483">
        <f t="shared" si="250"/>
        <v>0</v>
      </c>
      <c r="P932" s="483">
        <f t="shared" si="250"/>
        <v>4136201.38</v>
      </c>
      <c r="Q932" s="129">
        <f>L932/H932</f>
        <v>1600.5113106063536</v>
      </c>
      <c r="R932" s="421" t="s">
        <v>177</v>
      </c>
      <c r="S932" s="98" t="s">
        <v>177</v>
      </c>
      <c r="T932" s="98" t="s">
        <v>177</v>
      </c>
      <c r="U932" s="59">
        <f>'раздел 2'!C930-'раздел 1'!L932</f>
        <v>0</v>
      </c>
      <c r="V932" s="213">
        <f t="shared" si="243"/>
        <v>0</v>
      </c>
      <c r="X932" s="429"/>
    </row>
    <row r="933" spans="1:24" ht="15.6" customHeight="1" x14ac:dyDescent="0.2">
      <c r="A933" s="634" t="s">
        <v>804</v>
      </c>
      <c r="B933" s="624"/>
      <c r="C933" s="341"/>
      <c r="D933" s="350"/>
      <c r="E933" s="350"/>
      <c r="F933" s="337"/>
      <c r="G933" s="337"/>
      <c r="H933" s="350"/>
      <c r="I933" s="350"/>
      <c r="J933" s="350"/>
      <c r="K933" s="341"/>
      <c r="L933" s="373"/>
      <c r="M933" s="350"/>
      <c r="N933" s="350"/>
      <c r="O933" s="350"/>
      <c r="P933" s="350"/>
      <c r="Q933" s="129"/>
      <c r="R933" s="350"/>
      <c r="S933" s="350"/>
      <c r="T933" s="350"/>
      <c r="U933" s="59">
        <f>'раздел 2'!C931-'раздел 1'!L933</f>
        <v>0</v>
      </c>
      <c r="V933" s="213">
        <f t="shared" si="243"/>
        <v>0</v>
      </c>
      <c r="W933" s="213">
        <f t="shared" si="232"/>
        <v>0</v>
      </c>
    </row>
    <row r="934" spans="1:24" ht="15.6" customHeight="1" x14ac:dyDescent="0.2">
      <c r="A934" s="179">
        <f>A931+1</f>
        <v>723</v>
      </c>
      <c r="B934" s="359" t="s">
        <v>1014</v>
      </c>
      <c r="C934" s="341">
        <v>1978</v>
      </c>
      <c r="D934" s="350"/>
      <c r="E934" s="350" t="s">
        <v>174</v>
      </c>
      <c r="F934" s="337">
        <v>2</v>
      </c>
      <c r="G934" s="337">
        <v>2</v>
      </c>
      <c r="H934" s="350">
        <v>1788.5</v>
      </c>
      <c r="I934" s="350">
        <v>814.5</v>
      </c>
      <c r="J934" s="350">
        <v>974</v>
      </c>
      <c r="K934" s="341">
        <v>59</v>
      </c>
      <c r="L934" s="373">
        <f>'раздел 2'!C932</f>
        <v>341682.54000000004</v>
      </c>
      <c r="M934" s="350">
        <v>0</v>
      </c>
      <c r="N934" s="350">
        <v>0</v>
      </c>
      <c r="O934" s="350">
        <v>0</v>
      </c>
      <c r="P934" s="349">
        <f t="shared" ref="P934:P940" si="251">L934</f>
        <v>341682.54000000004</v>
      </c>
      <c r="Q934" s="345">
        <f t="shared" ref="Q934:Q941" si="252">L934/H934</f>
        <v>191.04419345820523</v>
      </c>
      <c r="R934" s="350">
        <v>24445</v>
      </c>
      <c r="S934" s="67">
        <v>43829</v>
      </c>
      <c r="T934" s="350" t="s">
        <v>181</v>
      </c>
      <c r="U934" s="59">
        <f>'раздел 2'!C932-'раздел 1'!L934</f>
        <v>0</v>
      </c>
      <c r="V934" s="213">
        <f t="shared" si="243"/>
        <v>0</v>
      </c>
      <c r="W934" s="213">
        <f t="shared" si="232"/>
        <v>24253.955806541795</v>
      </c>
    </row>
    <row r="935" spans="1:24" ht="15.6" customHeight="1" x14ac:dyDescent="0.2">
      <c r="A935" s="338">
        <f t="shared" ref="A935:A940" si="253">A934+1</f>
        <v>724</v>
      </c>
      <c r="B935" s="359" t="s">
        <v>1015</v>
      </c>
      <c r="C935" s="341">
        <v>1983</v>
      </c>
      <c r="D935" s="350"/>
      <c r="E935" s="350" t="s">
        <v>1443</v>
      </c>
      <c r="F935" s="337">
        <v>2</v>
      </c>
      <c r="G935" s="337">
        <v>2</v>
      </c>
      <c r="H935" s="350">
        <v>2116.9</v>
      </c>
      <c r="I935" s="350">
        <v>813.2</v>
      </c>
      <c r="J935" s="350">
        <v>1303.7</v>
      </c>
      <c r="K935" s="341">
        <v>73</v>
      </c>
      <c r="L935" s="373">
        <f>'раздел 2'!C933</f>
        <v>826508.16999999993</v>
      </c>
      <c r="M935" s="350">
        <v>0</v>
      </c>
      <c r="N935" s="350">
        <v>0</v>
      </c>
      <c r="O935" s="350">
        <v>0</v>
      </c>
      <c r="P935" s="349">
        <f t="shared" si="251"/>
        <v>826508.16999999993</v>
      </c>
      <c r="Q935" s="345">
        <f t="shared" si="252"/>
        <v>390.43326090037311</v>
      </c>
      <c r="R935" s="350">
        <v>24445</v>
      </c>
      <c r="S935" s="67">
        <v>43829</v>
      </c>
      <c r="T935" s="350" t="s">
        <v>181</v>
      </c>
      <c r="U935" s="59">
        <f>'раздел 2'!C933-'раздел 1'!L935</f>
        <v>0</v>
      </c>
      <c r="V935" s="213">
        <f t="shared" si="243"/>
        <v>0</v>
      </c>
      <c r="W935" s="213">
        <f t="shared" si="232"/>
        <v>24054.566739099628</v>
      </c>
    </row>
    <row r="936" spans="1:24" ht="15.6" customHeight="1" x14ac:dyDescent="0.2">
      <c r="A936" s="338">
        <f t="shared" si="253"/>
        <v>725</v>
      </c>
      <c r="B936" s="359" t="s">
        <v>805</v>
      </c>
      <c r="C936" s="341">
        <v>1963</v>
      </c>
      <c r="D936" s="350"/>
      <c r="E936" s="350" t="s">
        <v>174</v>
      </c>
      <c r="F936" s="337">
        <v>2</v>
      </c>
      <c r="G936" s="337">
        <v>2</v>
      </c>
      <c r="H936" s="350">
        <v>421.1</v>
      </c>
      <c r="I936" s="350">
        <v>93.1</v>
      </c>
      <c r="J936" s="350">
        <v>328</v>
      </c>
      <c r="K936" s="341">
        <v>17</v>
      </c>
      <c r="L936" s="373">
        <f>'раздел 2'!C934</f>
        <v>164521.1</v>
      </c>
      <c r="M936" s="350">
        <v>0</v>
      </c>
      <c r="N936" s="350">
        <v>0</v>
      </c>
      <c r="O936" s="350">
        <v>0</v>
      </c>
      <c r="P936" s="349">
        <f t="shared" si="251"/>
        <v>164521.1</v>
      </c>
      <c r="Q936" s="345">
        <f t="shared" si="252"/>
        <v>390.69365946331038</v>
      </c>
      <c r="R936" s="350">
        <v>24445</v>
      </c>
      <c r="S936" s="67">
        <v>43829</v>
      </c>
      <c r="T936" s="350" t="s">
        <v>181</v>
      </c>
      <c r="U936" s="59">
        <f>'раздел 2'!C934-'раздел 1'!L936</f>
        <v>0</v>
      </c>
      <c r="V936" s="213">
        <f t="shared" si="243"/>
        <v>0</v>
      </c>
      <c r="W936" s="213">
        <f t="shared" si="232"/>
        <v>24054.306340536688</v>
      </c>
    </row>
    <row r="937" spans="1:24" ht="15.6" customHeight="1" x14ac:dyDescent="0.2">
      <c r="A937" s="338">
        <f t="shared" si="253"/>
        <v>726</v>
      </c>
      <c r="B937" s="359" t="s">
        <v>806</v>
      </c>
      <c r="C937" s="341">
        <v>1964</v>
      </c>
      <c r="D937" s="350"/>
      <c r="E937" s="350" t="s">
        <v>174</v>
      </c>
      <c r="F937" s="337">
        <v>2</v>
      </c>
      <c r="G937" s="337">
        <v>2</v>
      </c>
      <c r="H937" s="350">
        <v>508.6</v>
      </c>
      <c r="I937" s="350">
        <v>62.6</v>
      </c>
      <c r="J937" s="350">
        <v>446</v>
      </c>
      <c r="K937" s="341">
        <v>12</v>
      </c>
      <c r="L937" s="373">
        <f>'раздел 2'!C935</f>
        <v>197774.99</v>
      </c>
      <c r="M937" s="350">
        <v>0</v>
      </c>
      <c r="N937" s="350">
        <v>0</v>
      </c>
      <c r="O937" s="350">
        <v>0</v>
      </c>
      <c r="P937" s="349">
        <f t="shared" si="251"/>
        <v>197774.99</v>
      </c>
      <c r="Q937" s="345">
        <f t="shared" si="252"/>
        <v>388.86156114825008</v>
      </c>
      <c r="R937" s="350">
        <v>24445</v>
      </c>
      <c r="S937" s="67">
        <v>43829</v>
      </c>
      <c r="T937" s="350" t="s">
        <v>181</v>
      </c>
      <c r="U937" s="59">
        <f>'раздел 2'!C935-'раздел 1'!L937</f>
        <v>0</v>
      </c>
      <c r="V937" s="213">
        <f t="shared" si="243"/>
        <v>0</v>
      </c>
      <c r="W937" s="213">
        <f t="shared" si="232"/>
        <v>24056.138438851751</v>
      </c>
    </row>
    <row r="938" spans="1:24" ht="15.6" customHeight="1" x14ac:dyDescent="0.2">
      <c r="A938" s="338">
        <f t="shared" si="253"/>
        <v>727</v>
      </c>
      <c r="B938" s="359" t="s">
        <v>807</v>
      </c>
      <c r="C938" s="341">
        <v>1956</v>
      </c>
      <c r="D938" s="350"/>
      <c r="E938" s="350" t="s">
        <v>174</v>
      </c>
      <c r="F938" s="337">
        <v>2</v>
      </c>
      <c r="G938" s="337">
        <v>1</v>
      </c>
      <c r="H938" s="350">
        <v>509</v>
      </c>
      <c r="I938" s="350">
        <v>230.22</v>
      </c>
      <c r="J938" s="350">
        <v>278.77999999999997</v>
      </c>
      <c r="K938" s="341">
        <v>26</v>
      </c>
      <c r="L938" s="373">
        <f>'раздел 2'!C936</f>
        <v>163440.12</v>
      </c>
      <c r="M938" s="350">
        <v>0</v>
      </c>
      <c r="N938" s="350">
        <v>0</v>
      </c>
      <c r="O938" s="350">
        <v>0</v>
      </c>
      <c r="P938" s="349">
        <f t="shared" si="251"/>
        <v>163440.12</v>
      </c>
      <c r="Q938" s="345">
        <f t="shared" si="252"/>
        <v>321.10043222003929</v>
      </c>
      <c r="R938" s="350">
        <v>24445</v>
      </c>
      <c r="S938" s="67">
        <v>43829</v>
      </c>
      <c r="T938" s="350" t="s">
        <v>181</v>
      </c>
      <c r="U938" s="59">
        <f>'раздел 2'!C936-'раздел 1'!L938</f>
        <v>0</v>
      </c>
      <c r="V938" s="213">
        <f t="shared" si="243"/>
        <v>0</v>
      </c>
      <c r="W938" s="213">
        <f t="shared" si="232"/>
        <v>24123.899567779961</v>
      </c>
    </row>
    <row r="939" spans="1:24" ht="15.6" customHeight="1" x14ac:dyDescent="0.2">
      <c r="A939" s="338">
        <f t="shared" si="253"/>
        <v>728</v>
      </c>
      <c r="B939" s="359" t="s">
        <v>808</v>
      </c>
      <c r="C939" s="341">
        <v>1953</v>
      </c>
      <c r="D939" s="350"/>
      <c r="E939" s="350" t="s">
        <v>174</v>
      </c>
      <c r="F939" s="337">
        <v>2</v>
      </c>
      <c r="G939" s="337">
        <v>1</v>
      </c>
      <c r="H939" s="350">
        <v>447.1</v>
      </c>
      <c r="I939" s="350">
        <v>187.3</v>
      </c>
      <c r="J939" s="350">
        <v>259.8</v>
      </c>
      <c r="K939" s="341">
        <v>13</v>
      </c>
      <c r="L939" s="373">
        <f>'раздел 2'!C937</f>
        <v>198212.54</v>
      </c>
      <c r="M939" s="350">
        <v>0</v>
      </c>
      <c r="N939" s="350">
        <v>0</v>
      </c>
      <c r="O939" s="350">
        <v>0</v>
      </c>
      <c r="P939" s="349">
        <f t="shared" si="251"/>
        <v>198212.54</v>
      </c>
      <c r="Q939" s="345">
        <f t="shared" si="252"/>
        <v>443.32932229926189</v>
      </c>
      <c r="R939" s="350">
        <v>24445</v>
      </c>
      <c r="S939" s="67">
        <v>43829</v>
      </c>
      <c r="T939" s="350" t="s">
        <v>181</v>
      </c>
      <c r="U939" s="59">
        <f>'раздел 2'!C937-'раздел 1'!L939</f>
        <v>0</v>
      </c>
      <c r="V939" s="213">
        <f t="shared" si="243"/>
        <v>0</v>
      </c>
      <c r="W939" s="213">
        <f t="shared" si="232"/>
        <v>24001.670677700738</v>
      </c>
    </row>
    <row r="940" spans="1:24" ht="15.6" customHeight="1" x14ac:dyDescent="0.2">
      <c r="A940" s="338">
        <f t="shared" si="253"/>
        <v>729</v>
      </c>
      <c r="B940" s="359" t="s">
        <v>809</v>
      </c>
      <c r="C940" s="341">
        <v>1966</v>
      </c>
      <c r="D940" s="350"/>
      <c r="E940" s="350" t="s">
        <v>174</v>
      </c>
      <c r="F940" s="337">
        <v>2</v>
      </c>
      <c r="G940" s="337">
        <v>2</v>
      </c>
      <c r="H940" s="350">
        <v>756.9</v>
      </c>
      <c r="I940" s="350">
        <v>156.9</v>
      </c>
      <c r="J940" s="350">
        <v>600.4</v>
      </c>
      <c r="K940" s="341">
        <v>28</v>
      </c>
      <c r="L940" s="373">
        <f>'раздел 2'!C938</f>
        <v>502675.93999999994</v>
      </c>
      <c r="M940" s="350">
        <v>0</v>
      </c>
      <c r="N940" s="350">
        <v>0</v>
      </c>
      <c r="O940" s="350">
        <v>0</v>
      </c>
      <c r="P940" s="349">
        <f t="shared" si="251"/>
        <v>502675.93999999994</v>
      </c>
      <c r="Q940" s="345">
        <f t="shared" si="252"/>
        <v>664.12463997886107</v>
      </c>
      <c r="R940" s="350">
        <v>24445</v>
      </c>
      <c r="S940" s="67">
        <v>43829</v>
      </c>
      <c r="T940" s="350" t="s">
        <v>181</v>
      </c>
      <c r="U940" s="59">
        <f>'раздел 2'!C938-'раздел 1'!L940</f>
        <v>0</v>
      </c>
      <c r="V940" s="213">
        <f t="shared" si="243"/>
        <v>0</v>
      </c>
      <c r="W940" s="213">
        <f t="shared" si="232"/>
        <v>23780.875360021138</v>
      </c>
    </row>
    <row r="941" spans="1:24" ht="15.6" customHeight="1" x14ac:dyDescent="0.2">
      <c r="A941" s="592" t="s">
        <v>17</v>
      </c>
      <c r="B941" s="593"/>
      <c r="C941" s="341" t="s">
        <v>177</v>
      </c>
      <c r="D941" s="350" t="s">
        <v>177</v>
      </c>
      <c r="E941" s="350" t="s">
        <v>177</v>
      </c>
      <c r="F941" s="337" t="s">
        <v>177</v>
      </c>
      <c r="G941" s="337" t="s">
        <v>177</v>
      </c>
      <c r="H941" s="350">
        <v>6548.1</v>
      </c>
      <c r="I941" s="350">
        <v>2357.8200000000002</v>
      </c>
      <c r="J941" s="350">
        <v>4190.6799999999994</v>
      </c>
      <c r="K941" s="341">
        <v>228</v>
      </c>
      <c r="L941" s="373">
        <f>SUM(L934:L940)</f>
        <v>2394815.4</v>
      </c>
      <c r="M941" s="373">
        <f>SUM(M934:M940)</f>
        <v>0</v>
      </c>
      <c r="N941" s="373">
        <f>SUM(N934:N940)</f>
        <v>0</v>
      </c>
      <c r="O941" s="373">
        <f>SUM(O934:O940)</f>
        <v>0</v>
      </c>
      <c r="P941" s="373">
        <f>SUM(P934:P940)</f>
        <v>2394815.4</v>
      </c>
      <c r="Q941" s="345">
        <f t="shared" si="252"/>
        <v>365.72676043432443</v>
      </c>
      <c r="R941" s="350" t="s">
        <v>177</v>
      </c>
      <c r="S941" s="350" t="s">
        <v>177</v>
      </c>
      <c r="T941" s="350" t="s">
        <v>177</v>
      </c>
      <c r="U941" s="59">
        <f>'раздел 2'!C939-'раздел 1'!L941</f>
        <v>0</v>
      </c>
      <c r="V941" s="213">
        <f t="shared" si="243"/>
        <v>0</v>
      </c>
      <c r="W941" s="213" t="e">
        <f t="shared" si="232"/>
        <v>#VALUE!</v>
      </c>
    </row>
    <row r="942" spans="1:24" ht="15.6" customHeight="1" x14ac:dyDescent="0.2">
      <c r="A942" s="557" t="s">
        <v>812</v>
      </c>
      <c r="B942" s="557"/>
      <c r="C942" s="341"/>
      <c r="D942" s="350"/>
      <c r="E942" s="350"/>
      <c r="F942" s="337"/>
      <c r="G942" s="337"/>
      <c r="H942" s="350"/>
      <c r="I942" s="350"/>
      <c r="J942" s="350"/>
      <c r="K942" s="341"/>
      <c r="L942" s="373"/>
      <c r="M942" s="350"/>
      <c r="N942" s="350"/>
      <c r="O942" s="350"/>
      <c r="P942" s="350"/>
      <c r="Q942" s="129"/>
      <c r="R942" s="350"/>
      <c r="S942" s="350"/>
      <c r="T942" s="350"/>
      <c r="U942" s="59">
        <f>'раздел 2'!C940-'раздел 1'!L942</f>
        <v>0</v>
      </c>
      <c r="V942" s="213">
        <f t="shared" si="243"/>
        <v>0</v>
      </c>
      <c r="W942" s="213">
        <f t="shared" si="232"/>
        <v>0</v>
      </c>
    </row>
    <row r="943" spans="1:24" ht="15.6" customHeight="1" x14ac:dyDescent="0.2">
      <c r="A943" s="363">
        <f>A940+1</f>
        <v>730</v>
      </c>
      <c r="B943" s="359" t="s">
        <v>810</v>
      </c>
      <c r="C943" s="341">
        <v>1969</v>
      </c>
      <c r="D943" s="350"/>
      <c r="E943" s="350" t="s">
        <v>174</v>
      </c>
      <c r="F943" s="337">
        <v>2</v>
      </c>
      <c r="G943" s="337">
        <v>2</v>
      </c>
      <c r="H943" s="350">
        <v>637.70000000000005</v>
      </c>
      <c r="I943" s="350">
        <v>634.70000000000005</v>
      </c>
      <c r="J943" s="350">
        <v>593.6</v>
      </c>
      <c r="K943" s="341">
        <v>25</v>
      </c>
      <c r="L943" s="373">
        <f>'раздел 2'!C941</f>
        <v>344408.15</v>
      </c>
      <c r="M943" s="350">
        <v>0</v>
      </c>
      <c r="N943" s="350">
        <v>0</v>
      </c>
      <c r="O943" s="350">
        <v>0</v>
      </c>
      <c r="P943" s="349">
        <f>L943</f>
        <v>344408.15</v>
      </c>
      <c r="Q943" s="345">
        <f>L943/H943</f>
        <v>540.07864199466837</v>
      </c>
      <c r="R943" s="350">
        <v>24445</v>
      </c>
      <c r="S943" s="67">
        <v>43829</v>
      </c>
      <c r="T943" s="350" t="s">
        <v>181</v>
      </c>
      <c r="U943" s="59">
        <f>'раздел 2'!C941-'раздел 1'!L943</f>
        <v>0</v>
      </c>
      <c r="V943" s="213">
        <f t="shared" si="243"/>
        <v>0</v>
      </c>
      <c r="W943" s="213">
        <f t="shared" si="232"/>
        <v>23904.921358005333</v>
      </c>
    </row>
    <row r="944" spans="1:24" ht="15.6" customHeight="1" x14ac:dyDescent="0.2">
      <c r="A944" s="338">
        <f>A943+1</f>
        <v>731</v>
      </c>
      <c r="B944" s="359" t="s">
        <v>811</v>
      </c>
      <c r="C944" s="341">
        <v>1978</v>
      </c>
      <c r="D944" s="350"/>
      <c r="E944" s="350" t="s">
        <v>178</v>
      </c>
      <c r="F944" s="337">
        <v>5</v>
      </c>
      <c r="G944" s="337">
        <v>8</v>
      </c>
      <c r="H944" s="350">
        <v>6507.1</v>
      </c>
      <c r="I944" s="350">
        <v>6507.1</v>
      </c>
      <c r="J944" s="350">
        <v>5236.3999999999996</v>
      </c>
      <c r="K944" s="341">
        <v>198</v>
      </c>
      <c r="L944" s="373">
        <f>'раздел 2'!C942</f>
        <v>1108727.93</v>
      </c>
      <c r="M944" s="350">
        <v>0</v>
      </c>
      <c r="N944" s="350">
        <v>0</v>
      </c>
      <c r="O944" s="350">
        <v>0</v>
      </c>
      <c r="P944" s="349">
        <f>L944</f>
        <v>1108727.93</v>
      </c>
      <c r="Q944" s="345">
        <f>L944/H944</f>
        <v>170.38741221127688</v>
      </c>
      <c r="R944" s="350">
        <v>24445</v>
      </c>
      <c r="S944" s="67">
        <v>43829</v>
      </c>
      <c r="T944" s="350" t="s">
        <v>181</v>
      </c>
      <c r="U944" s="59">
        <f>'раздел 2'!C942-'раздел 1'!L944</f>
        <v>0</v>
      </c>
      <c r="V944" s="213">
        <f t="shared" si="243"/>
        <v>0</v>
      </c>
      <c r="W944" s="213">
        <f t="shared" ref="W944:W1015" si="254">R944-Q944</f>
        <v>24274.612587788724</v>
      </c>
    </row>
    <row r="945" spans="1:23" ht="15.6" customHeight="1" x14ac:dyDescent="0.2">
      <c r="A945" s="557" t="s">
        <v>17</v>
      </c>
      <c r="B945" s="557"/>
      <c r="C945" s="341" t="s">
        <v>177</v>
      </c>
      <c r="D945" s="350" t="s">
        <v>177</v>
      </c>
      <c r="E945" s="350" t="s">
        <v>177</v>
      </c>
      <c r="F945" s="337" t="s">
        <v>177</v>
      </c>
      <c r="G945" s="337" t="s">
        <v>177</v>
      </c>
      <c r="H945" s="350">
        <v>7812.3</v>
      </c>
      <c r="I945" s="350">
        <v>6507.1</v>
      </c>
      <c r="J945" s="350">
        <v>6478.0999999999995</v>
      </c>
      <c r="K945" s="341">
        <v>247</v>
      </c>
      <c r="L945" s="373">
        <f>SUM(L943:L944)</f>
        <v>1453136.08</v>
      </c>
      <c r="M945" s="373">
        <f>SUM(M943:M944)</f>
        <v>0</v>
      </c>
      <c r="N945" s="373">
        <f>SUM(N943:N944)</f>
        <v>0</v>
      </c>
      <c r="O945" s="373">
        <f>SUM(O943:O944)</f>
        <v>0</v>
      </c>
      <c r="P945" s="373">
        <f>SUM(P943:P944)</f>
        <v>1453136.08</v>
      </c>
      <c r="Q945" s="345">
        <f>L945/H945</f>
        <v>186.00617999820795</v>
      </c>
      <c r="R945" s="350" t="s">
        <v>177</v>
      </c>
      <c r="S945" s="350" t="s">
        <v>177</v>
      </c>
      <c r="T945" s="350" t="s">
        <v>177</v>
      </c>
      <c r="U945" s="59">
        <f>'раздел 2'!C943-'раздел 1'!L945</f>
        <v>0</v>
      </c>
      <c r="V945" s="213">
        <f t="shared" si="243"/>
        <v>0</v>
      </c>
      <c r="W945" s="213" t="e">
        <f t="shared" si="254"/>
        <v>#VALUE!</v>
      </c>
    </row>
    <row r="946" spans="1:23" s="220" customFormat="1" ht="15.6" customHeight="1" x14ac:dyDescent="0.2">
      <c r="A946" s="575" t="s">
        <v>70</v>
      </c>
      <c r="B946" s="640"/>
      <c r="C946" s="163" t="s">
        <v>177</v>
      </c>
      <c r="D946" s="371" t="s">
        <v>177</v>
      </c>
      <c r="E946" s="371" t="s">
        <v>177</v>
      </c>
      <c r="F946" s="189" t="s">
        <v>177</v>
      </c>
      <c r="G946" s="189" t="s">
        <v>177</v>
      </c>
      <c r="H946" s="371">
        <v>119035.51999999999</v>
      </c>
      <c r="I946" s="371">
        <v>98446.640000000014</v>
      </c>
      <c r="J946" s="371">
        <v>79198.320000000007</v>
      </c>
      <c r="K946" s="163">
        <v>4126</v>
      </c>
      <c r="L946" s="356">
        <f>L865+L877+L893+L899+L902+L919+L928+L941+L945+L932</f>
        <v>274219935.18000001</v>
      </c>
      <c r="M946" s="424">
        <f t="shared" ref="M946:P946" si="255">M865+M877+M893+M899+M902+M919+M928+M941+M945+M932</f>
        <v>0</v>
      </c>
      <c r="N946" s="424">
        <f t="shared" si="255"/>
        <v>0</v>
      </c>
      <c r="O946" s="424">
        <f t="shared" si="255"/>
        <v>0</v>
      </c>
      <c r="P946" s="424">
        <f t="shared" si="255"/>
        <v>274219935.18000001</v>
      </c>
      <c r="Q946" s="345">
        <f>L946/H946</f>
        <v>2303.681583278672</v>
      </c>
      <c r="R946" s="371" t="s">
        <v>177</v>
      </c>
      <c r="S946" s="371" t="s">
        <v>177</v>
      </c>
      <c r="T946" s="371" t="s">
        <v>177</v>
      </c>
      <c r="U946" s="59">
        <f>'раздел 2'!C944-'раздел 1'!L946</f>
        <v>0</v>
      </c>
      <c r="V946" s="213">
        <f t="shared" si="243"/>
        <v>0</v>
      </c>
      <c r="W946" s="213" t="e">
        <f t="shared" si="254"/>
        <v>#VALUE!</v>
      </c>
    </row>
    <row r="947" spans="1:23" ht="15.6" customHeight="1" x14ac:dyDescent="0.2">
      <c r="A947" s="641" t="s">
        <v>71</v>
      </c>
      <c r="B947" s="638"/>
      <c r="C947" s="638"/>
      <c r="D947" s="638"/>
      <c r="E947" s="638"/>
      <c r="F947" s="638"/>
      <c r="G947" s="638"/>
      <c r="H947" s="638"/>
      <c r="I947" s="638"/>
      <c r="J947" s="638"/>
      <c r="K947" s="638"/>
      <c r="L947" s="638"/>
      <c r="M947" s="638"/>
      <c r="N947" s="638"/>
      <c r="O947" s="638"/>
      <c r="P947" s="638"/>
      <c r="Q947" s="638"/>
      <c r="R947" s="638"/>
      <c r="S947" s="638"/>
      <c r="T947" s="639"/>
      <c r="U947" s="59">
        <f>'раздел 2'!C945-'раздел 1'!L947</f>
        <v>0</v>
      </c>
      <c r="V947" s="213">
        <f t="shared" si="243"/>
        <v>0</v>
      </c>
      <c r="W947" s="213">
        <f t="shared" si="254"/>
        <v>0</v>
      </c>
    </row>
    <row r="948" spans="1:23" ht="15.6" customHeight="1" x14ac:dyDescent="0.2">
      <c r="A948" s="553" t="s">
        <v>813</v>
      </c>
      <c r="B948" s="551"/>
      <c r="C948" s="341"/>
      <c r="D948" s="350"/>
      <c r="E948" s="350"/>
      <c r="F948" s="337"/>
      <c r="G948" s="337"/>
      <c r="H948" s="350"/>
      <c r="I948" s="350"/>
      <c r="J948" s="350"/>
      <c r="K948" s="341"/>
      <c r="L948" s="373"/>
      <c r="M948" s="350"/>
      <c r="N948" s="350"/>
      <c r="O948" s="350"/>
      <c r="P948" s="350"/>
      <c r="Q948" s="129"/>
      <c r="R948" s="350"/>
      <c r="S948" s="350"/>
      <c r="T948" s="350"/>
      <c r="U948" s="59">
        <f>'раздел 2'!C946-'раздел 1'!L948</f>
        <v>0</v>
      </c>
      <c r="V948" s="213">
        <f t="shared" si="243"/>
        <v>0</v>
      </c>
      <c r="W948" s="213">
        <f t="shared" si="254"/>
        <v>0</v>
      </c>
    </row>
    <row r="949" spans="1:23" ht="15.6" customHeight="1" x14ac:dyDescent="0.2">
      <c r="A949" s="363">
        <f>A944+1</f>
        <v>732</v>
      </c>
      <c r="B949" s="352" t="s">
        <v>814</v>
      </c>
      <c r="C949" s="341">
        <v>1988</v>
      </c>
      <c r="D949" s="350"/>
      <c r="E949" s="350" t="s">
        <v>178</v>
      </c>
      <c r="F949" s="337">
        <v>5</v>
      </c>
      <c r="G949" s="337">
        <v>9</v>
      </c>
      <c r="H949" s="350">
        <v>8505.7000000000007</v>
      </c>
      <c r="I949" s="350">
        <v>6612.23</v>
      </c>
      <c r="J949" s="350">
        <v>6497.93</v>
      </c>
      <c r="K949" s="341">
        <v>366</v>
      </c>
      <c r="L949" s="373">
        <f>'раздел 2'!C947</f>
        <v>2347774.9900000002</v>
      </c>
      <c r="M949" s="350">
        <v>0</v>
      </c>
      <c r="N949" s="350">
        <v>0</v>
      </c>
      <c r="O949" s="350">
        <v>0</v>
      </c>
      <c r="P949" s="349">
        <f>L949</f>
        <v>2347774.9900000002</v>
      </c>
      <c r="Q949" s="345">
        <f t="shared" ref="Q949:Q954" si="256">L949/H949</f>
        <v>276.02372409090373</v>
      </c>
      <c r="R949" s="350">
        <v>24445</v>
      </c>
      <c r="S949" s="67">
        <v>43829</v>
      </c>
      <c r="T949" s="350" t="s">
        <v>181</v>
      </c>
      <c r="U949" s="59">
        <f>'раздел 2'!C947-'раздел 1'!L949</f>
        <v>0</v>
      </c>
      <c r="V949" s="213">
        <f t="shared" si="243"/>
        <v>0</v>
      </c>
      <c r="W949" s="213">
        <f t="shared" si="254"/>
        <v>24168.976275909095</v>
      </c>
    </row>
    <row r="950" spans="1:23" ht="15.6" customHeight="1" x14ac:dyDescent="0.2">
      <c r="A950" s="338">
        <f>A949+1</f>
        <v>733</v>
      </c>
      <c r="B950" s="352" t="s">
        <v>815</v>
      </c>
      <c r="C950" s="341">
        <v>1978</v>
      </c>
      <c r="D950" s="350"/>
      <c r="E950" s="350" t="s">
        <v>174</v>
      </c>
      <c r="F950" s="337">
        <v>4</v>
      </c>
      <c r="G950" s="337">
        <v>1</v>
      </c>
      <c r="H950" s="350">
        <v>905.1</v>
      </c>
      <c r="I950" s="350">
        <v>819.8</v>
      </c>
      <c r="J950" s="350">
        <v>819.8</v>
      </c>
      <c r="K950" s="341">
        <v>36</v>
      </c>
      <c r="L950" s="373">
        <f>'раздел 2'!C948</f>
        <v>337758.56</v>
      </c>
      <c r="M950" s="350">
        <v>0</v>
      </c>
      <c r="N950" s="350">
        <v>0</v>
      </c>
      <c r="O950" s="350">
        <v>0</v>
      </c>
      <c r="P950" s="349">
        <f>L950</f>
        <v>337758.56</v>
      </c>
      <c r="Q950" s="345">
        <f t="shared" si="256"/>
        <v>373.17264390675064</v>
      </c>
      <c r="R950" s="350">
        <v>24445</v>
      </c>
      <c r="S950" s="67">
        <v>43829</v>
      </c>
      <c r="T950" s="350" t="s">
        <v>181</v>
      </c>
      <c r="U950" s="59">
        <f>'раздел 2'!C948-'раздел 1'!L950</f>
        <v>0</v>
      </c>
      <c r="V950" s="213">
        <f t="shared" si="243"/>
        <v>0</v>
      </c>
      <c r="W950" s="213">
        <f t="shared" si="254"/>
        <v>24071.82735609325</v>
      </c>
    </row>
    <row r="951" spans="1:23" ht="15.6" customHeight="1" x14ac:dyDescent="0.2">
      <c r="A951" s="338">
        <f>A950+1</f>
        <v>734</v>
      </c>
      <c r="B951" s="359" t="s">
        <v>816</v>
      </c>
      <c r="C951" s="341">
        <v>1969</v>
      </c>
      <c r="D951" s="350"/>
      <c r="E951" s="350" t="s">
        <v>174</v>
      </c>
      <c r="F951" s="337">
        <v>5</v>
      </c>
      <c r="G951" s="337">
        <v>4</v>
      </c>
      <c r="H951" s="350">
        <v>3201.5</v>
      </c>
      <c r="I951" s="350">
        <v>2885.99</v>
      </c>
      <c r="J951" s="350">
        <v>2822.59</v>
      </c>
      <c r="K951" s="341">
        <v>135</v>
      </c>
      <c r="L951" s="373">
        <f>'раздел 2'!C949</f>
        <v>1194951.1499999999</v>
      </c>
      <c r="M951" s="350">
        <v>0</v>
      </c>
      <c r="N951" s="350">
        <v>0</v>
      </c>
      <c r="O951" s="350">
        <v>0</v>
      </c>
      <c r="P951" s="349">
        <f>L951</f>
        <v>1194951.1499999999</v>
      </c>
      <c r="Q951" s="345">
        <f t="shared" si="256"/>
        <v>373.24727471497732</v>
      </c>
      <c r="R951" s="350">
        <v>24445</v>
      </c>
      <c r="S951" s="67">
        <v>43829</v>
      </c>
      <c r="T951" s="350" t="s">
        <v>181</v>
      </c>
      <c r="U951" s="59">
        <f>'раздел 2'!C949-'раздел 1'!L951</f>
        <v>0</v>
      </c>
      <c r="V951" s="213">
        <f t="shared" si="243"/>
        <v>0</v>
      </c>
      <c r="W951" s="213">
        <f t="shared" si="254"/>
        <v>24071.752725285023</v>
      </c>
    </row>
    <row r="952" spans="1:23" ht="15.6" customHeight="1" x14ac:dyDescent="0.2">
      <c r="A952" s="338">
        <f>A951+1</f>
        <v>735</v>
      </c>
      <c r="B952" s="359" t="s">
        <v>817</v>
      </c>
      <c r="C952" s="341">
        <v>1975</v>
      </c>
      <c r="D952" s="350"/>
      <c r="E952" s="350" t="s">
        <v>174</v>
      </c>
      <c r="F952" s="337">
        <v>5</v>
      </c>
      <c r="G952" s="337">
        <v>4</v>
      </c>
      <c r="H952" s="350">
        <v>3609.4</v>
      </c>
      <c r="I952" s="350">
        <v>3340.98</v>
      </c>
      <c r="J952" s="350">
        <v>3226.89</v>
      </c>
      <c r="K952" s="341">
        <v>142</v>
      </c>
      <c r="L952" s="373">
        <f>'раздел 2'!C950</f>
        <v>1323890.67</v>
      </c>
      <c r="M952" s="350">
        <v>0</v>
      </c>
      <c r="N952" s="350">
        <v>0</v>
      </c>
      <c r="O952" s="350">
        <v>0</v>
      </c>
      <c r="P952" s="349">
        <f>L952</f>
        <v>1323890.67</v>
      </c>
      <c r="Q952" s="345">
        <f t="shared" si="256"/>
        <v>366.78967972516205</v>
      </c>
      <c r="R952" s="350">
        <v>24445</v>
      </c>
      <c r="S952" s="67">
        <v>43829</v>
      </c>
      <c r="T952" s="350" t="s">
        <v>181</v>
      </c>
      <c r="U952" s="59">
        <f>'раздел 2'!C950-'раздел 1'!L952</f>
        <v>0</v>
      </c>
      <c r="V952" s="213">
        <f t="shared" si="243"/>
        <v>0</v>
      </c>
      <c r="W952" s="213">
        <f t="shared" si="254"/>
        <v>24078.210320274837</v>
      </c>
    </row>
    <row r="953" spans="1:23" ht="15.6" customHeight="1" x14ac:dyDescent="0.2">
      <c r="A953" s="338">
        <f>A952+1</f>
        <v>736</v>
      </c>
      <c r="B953" s="359" t="s">
        <v>818</v>
      </c>
      <c r="C953" s="341">
        <v>1993</v>
      </c>
      <c r="D953" s="350"/>
      <c r="E953" s="350" t="s">
        <v>178</v>
      </c>
      <c r="F953" s="337">
        <v>5</v>
      </c>
      <c r="G953" s="337">
        <v>4</v>
      </c>
      <c r="H953" s="350">
        <v>3945.8</v>
      </c>
      <c r="I953" s="350">
        <v>2897.4</v>
      </c>
      <c r="J953" s="350">
        <v>2897.4</v>
      </c>
      <c r="K953" s="341">
        <v>152</v>
      </c>
      <c r="L953" s="373">
        <f>'раздел 2'!C951</f>
        <v>2121790.7400000002</v>
      </c>
      <c r="M953" s="350">
        <v>0</v>
      </c>
      <c r="N953" s="350">
        <v>0</v>
      </c>
      <c r="O953" s="350">
        <v>0</v>
      </c>
      <c r="P953" s="349">
        <f>L953</f>
        <v>2121790.7400000002</v>
      </c>
      <c r="Q953" s="345">
        <f t="shared" si="256"/>
        <v>537.73398043489283</v>
      </c>
      <c r="R953" s="350">
        <v>24445</v>
      </c>
      <c r="S953" s="67">
        <v>43829</v>
      </c>
      <c r="T953" s="350" t="s">
        <v>181</v>
      </c>
      <c r="U953" s="59">
        <f>'раздел 2'!C951-'раздел 1'!L953</f>
        <v>0</v>
      </c>
      <c r="V953" s="213">
        <f t="shared" si="243"/>
        <v>0</v>
      </c>
      <c r="W953" s="213">
        <f t="shared" si="254"/>
        <v>23907.266019565108</v>
      </c>
    </row>
    <row r="954" spans="1:23" ht="15.6" customHeight="1" x14ac:dyDescent="0.2">
      <c r="A954" s="550" t="s">
        <v>17</v>
      </c>
      <c r="B954" s="551"/>
      <c r="C954" s="341" t="s">
        <v>177</v>
      </c>
      <c r="D954" s="350" t="s">
        <v>177</v>
      </c>
      <c r="E954" s="350" t="s">
        <v>177</v>
      </c>
      <c r="F954" s="337" t="s">
        <v>177</v>
      </c>
      <c r="G954" s="337" t="s">
        <v>177</v>
      </c>
      <c r="H954" s="373">
        <f t="shared" ref="H954:P954" si="257">SUM(H949:H953)</f>
        <v>20167.5</v>
      </c>
      <c r="I954" s="373">
        <f t="shared" si="257"/>
        <v>16556.400000000001</v>
      </c>
      <c r="J954" s="373">
        <f t="shared" si="257"/>
        <v>16264.609999999999</v>
      </c>
      <c r="K954" s="373">
        <f t="shared" si="257"/>
        <v>831</v>
      </c>
      <c r="L954" s="373">
        <f t="shared" si="257"/>
        <v>7326166.1100000003</v>
      </c>
      <c r="M954" s="373">
        <f t="shared" si="257"/>
        <v>0</v>
      </c>
      <c r="N954" s="373">
        <f t="shared" si="257"/>
        <v>0</v>
      </c>
      <c r="O954" s="373">
        <f t="shared" si="257"/>
        <v>0</v>
      </c>
      <c r="P954" s="373">
        <f t="shared" si="257"/>
        <v>7326166.1100000003</v>
      </c>
      <c r="Q954" s="345">
        <f t="shared" si="256"/>
        <v>363.26595314243212</v>
      </c>
      <c r="R954" s="350" t="s">
        <v>177</v>
      </c>
      <c r="S954" s="350" t="s">
        <v>177</v>
      </c>
      <c r="T954" s="350" t="s">
        <v>177</v>
      </c>
      <c r="U954" s="59">
        <f>'раздел 2'!C952-'раздел 1'!L954</f>
        <v>0</v>
      </c>
      <c r="V954" s="213">
        <f t="shared" si="243"/>
        <v>0</v>
      </c>
      <c r="W954" s="213" t="e">
        <f t="shared" si="254"/>
        <v>#VALUE!</v>
      </c>
    </row>
    <row r="955" spans="1:23" ht="15.6" customHeight="1" x14ac:dyDescent="0.2">
      <c r="A955" s="550" t="s">
        <v>821</v>
      </c>
      <c r="B955" s="551"/>
      <c r="C955" s="341"/>
      <c r="D955" s="350"/>
      <c r="E955" s="350"/>
      <c r="F955" s="337"/>
      <c r="G955" s="337"/>
      <c r="H955" s="350"/>
      <c r="I955" s="350"/>
      <c r="J955" s="350"/>
      <c r="K955" s="341"/>
      <c r="L955" s="373"/>
      <c r="M955" s="350"/>
      <c r="N955" s="350"/>
      <c r="O955" s="350"/>
      <c r="P955" s="350"/>
      <c r="Q955" s="129"/>
      <c r="R955" s="350"/>
      <c r="S955" s="350"/>
      <c r="T955" s="350"/>
      <c r="U955" s="59">
        <f>'раздел 2'!C953-'раздел 1'!L955</f>
        <v>0</v>
      </c>
      <c r="V955" s="213">
        <f t="shared" si="243"/>
        <v>0</v>
      </c>
      <c r="W955" s="213">
        <f t="shared" si="254"/>
        <v>0</v>
      </c>
    </row>
    <row r="956" spans="1:23" ht="15.6" customHeight="1" x14ac:dyDescent="0.2">
      <c r="A956" s="363">
        <f>A953+1</f>
        <v>737</v>
      </c>
      <c r="B956" s="346" t="s">
        <v>819</v>
      </c>
      <c r="C956" s="341">
        <v>1987</v>
      </c>
      <c r="D956" s="350"/>
      <c r="E956" s="350" t="s">
        <v>416</v>
      </c>
      <c r="F956" s="337">
        <v>4</v>
      </c>
      <c r="G956" s="337">
        <v>2</v>
      </c>
      <c r="H956" s="350">
        <v>1614.2</v>
      </c>
      <c r="I956" s="350">
        <v>1614.2</v>
      </c>
      <c r="J956" s="350">
        <v>1221.4000000000001</v>
      </c>
      <c r="K956" s="341">
        <v>91</v>
      </c>
      <c r="L956" s="373">
        <f>'раздел 2'!C954</f>
        <v>246211.97</v>
      </c>
      <c r="M956" s="350">
        <v>0</v>
      </c>
      <c r="N956" s="350">
        <v>0</v>
      </c>
      <c r="O956" s="350">
        <v>0</v>
      </c>
      <c r="P956" s="349">
        <f>L956</f>
        <v>246211.97</v>
      </c>
      <c r="Q956" s="345">
        <f>L956/H956</f>
        <v>152.52878825424358</v>
      </c>
      <c r="R956" s="350">
        <v>24445</v>
      </c>
      <c r="S956" s="67">
        <v>43829</v>
      </c>
      <c r="T956" s="350" t="s">
        <v>181</v>
      </c>
      <c r="U956" s="59">
        <f>'раздел 2'!C954-'раздел 1'!L956</f>
        <v>0</v>
      </c>
      <c r="V956" s="213">
        <f t="shared" si="243"/>
        <v>0</v>
      </c>
      <c r="W956" s="213">
        <f t="shared" si="254"/>
        <v>24292.471211745757</v>
      </c>
    </row>
    <row r="957" spans="1:23" ht="15.6" customHeight="1" x14ac:dyDescent="0.2">
      <c r="A957" s="338">
        <f>A956+1</f>
        <v>738</v>
      </c>
      <c r="B957" s="346" t="s">
        <v>820</v>
      </c>
      <c r="C957" s="341">
        <v>1990</v>
      </c>
      <c r="D957" s="350"/>
      <c r="E957" s="350" t="s">
        <v>416</v>
      </c>
      <c r="F957" s="337">
        <v>4</v>
      </c>
      <c r="G957" s="337">
        <v>3</v>
      </c>
      <c r="H957" s="350">
        <v>2310.1999999999998</v>
      </c>
      <c r="I957" s="350">
        <v>2310.1999999999998</v>
      </c>
      <c r="J957" s="350">
        <v>2027.6</v>
      </c>
      <c r="K957" s="341">
        <v>114</v>
      </c>
      <c r="L957" s="373">
        <f>'раздел 2'!C955</f>
        <v>256503.46</v>
      </c>
      <c r="M957" s="350">
        <v>0</v>
      </c>
      <c r="N957" s="350">
        <v>0</v>
      </c>
      <c r="O957" s="350">
        <v>0</v>
      </c>
      <c r="P957" s="349">
        <f>L957</f>
        <v>256503.46</v>
      </c>
      <c r="Q957" s="345">
        <f>L957/H957</f>
        <v>111.03084581421523</v>
      </c>
      <c r="R957" s="350">
        <v>24445</v>
      </c>
      <c r="S957" s="67">
        <v>43829</v>
      </c>
      <c r="T957" s="350" t="s">
        <v>181</v>
      </c>
      <c r="U957" s="59">
        <f>'раздел 2'!C955-'раздел 1'!L957</f>
        <v>0</v>
      </c>
      <c r="V957" s="213">
        <f t="shared" si="243"/>
        <v>0</v>
      </c>
      <c r="W957" s="213">
        <f t="shared" si="254"/>
        <v>24333.969154185786</v>
      </c>
    </row>
    <row r="958" spans="1:23" ht="15.6" customHeight="1" x14ac:dyDescent="0.2">
      <c r="A958" s="550" t="s">
        <v>17</v>
      </c>
      <c r="B958" s="551"/>
      <c r="C958" s="341" t="s">
        <v>177</v>
      </c>
      <c r="D958" s="350" t="s">
        <v>177</v>
      </c>
      <c r="E958" s="350" t="s">
        <v>177</v>
      </c>
      <c r="F958" s="337" t="s">
        <v>177</v>
      </c>
      <c r="G958" s="337" t="s">
        <v>177</v>
      </c>
      <c r="H958" s="350">
        <v>7329.7</v>
      </c>
      <c r="I958" s="350">
        <v>7329.7</v>
      </c>
      <c r="J958" s="350">
        <v>6097.9</v>
      </c>
      <c r="K958" s="341">
        <v>365</v>
      </c>
      <c r="L958" s="373">
        <f>SUM(L956:L957)</f>
        <v>502715.43</v>
      </c>
      <c r="M958" s="373">
        <f>SUM(M956:M957)</f>
        <v>0</v>
      </c>
      <c r="N958" s="373">
        <f>SUM(N956:N957)</f>
        <v>0</v>
      </c>
      <c r="O958" s="373">
        <f>SUM(O956:O957)</f>
        <v>0</v>
      </c>
      <c r="P958" s="373">
        <f>SUM(P956:P957)</f>
        <v>502715.43</v>
      </c>
      <c r="Q958" s="345">
        <f>L958/H958</f>
        <v>68.58608537866489</v>
      </c>
      <c r="R958" s="350" t="s">
        <v>177</v>
      </c>
      <c r="S958" s="350" t="s">
        <v>177</v>
      </c>
      <c r="T958" s="350" t="s">
        <v>177</v>
      </c>
      <c r="U958" s="59">
        <f>'раздел 2'!C956-'раздел 1'!L958</f>
        <v>0</v>
      </c>
      <c r="V958" s="213">
        <f t="shared" si="243"/>
        <v>0</v>
      </c>
      <c r="W958" s="213" t="e">
        <f t="shared" si="254"/>
        <v>#VALUE!</v>
      </c>
    </row>
    <row r="959" spans="1:23" ht="15.6" customHeight="1" x14ac:dyDescent="0.2">
      <c r="A959" s="550" t="s">
        <v>72</v>
      </c>
      <c r="B959" s="551"/>
      <c r="C959" s="341"/>
      <c r="D959" s="350"/>
      <c r="E959" s="350"/>
      <c r="F959" s="337"/>
      <c r="G959" s="337"/>
      <c r="H959" s="350"/>
      <c r="I959" s="350"/>
      <c r="J959" s="350"/>
      <c r="K959" s="341"/>
      <c r="L959" s="373"/>
      <c r="M959" s="350"/>
      <c r="N959" s="350"/>
      <c r="O959" s="350"/>
      <c r="P959" s="350"/>
      <c r="Q959" s="129"/>
      <c r="R959" s="350"/>
      <c r="S959" s="350"/>
      <c r="T959" s="350"/>
      <c r="U959" s="59">
        <f>'раздел 2'!C957-'раздел 1'!L959</f>
        <v>0</v>
      </c>
      <c r="V959" s="213">
        <f t="shared" si="243"/>
        <v>0</v>
      </c>
      <c r="W959" s="213">
        <f t="shared" si="254"/>
        <v>0</v>
      </c>
    </row>
    <row r="960" spans="1:23" ht="15.6" customHeight="1" x14ac:dyDescent="0.2">
      <c r="A960" s="363">
        <f>A957+1</f>
        <v>739</v>
      </c>
      <c r="B960" s="340" t="s">
        <v>289</v>
      </c>
      <c r="C960" s="341">
        <v>1967</v>
      </c>
      <c r="D960" s="350"/>
      <c r="E960" s="350" t="s">
        <v>174</v>
      </c>
      <c r="F960" s="337">
        <v>2</v>
      </c>
      <c r="G960" s="337">
        <v>2</v>
      </c>
      <c r="H960" s="350">
        <v>531.4</v>
      </c>
      <c r="I960" s="350">
        <v>439.42</v>
      </c>
      <c r="J960" s="350">
        <v>103.3</v>
      </c>
      <c r="K960" s="341">
        <v>27</v>
      </c>
      <c r="L960" s="373">
        <f>'раздел 2'!C958</f>
        <v>362067.66</v>
      </c>
      <c r="M960" s="350">
        <v>0</v>
      </c>
      <c r="N960" s="350">
        <v>0</v>
      </c>
      <c r="O960" s="350">
        <v>0</v>
      </c>
      <c r="P960" s="349">
        <f>L960</f>
        <v>362067.66</v>
      </c>
      <c r="Q960" s="345">
        <f>L960/H960</f>
        <v>681.34674444862628</v>
      </c>
      <c r="R960" s="350">
        <v>24445</v>
      </c>
      <c r="S960" s="67">
        <v>43829</v>
      </c>
      <c r="T960" s="350" t="s">
        <v>181</v>
      </c>
      <c r="U960" s="59">
        <f>'раздел 2'!C958-'раздел 1'!L960</f>
        <v>0</v>
      </c>
      <c r="V960" s="213">
        <f t="shared" si="243"/>
        <v>0</v>
      </c>
      <c r="W960" s="213">
        <f t="shared" si="254"/>
        <v>23763.653255551373</v>
      </c>
    </row>
    <row r="961" spans="1:23" ht="15.6" customHeight="1" x14ac:dyDescent="0.2">
      <c r="A961" s="338">
        <f>A960+1</f>
        <v>740</v>
      </c>
      <c r="B961" s="340" t="s">
        <v>290</v>
      </c>
      <c r="C961" s="341">
        <v>1968</v>
      </c>
      <c r="D961" s="350"/>
      <c r="E961" s="350" t="s">
        <v>174</v>
      </c>
      <c r="F961" s="337">
        <v>2</v>
      </c>
      <c r="G961" s="337">
        <v>2</v>
      </c>
      <c r="H961" s="350">
        <v>513.29999999999995</v>
      </c>
      <c r="I961" s="350">
        <v>424.45</v>
      </c>
      <c r="J961" s="350">
        <v>150.5</v>
      </c>
      <c r="K961" s="341">
        <v>21</v>
      </c>
      <c r="L961" s="373">
        <f>'раздел 2'!C959</f>
        <v>372000.9</v>
      </c>
      <c r="M961" s="350">
        <v>0</v>
      </c>
      <c r="N961" s="350">
        <v>0</v>
      </c>
      <c r="O961" s="350">
        <v>0</v>
      </c>
      <c r="P961" s="349">
        <f>L961</f>
        <v>372000.9</v>
      </c>
      <c r="Q961" s="345">
        <f>L961/H961</f>
        <v>724.72413793103465</v>
      </c>
      <c r="R961" s="350">
        <v>24445</v>
      </c>
      <c r="S961" s="67">
        <v>43829</v>
      </c>
      <c r="T961" s="350" t="s">
        <v>181</v>
      </c>
      <c r="U961" s="59">
        <f>'раздел 2'!C959-'раздел 1'!L961</f>
        <v>0</v>
      </c>
      <c r="V961" s="213">
        <f t="shared" si="243"/>
        <v>0</v>
      </c>
      <c r="W961" s="213">
        <f t="shared" si="254"/>
        <v>23720.275862068964</v>
      </c>
    </row>
    <row r="962" spans="1:23" ht="15.6" customHeight="1" x14ac:dyDescent="0.2">
      <c r="A962" s="550" t="s">
        <v>17</v>
      </c>
      <c r="B962" s="551"/>
      <c r="C962" s="341" t="s">
        <v>177</v>
      </c>
      <c r="D962" s="350" t="s">
        <v>177</v>
      </c>
      <c r="E962" s="350" t="s">
        <v>177</v>
      </c>
      <c r="F962" s="337" t="s">
        <v>177</v>
      </c>
      <c r="G962" s="337" t="s">
        <v>177</v>
      </c>
      <c r="H962" s="350">
        <v>1044.6999999999998</v>
      </c>
      <c r="I962" s="350">
        <v>863.87</v>
      </c>
      <c r="J962" s="350">
        <v>253.8</v>
      </c>
      <c r="K962" s="341">
        <v>48</v>
      </c>
      <c r="L962" s="373">
        <f>SUM(L960:L961)</f>
        <v>734068.56</v>
      </c>
      <c r="M962" s="373">
        <f>SUM(M960:M961)</f>
        <v>0</v>
      </c>
      <c r="N962" s="373">
        <f>SUM(N960:N961)</f>
        <v>0</v>
      </c>
      <c r="O962" s="373">
        <f>SUM(O960:O961)</f>
        <v>0</v>
      </c>
      <c r="P962" s="373">
        <f>SUM(P960:P961)</f>
        <v>734068.56</v>
      </c>
      <c r="Q962" s="345">
        <f>L962/H962</f>
        <v>702.65967263329208</v>
      </c>
      <c r="R962" s="350" t="s">
        <v>177</v>
      </c>
      <c r="S962" s="350" t="s">
        <v>177</v>
      </c>
      <c r="T962" s="350" t="s">
        <v>177</v>
      </c>
      <c r="U962" s="59">
        <f>'раздел 2'!C960-'раздел 1'!L962</f>
        <v>0</v>
      </c>
      <c r="V962" s="213">
        <f t="shared" si="243"/>
        <v>0</v>
      </c>
      <c r="W962" s="213" t="e">
        <f t="shared" si="254"/>
        <v>#VALUE!</v>
      </c>
    </row>
    <row r="963" spans="1:23" ht="15.6" customHeight="1" x14ac:dyDescent="0.2">
      <c r="A963" s="550" t="s">
        <v>73</v>
      </c>
      <c r="B963" s="551"/>
      <c r="C963" s="341"/>
      <c r="D963" s="350"/>
      <c r="E963" s="350"/>
      <c r="F963" s="337"/>
      <c r="G963" s="337"/>
      <c r="H963" s="350"/>
      <c r="I963" s="350"/>
      <c r="J963" s="350"/>
      <c r="K963" s="341"/>
      <c r="L963" s="373"/>
      <c r="M963" s="350"/>
      <c r="N963" s="350"/>
      <c r="O963" s="350"/>
      <c r="P963" s="350"/>
      <c r="Q963" s="129"/>
      <c r="R963" s="350"/>
      <c r="S963" s="350"/>
      <c r="T963" s="350"/>
      <c r="U963" s="59">
        <f>'раздел 2'!C961-'раздел 1'!L963</f>
        <v>0</v>
      </c>
      <c r="V963" s="213">
        <f t="shared" si="243"/>
        <v>0</v>
      </c>
      <c r="W963" s="213">
        <f t="shared" si="254"/>
        <v>0</v>
      </c>
    </row>
    <row r="964" spans="1:23" ht="15.6" customHeight="1" x14ac:dyDescent="0.2">
      <c r="A964" s="363">
        <f>A961+1</f>
        <v>741</v>
      </c>
      <c r="B964" s="340" t="s">
        <v>291</v>
      </c>
      <c r="C964" s="341">
        <v>1961</v>
      </c>
      <c r="D964" s="350"/>
      <c r="E964" s="350" t="s">
        <v>174</v>
      </c>
      <c r="F964" s="337">
        <v>3</v>
      </c>
      <c r="G964" s="337">
        <v>2</v>
      </c>
      <c r="H964" s="350">
        <v>1351</v>
      </c>
      <c r="I964" s="350">
        <v>952.4</v>
      </c>
      <c r="J964" s="350">
        <v>908.2</v>
      </c>
      <c r="K964" s="341">
        <v>31</v>
      </c>
      <c r="L964" s="373">
        <f>'раздел 2'!C962</f>
        <v>4600149.76</v>
      </c>
      <c r="M964" s="350">
        <v>0</v>
      </c>
      <c r="N964" s="350">
        <v>0</v>
      </c>
      <c r="O964" s="350">
        <v>0</v>
      </c>
      <c r="P964" s="349">
        <f t="shared" ref="P964:P969" si="258">L964</f>
        <v>4600149.76</v>
      </c>
      <c r="Q964" s="345">
        <f t="shared" ref="Q964:Q971" si="259">L964/H964</f>
        <v>3404.9961213915617</v>
      </c>
      <c r="R964" s="350">
        <v>24445</v>
      </c>
      <c r="S964" s="67">
        <v>43829</v>
      </c>
      <c r="T964" s="350" t="s">
        <v>181</v>
      </c>
      <c r="U964" s="59">
        <f>'раздел 2'!C962-'раздел 1'!L964</f>
        <v>0</v>
      </c>
      <c r="V964" s="213">
        <f t="shared" si="243"/>
        <v>0</v>
      </c>
      <c r="W964" s="213">
        <f t="shared" si="254"/>
        <v>21040.003878608437</v>
      </c>
    </row>
    <row r="965" spans="1:23" ht="15.6" customHeight="1" x14ac:dyDescent="0.2">
      <c r="A965" s="338">
        <f>A964+1</f>
        <v>742</v>
      </c>
      <c r="B965" s="145" t="s">
        <v>825</v>
      </c>
      <c r="C965" s="341">
        <v>1974</v>
      </c>
      <c r="D965" s="350"/>
      <c r="E965" s="350" t="s">
        <v>174</v>
      </c>
      <c r="F965" s="337">
        <v>5</v>
      </c>
      <c r="G965" s="337">
        <v>6</v>
      </c>
      <c r="H965" s="350">
        <v>5917.3</v>
      </c>
      <c r="I965" s="350">
        <v>4420.58</v>
      </c>
      <c r="J965" s="350">
        <v>4188.55</v>
      </c>
      <c r="K965" s="341">
        <v>181</v>
      </c>
      <c r="L965" s="373">
        <f>'раздел 2'!C963</f>
        <v>804526</v>
      </c>
      <c r="M965" s="350">
        <v>0</v>
      </c>
      <c r="N965" s="350">
        <v>0</v>
      </c>
      <c r="O965" s="350">
        <v>0</v>
      </c>
      <c r="P965" s="349">
        <f t="shared" si="258"/>
        <v>804526</v>
      </c>
      <c r="Q965" s="345">
        <f t="shared" si="259"/>
        <v>135.96167170838052</v>
      </c>
      <c r="R965" s="350">
        <v>24445</v>
      </c>
      <c r="S965" s="67">
        <v>43829</v>
      </c>
      <c r="T965" s="350" t="s">
        <v>181</v>
      </c>
      <c r="U965" s="59">
        <f>'раздел 2'!C963-'раздел 1'!L965</f>
        <v>0</v>
      </c>
      <c r="V965" s="213">
        <f t="shared" si="243"/>
        <v>0</v>
      </c>
      <c r="W965" s="213">
        <f t="shared" si="254"/>
        <v>24309.038328291619</v>
      </c>
    </row>
    <row r="966" spans="1:23" ht="15.6" customHeight="1" x14ac:dyDescent="0.2">
      <c r="A966" s="338">
        <f>A965+1</f>
        <v>743</v>
      </c>
      <c r="B966" s="145" t="s">
        <v>826</v>
      </c>
      <c r="C966" s="341">
        <v>1986</v>
      </c>
      <c r="D966" s="350"/>
      <c r="E966" s="350" t="s">
        <v>1443</v>
      </c>
      <c r="F966" s="337">
        <v>5</v>
      </c>
      <c r="G966" s="337">
        <v>6</v>
      </c>
      <c r="H966" s="350">
        <v>5939.3</v>
      </c>
      <c r="I966" s="350">
        <v>4586.3</v>
      </c>
      <c r="J966" s="350">
        <v>3767.1</v>
      </c>
      <c r="K966" s="341">
        <v>247</v>
      </c>
      <c r="L966" s="373">
        <f>'раздел 2'!C964</f>
        <v>1453722.2</v>
      </c>
      <c r="M966" s="350">
        <v>0</v>
      </c>
      <c r="N966" s="350">
        <v>0</v>
      </c>
      <c r="O966" s="350">
        <v>0</v>
      </c>
      <c r="P966" s="349">
        <f t="shared" si="258"/>
        <v>1453722.2</v>
      </c>
      <c r="Q966" s="345">
        <f t="shared" si="259"/>
        <v>244.76322125503003</v>
      </c>
      <c r="R966" s="350">
        <v>24445</v>
      </c>
      <c r="S966" s="67">
        <v>43829</v>
      </c>
      <c r="T966" s="350" t="s">
        <v>181</v>
      </c>
      <c r="U966" s="59">
        <f>'раздел 2'!C964-'раздел 1'!L966</f>
        <v>0</v>
      </c>
      <c r="V966" s="213">
        <f t="shared" si="243"/>
        <v>0</v>
      </c>
      <c r="W966" s="213">
        <f t="shared" si="254"/>
        <v>24200.236778744969</v>
      </c>
    </row>
    <row r="967" spans="1:23" ht="15.6" customHeight="1" x14ac:dyDescent="0.2">
      <c r="A967" s="338">
        <f t="shared" ref="A967:A968" si="260">A966+1</f>
        <v>744</v>
      </c>
      <c r="B967" s="340" t="s">
        <v>1695</v>
      </c>
      <c r="C967" s="341">
        <v>1980</v>
      </c>
      <c r="D967" s="350"/>
      <c r="E967" s="350" t="s">
        <v>178</v>
      </c>
      <c r="F967" s="337">
        <v>5</v>
      </c>
      <c r="G967" s="337">
        <v>4</v>
      </c>
      <c r="H967" s="350">
        <v>3289.5</v>
      </c>
      <c r="I967" s="350">
        <v>2892.4</v>
      </c>
      <c r="J967" s="350">
        <v>2354.8000000000002</v>
      </c>
      <c r="K967" s="341">
        <v>142</v>
      </c>
      <c r="L967" s="373">
        <f>'раздел 2'!C965</f>
        <v>1084238.6299999999</v>
      </c>
      <c r="M967" s="350">
        <v>0</v>
      </c>
      <c r="N967" s="350">
        <v>0</v>
      </c>
      <c r="O967" s="350">
        <v>0</v>
      </c>
      <c r="P967" s="349">
        <f t="shared" si="258"/>
        <v>1084238.6299999999</v>
      </c>
      <c r="Q967" s="345">
        <f t="shared" ref="Q967" si="261">L967/H967</f>
        <v>329.60590667274658</v>
      </c>
      <c r="R967" s="350">
        <v>24445</v>
      </c>
      <c r="S967" s="67">
        <v>43829</v>
      </c>
      <c r="T967" s="350" t="s">
        <v>181</v>
      </c>
      <c r="U967" s="59">
        <f>'раздел 2'!C965-'раздел 1'!L967</f>
        <v>0</v>
      </c>
      <c r="V967" s="213">
        <f t="shared" si="243"/>
        <v>0</v>
      </c>
      <c r="W967" s="213"/>
    </row>
    <row r="968" spans="1:23" ht="15.6" customHeight="1" x14ac:dyDescent="0.2">
      <c r="A968" s="338">
        <f t="shared" si="260"/>
        <v>745</v>
      </c>
      <c r="B968" s="145" t="s">
        <v>827</v>
      </c>
      <c r="C968" s="341">
        <v>2003</v>
      </c>
      <c r="D968" s="350"/>
      <c r="E968" s="350" t="s">
        <v>178</v>
      </c>
      <c r="F968" s="337">
        <v>9</v>
      </c>
      <c r="G968" s="337">
        <v>2</v>
      </c>
      <c r="H968" s="350">
        <v>6311.2</v>
      </c>
      <c r="I968" s="350">
        <v>5142.7</v>
      </c>
      <c r="J968" s="350">
        <v>5000.3999999999996</v>
      </c>
      <c r="K968" s="341">
        <v>190</v>
      </c>
      <c r="L968" s="373">
        <f>'раздел 2'!C966</f>
        <v>1954550.13</v>
      </c>
      <c r="M968" s="350">
        <v>0</v>
      </c>
      <c r="N968" s="350">
        <v>0</v>
      </c>
      <c r="O968" s="350">
        <v>0</v>
      </c>
      <c r="P968" s="349">
        <f t="shared" si="258"/>
        <v>1954550.13</v>
      </c>
      <c r="Q968" s="345">
        <f t="shared" si="259"/>
        <v>309.69548263404738</v>
      </c>
      <c r="R968" s="350">
        <v>24445</v>
      </c>
      <c r="S968" s="67">
        <v>43829</v>
      </c>
      <c r="T968" s="350" t="s">
        <v>181</v>
      </c>
      <c r="U968" s="59">
        <f>'раздел 2'!C966-'раздел 1'!L968</f>
        <v>0</v>
      </c>
      <c r="V968" s="213">
        <f t="shared" si="243"/>
        <v>0</v>
      </c>
      <c r="W968" s="213">
        <f t="shared" si="254"/>
        <v>24135.304517365952</v>
      </c>
    </row>
    <row r="969" spans="1:23" ht="15.6" customHeight="1" x14ac:dyDescent="0.2">
      <c r="A969" s="338">
        <f>A968+1</f>
        <v>746</v>
      </c>
      <c r="B969" s="145" t="s">
        <v>828</v>
      </c>
      <c r="C969" s="341">
        <v>1995</v>
      </c>
      <c r="D969" s="350"/>
      <c r="E969" s="350" t="s">
        <v>178</v>
      </c>
      <c r="F969" s="337">
        <v>9</v>
      </c>
      <c r="G969" s="337">
        <v>1</v>
      </c>
      <c r="H969" s="350">
        <v>4305.3999999999996</v>
      </c>
      <c r="I969" s="350">
        <v>3228.8</v>
      </c>
      <c r="J969" s="350">
        <v>2668.5</v>
      </c>
      <c r="K969" s="341">
        <v>165</v>
      </c>
      <c r="L969" s="373">
        <f>'раздел 2'!C967</f>
        <v>791545.18</v>
      </c>
      <c r="M969" s="350">
        <v>0</v>
      </c>
      <c r="N969" s="350">
        <v>0</v>
      </c>
      <c r="O969" s="350">
        <v>0</v>
      </c>
      <c r="P969" s="349">
        <f t="shared" si="258"/>
        <v>791545.18</v>
      </c>
      <c r="Q969" s="345">
        <f t="shared" si="259"/>
        <v>183.84939378454968</v>
      </c>
      <c r="R969" s="350">
        <v>24445</v>
      </c>
      <c r="S969" s="67">
        <v>43829</v>
      </c>
      <c r="T969" s="350" t="s">
        <v>181</v>
      </c>
      <c r="U969" s="59">
        <f>'раздел 2'!C967-'раздел 1'!L969</f>
        <v>0</v>
      </c>
      <c r="V969" s="213">
        <f t="shared" si="243"/>
        <v>0</v>
      </c>
      <c r="W969" s="213">
        <f t="shared" si="254"/>
        <v>24261.150606215451</v>
      </c>
    </row>
    <row r="970" spans="1:23" ht="15.6" customHeight="1" x14ac:dyDescent="0.2">
      <c r="A970" s="550" t="s">
        <v>17</v>
      </c>
      <c r="B970" s="551"/>
      <c r="C970" s="341" t="s">
        <v>177</v>
      </c>
      <c r="D970" s="350" t="s">
        <v>177</v>
      </c>
      <c r="E970" s="350" t="s">
        <v>177</v>
      </c>
      <c r="F970" s="337" t="s">
        <v>177</v>
      </c>
      <c r="G970" s="337" t="s">
        <v>177</v>
      </c>
      <c r="H970" s="350">
        <v>81410.999999999985</v>
      </c>
      <c r="I970" s="350">
        <v>60195.900000000009</v>
      </c>
      <c r="J970" s="350">
        <v>54862.600000000006</v>
      </c>
      <c r="K970" s="341">
        <v>2771</v>
      </c>
      <c r="L970" s="373">
        <f>'раздел 2'!C968</f>
        <v>10688731.899999999</v>
      </c>
      <c r="M970" s="373">
        <f>SUM(M964:M969)</f>
        <v>0</v>
      </c>
      <c r="N970" s="373">
        <f>SUM(N964:N969)</f>
        <v>0</v>
      </c>
      <c r="O970" s="373">
        <f>SUM(O964:O969)</f>
        <v>0</v>
      </c>
      <c r="P970" s="373">
        <f>SUM(P964:P969)</f>
        <v>10688731.899999999</v>
      </c>
      <c r="Q970" s="345">
        <f t="shared" si="259"/>
        <v>131.29346034319687</v>
      </c>
      <c r="R970" s="350" t="s">
        <v>177</v>
      </c>
      <c r="S970" s="350" t="s">
        <v>177</v>
      </c>
      <c r="T970" s="350" t="s">
        <v>177</v>
      </c>
      <c r="U970" s="59">
        <f>'раздел 2'!C968-'раздел 1'!L970</f>
        <v>0</v>
      </c>
      <c r="V970" s="213">
        <f t="shared" si="243"/>
        <v>0</v>
      </c>
      <c r="W970" s="213" t="e">
        <f t="shared" si="254"/>
        <v>#VALUE!</v>
      </c>
    </row>
    <row r="971" spans="1:23" s="220" customFormat="1" ht="15.6" customHeight="1" x14ac:dyDescent="0.2">
      <c r="A971" s="559" t="s">
        <v>74</v>
      </c>
      <c r="B971" s="560"/>
      <c r="C971" s="163" t="s">
        <v>177</v>
      </c>
      <c r="D971" s="371" t="s">
        <v>177</v>
      </c>
      <c r="E971" s="371" t="s">
        <v>177</v>
      </c>
      <c r="F971" s="189" t="s">
        <v>177</v>
      </c>
      <c r="G971" s="189" t="s">
        <v>177</v>
      </c>
      <c r="H971" s="371">
        <v>124669.49999999997</v>
      </c>
      <c r="I971" s="371">
        <v>97958.180000000008</v>
      </c>
      <c r="J971" s="371">
        <v>90402.62000000001</v>
      </c>
      <c r="K971" s="163">
        <v>4644</v>
      </c>
      <c r="L971" s="356">
        <f>L970+L962+L958+L954</f>
        <v>19251682</v>
      </c>
      <c r="M971" s="356">
        <f>M970+M962+M958+M954</f>
        <v>0</v>
      </c>
      <c r="N971" s="356">
        <f>N970+N962+N958+N954</f>
        <v>0</v>
      </c>
      <c r="O971" s="356">
        <f>O970+O962+O958+O954</f>
        <v>0</v>
      </c>
      <c r="P971" s="356">
        <f>P970+P962+P958+P954</f>
        <v>19251682</v>
      </c>
      <c r="Q971" s="345">
        <f t="shared" si="259"/>
        <v>154.42174709933067</v>
      </c>
      <c r="R971" s="371" t="s">
        <v>177</v>
      </c>
      <c r="S971" s="371" t="s">
        <v>177</v>
      </c>
      <c r="T971" s="371" t="s">
        <v>177</v>
      </c>
      <c r="U971" s="61">
        <f>'раздел 2'!C969-'раздел 1'!L971</f>
        <v>0</v>
      </c>
      <c r="V971" s="213">
        <f t="shared" si="243"/>
        <v>0</v>
      </c>
      <c r="W971" s="213" t="e">
        <f t="shared" si="254"/>
        <v>#VALUE!</v>
      </c>
    </row>
    <row r="972" spans="1:23" s="37" customFormat="1" ht="15.6" customHeight="1" x14ac:dyDescent="0.2">
      <c r="A972" s="576" t="s">
        <v>75</v>
      </c>
      <c r="B972" s="576"/>
      <c r="C972" s="576"/>
      <c r="D972" s="576"/>
      <c r="E972" s="576"/>
      <c r="F972" s="576"/>
      <c r="G972" s="576"/>
      <c r="H972" s="576"/>
      <c r="I972" s="576"/>
      <c r="J972" s="576"/>
      <c r="K972" s="576"/>
      <c r="L972" s="576"/>
      <c r="M972" s="576"/>
      <c r="N972" s="576"/>
      <c r="O972" s="576"/>
      <c r="P972" s="576"/>
      <c r="Q972" s="576"/>
      <c r="R972" s="576"/>
      <c r="S972" s="576"/>
      <c r="T972" s="576"/>
      <c r="U972" s="61">
        <f>'раздел 2'!C970-'раздел 1'!L972</f>
        <v>0</v>
      </c>
      <c r="V972" s="213">
        <f t="shared" si="243"/>
        <v>0</v>
      </c>
      <c r="W972" s="213">
        <f t="shared" si="254"/>
        <v>0</v>
      </c>
    </row>
    <row r="973" spans="1:23" ht="15.6" customHeight="1" x14ac:dyDescent="0.2">
      <c r="A973" s="634" t="s">
        <v>1354</v>
      </c>
      <c r="B973" s="624"/>
      <c r="C973" s="341"/>
      <c r="D973" s="350"/>
      <c r="E973" s="350"/>
      <c r="F973" s="337"/>
      <c r="G973" s="337"/>
      <c r="H973" s="350"/>
      <c r="I973" s="350"/>
      <c r="J973" s="350"/>
      <c r="K973" s="341"/>
      <c r="L973" s="373"/>
      <c r="M973" s="350"/>
      <c r="N973" s="350"/>
      <c r="O973" s="350"/>
      <c r="P973" s="350"/>
      <c r="Q973" s="129"/>
      <c r="R973" s="350"/>
      <c r="S973" s="350"/>
      <c r="T973" s="350"/>
      <c r="U973" s="61">
        <f>'раздел 2'!C971-'раздел 1'!L973</f>
        <v>0</v>
      </c>
      <c r="V973" s="213">
        <f t="shared" si="243"/>
        <v>0</v>
      </c>
      <c r="W973" s="213">
        <f t="shared" si="254"/>
        <v>0</v>
      </c>
    </row>
    <row r="974" spans="1:23" ht="17.25" customHeight="1" x14ac:dyDescent="0.2">
      <c r="A974" s="363">
        <f>A969+1</f>
        <v>747</v>
      </c>
      <c r="B974" s="352" t="s">
        <v>1355</v>
      </c>
      <c r="C974" s="341">
        <v>1969</v>
      </c>
      <c r="D974" s="350"/>
      <c r="E974" s="350" t="s">
        <v>174</v>
      </c>
      <c r="F974" s="337">
        <v>2</v>
      </c>
      <c r="G974" s="337">
        <v>2</v>
      </c>
      <c r="H974" s="350">
        <v>512.20000000000005</v>
      </c>
      <c r="I974" s="350">
        <v>512.20000000000005</v>
      </c>
      <c r="J974" s="350">
        <v>447.1</v>
      </c>
      <c r="K974" s="341">
        <v>24</v>
      </c>
      <c r="L974" s="373">
        <f>'раздел 2'!C972</f>
        <v>340926.51</v>
      </c>
      <c r="M974" s="350">
        <v>0</v>
      </c>
      <c r="N974" s="350">
        <v>0</v>
      </c>
      <c r="O974" s="350">
        <v>0</v>
      </c>
      <c r="P974" s="349">
        <f>L974</f>
        <v>340926.51</v>
      </c>
      <c r="Q974" s="345">
        <f>L974/H974</f>
        <v>665.61208512299879</v>
      </c>
      <c r="R974" s="350">
        <v>24445</v>
      </c>
      <c r="S974" s="67">
        <v>43829</v>
      </c>
      <c r="T974" s="350" t="s">
        <v>181</v>
      </c>
      <c r="U974" s="61">
        <f>'раздел 2'!C972-'раздел 1'!L974</f>
        <v>0</v>
      </c>
      <c r="V974" s="213">
        <f t="shared" si="243"/>
        <v>0</v>
      </c>
      <c r="W974" s="213">
        <f t="shared" si="254"/>
        <v>23779.387914877003</v>
      </c>
    </row>
    <row r="975" spans="1:23" ht="17.25" customHeight="1" x14ac:dyDescent="0.2">
      <c r="A975" s="338">
        <f>A974+1</f>
        <v>748</v>
      </c>
      <c r="B975" s="512" t="s">
        <v>1744</v>
      </c>
      <c r="C975" s="341">
        <v>1970</v>
      </c>
      <c r="D975" s="508"/>
      <c r="E975" s="508" t="s">
        <v>174</v>
      </c>
      <c r="F975" s="337">
        <v>2</v>
      </c>
      <c r="G975" s="337">
        <v>2</v>
      </c>
      <c r="H975" s="508">
        <v>512.20000000000005</v>
      </c>
      <c r="I975" s="508">
        <v>512.20000000000005</v>
      </c>
      <c r="J975" s="508">
        <v>447.1</v>
      </c>
      <c r="K975" s="341">
        <v>24</v>
      </c>
      <c r="L975" s="486">
        <f>'раздел 2'!C973</f>
        <v>372887.62</v>
      </c>
      <c r="M975" s="508">
        <v>0</v>
      </c>
      <c r="N975" s="508">
        <v>0</v>
      </c>
      <c r="O975" s="508">
        <v>0</v>
      </c>
      <c r="P975" s="510">
        <f>L975</f>
        <v>372887.62</v>
      </c>
      <c r="Q975" s="514"/>
      <c r="R975" s="508"/>
      <c r="S975" s="67">
        <v>43829</v>
      </c>
      <c r="T975" s="508" t="s">
        <v>1656</v>
      </c>
      <c r="U975" s="61"/>
      <c r="V975" s="213"/>
      <c r="W975" s="213"/>
    </row>
    <row r="976" spans="1:23" ht="15.6" customHeight="1" x14ac:dyDescent="0.2">
      <c r="A976" s="338">
        <f>A975+1</f>
        <v>749</v>
      </c>
      <c r="B976" s="352" t="s">
        <v>1357</v>
      </c>
      <c r="C976" s="341">
        <v>1974</v>
      </c>
      <c r="D976" s="350"/>
      <c r="E976" s="350" t="s">
        <v>178</v>
      </c>
      <c r="F976" s="337">
        <v>5</v>
      </c>
      <c r="G976" s="337">
        <v>4</v>
      </c>
      <c r="H976" s="350">
        <v>2968.56</v>
      </c>
      <c r="I976" s="350">
        <v>2968.56</v>
      </c>
      <c r="J976" s="350">
        <v>2744.56</v>
      </c>
      <c r="K976" s="341">
        <v>130</v>
      </c>
      <c r="L976" s="373">
        <f>'раздел 2'!C974</f>
        <v>199511.06</v>
      </c>
      <c r="M976" s="350">
        <v>0</v>
      </c>
      <c r="N976" s="350">
        <v>0</v>
      </c>
      <c r="O976" s="350">
        <v>0</v>
      </c>
      <c r="P976" s="349">
        <f>L976</f>
        <v>199511.06</v>
      </c>
      <c r="Q976" s="345">
        <f>L976/H976</f>
        <v>67.208026787398609</v>
      </c>
      <c r="R976" s="350">
        <v>24445</v>
      </c>
      <c r="S976" s="67">
        <v>43829</v>
      </c>
      <c r="T976" s="350" t="s">
        <v>181</v>
      </c>
      <c r="U976" s="61">
        <f>'раздел 2'!C974-'раздел 1'!L976</f>
        <v>0</v>
      </c>
      <c r="V976" s="213">
        <f t="shared" si="243"/>
        <v>0</v>
      </c>
      <c r="W976" s="213">
        <f t="shared" si="254"/>
        <v>24377.791973212603</v>
      </c>
    </row>
    <row r="977" spans="1:23" ht="15.6" customHeight="1" x14ac:dyDescent="0.2">
      <c r="A977" s="553" t="s">
        <v>17</v>
      </c>
      <c r="B977" s="551"/>
      <c r="C977" s="341" t="s">
        <v>177</v>
      </c>
      <c r="D977" s="350" t="s">
        <v>177</v>
      </c>
      <c r="E977" s="350" t="s">
        <v>177</v>
      </c>
      <c r="F977" s="337" t="s">
        <v>177</v>
      </c>
      <c r="G977" s="337" t="s">
        <v>177</v>
      </c>
      <c r="H977" s="350">
        <v>3480.76</v>
      </c>
      <c r="I977" s="350">
        <v>3480.76</v>
      </c>
      <c r="J977" s="350">
        <v>3191.66</v>
      </c>
      <c r="K977" s="341">
        <v>154</v>
      </c>
      <c r="L977" s="373">
        <f>SUM(L974:L976)</f>
        <v>913325.19</v>
      </c>
      <c r="M977" s="373">
        <f>SUM(M974:M976)</f>
        <v>0</v>
      </c>
      <c r="N977" s="373">
        <f>SUM(N974:N976)</f>
        <v>0</v>
      </c>
      <c r="O977" s="373">
        <f>SUM(O974:O976)</f>
        <v>0</v>
      </c>
      <c r="P977" s="373">
        <f>SUM(P974:P976)</f>
        <v>913325.19</v>
      </c>
      <c r="Q977" s="373"/>
      <c r="R977" s="350" t="s">
        <v>177</v>
      </c>
      <c r="S977" s="350" t="s">
        <v>177</v>
      </c>
      <c r="T977" s="350" t="s">
        <v>177</v>
      </c>
      <c r="U977" s="61">
        <f>'раздел 2'!C975-'раздел 1'!L977</f>
        <v>0</v>
      </c>
      <c r="V977" s="213">
        <f t="shared" si="243"/>
        <v>0</v>
      </c>
      <c r="W977" s="213" t="e">
        <f t="shared" si="254"/>
        <v>#VALUE!</v>
      </c>
    </row>
    <row r="978" spans="1:23" ht="15.6" customHeight="1" x14ac:dyDescent="0.2">
      <c r="A978" s="553" t="s">
        <v>76</v>
      </c>
      <c r="B978" s="551"/>
      <c r="C978" s="341"/>
      <c r="D978" s="350"/>
      <c r="E978" s="350"/>
      <c r="F978" s="337"/>
      <c r="G978" s="337"/>
      <c r="H978" s="350"/>
      <c r="I978" s="350"/>
      <c r="J978" s="350"/>
      <c r="K978" s="341"/>
      <c r="L978" s="373"/>
      <c r="M978" s="350"/>
      <c r="N978" s="350"/>
      <c r="O978" s="350"/>
      <c r="P978" s="350"/>
      <c r="Q978" s="129"/>
      <c r="R978" s="350"/>
      <c r="S978" s="350"/>
      <c r="T978" s="350"/>
      <c r="U978" s="61">
        <f>'раздел 2'!C979-'раздел 1'!L978</f>
        <v>0</v>
      </c>
      <c r="V978" s="213">
        <f t="shared" si="243"/>
        <v>0</v>
      </c>
      <c r="W978" s="213">
        <f t="shared" si="254"/>
        <v>0</v>
      </c>
    </row>
    <row r="979" spans="1:23" ht="15.6" customHeight="1" x14ac:dyDescent="0.2">
      <c r="A979" s="363">
        <f>A976+1</f>
        <v>750</v>
      </c>
      <c r="B979" s="340" t="s">
        <v>292</v>
      </c>
      <c r="C979" s="341">
        <v>1967</v>
      </c>
      <c r="D979" s="350"/>
      <c r="E979" s="350" t="s">
        <v>174</v>
      </c>
      <c r="F979" s="337">
        <v>2</v>
      </c>
      <c r="G979" s="337">
        <v>2</v>
      </c>
      <c r="H979" s="350">
        <v>567.9</v>
      </c>
      <c r="I979" s="350">
        <v>519.29999999999995</v>
      </c>
      <c r="J979" s="350">
        <v>420.4</v>
      </c>
      <c r="K979" s="341">
        <v>38</v>
      </c>
      <c r="L979" s="373">
        <f>'раздел 2'!C977</f>
        <v>4296966.46</v>
      </c>
      <c r="M979" s="350">
        <v>0</v>
      </c>
      <c r="N979" s="350">
        <v>0</v>
      </c>
      <c r="O979" s="350">
        <v>0</v>
      </c>
      <c r="P979" s="349">
        <f>L979</f>
        <v>4296966.46</v>
      </c>
      <c r="Q979" s="345">
        <f>L979/H979</f>
        <v>7566.413910899807</v>
      </c>
      <c r="R979" s="350">
        <v>24445</v>
      </c>
      <c r="S979" s="350" t="s">
        <v>358</v>
      </c>
      <c r="T979" s="350" t="s">
        <v>181</v>
      </c>
      <c r="U979" s="61">
        <f>'раздел 2'!C977-'раздел 1'!L979</f>
        <v>0</v>
      </c>
      <c r="V979" s="213">
        <f t="shared" si="243"/>
        <v>0</v>
      </c>
      <c r="W979" s="213">
        <f t="shared" si="254"/>
        <v>16878.586089100194</v>
      </c>
    </row>
    <row r="980" spans="1:23" ht="15.6" customHeight="1" x14ac:dyDescent="0.2">
      <c r="A980" s="553" t="s">
        <v>17</v>
      </c>
      <c r="B980" s="551"/>
      <c r="C980" s="341" t="s">
        <v>177</v>
      </c>
      <c r="D980" s="350" t="s">
        <v>177</v>
      </c>
      <c r="E980" s="350" t="s">
        <v>177</v>
      </c>
      <c r="F980" s="337" t="s">
        <v>177</v>
      </c>
      <c r="G980" s="337" t="s">
        <v>177</v>
      </c>
      <c r="H980" s="350">
        <v>567.9</v>
      </c>
      <c r="I980" s="350">
        <v>519.29999999999995</v>
      </c>
      <c r="J980" s="350">
        <v>420.4</v>
      </c>
      <c r="K980" s="341">
        <v>38</v>
      </c>
      <c r="L980" s="373">
        <v>4296966.46</v>
      </c>
      <c r="M980" s="350">
        <v>0</v>
      </c>
      <c r="N980" s="350">
        <v>0</v>
      </c>
      <c r="O980" s="350">
        <v>0</v>
      </c>
      <c r="P980" s="350">
        <v>4296966.46</v>
      </c>
      <c r="Q980" s="129">
        <v>7566.413910899807</v>
      </c>
      <c r="R980" s="350" t="s">
        <v>177</v>
      </c>
      <c r="S980" s="350" t="s">
        <v>177</v>
      </c>
      <c r="T980" s="350" t="s">
        <v>177</v>
      </c>
      <c r="U980" s="61">
        <f>'раздел 2'!C978-'раздел 1'!L980</f>
        <v>0</v>
      </c>
      <c r="V980" s="213">
        <f t="shared" si="243"/>
        <v>0</v>
      </c>
      <c r="W980" s="213" t="e">
        <f t="shared" si="254"/>
        <v>#VALUE!</v>
      </c>
    </row>
    <row r="981" spans="1:23" ht="15.6" customHeight="1" x14ac:dyDescent="0.2">
      <c r="A981" s="634" t="s">
        <v>77</v>
      </c>
      <c r="B981" s="624"/>
      <c r="C981" s="341"/>
      <c r="D981" s="350"/>
      <c r="E981" s="350"/>
      <c r="F981" s="337"/>
      <c r="G981" s="337"/>
      <c r="H981" s="350"/>
      <c r="I981" s="350"/>
      <c r="J981" s="350"/>
      <c r="K981" s="341"/>
      <c r="L981" s="373"/>
      <c r="M981" s="350"/>
      <c r="N981" s="350"/>
      <c r="O981" s="350"/>
      <c r="P981" s="350"/>
      <c r="Q981" s="129"/>
      <c r="R981" s="350"/>
      <c r="S981" s="350"/>
      <c r="T981" s="350"/>
      <c r="U981" s="61">
        <f>'раздел 2'!C979-'раздел 1'!L981</f>
        <v>0</v>
      </c>
      <c r="V981" s="213">
        <f t="shared" si="243"/>
        <v>0</v>
      </c>
      <c r="W981" s="213">
        <f t="shared" si="254"/>
        <v>0</v>
      </c>
    </row>
    <row r="982" spans="1:23" ht="15.6" customHeight="1" x14ac:dyDescent="0.2">
      <c r="A982" s="363">
        <f>A979+1</f>
        <v>751</v>
      </c>
      <c r="B982" s="346" t="s">
        <v>293</v>
      </c>
      <c r="C982" s="341">
        <v>1940</v>
      </c>
      <c r="D982" s="350"/>
      <c r="E982" s="350" t="s">
        <v>187</v>
      </c>
      <c r="F982" s="337">
        <v>2</v>
      </c>
      <c r="G982" s="337">
        <v>1</v>
      </c>
      <c r="H982" s="350">
        <v>170</v>
      </c>
      <c r="I982" s="350">
        <v>163</v>
      </c>
      <c r="J982" s="350">
        <v>54</v>
      </c>
      <c r="K982" s="341">
        <v>6</v>
      </c>
      <c r="L982" s="373">
        <f>'раздел 2'!C980</f>
        <v>3490461.24</v>
      </c>
      <c r="M982" s="350">
        <v>0</v>
      </c>
      <c r="N982" s="350">
        <v>0</v>
      </c>
      <c r="O982" s="350">
        <v>0</v>
      </c>
      <c r="P982" s="349">
        <f t="shared" ref="P982:P988" si="262">L982</f>
        <v>3490461.24</v>
      </c>
      <c r="Q982" s="129">
        <v>20532.129411764705</v>
      </c>
      <c r="R982" s="350">
        <v>24445</v>
      </c>
      <c r="S982" s="350" t="s">
        <v>358</v>
      </c>
      <c r="T982" s="350" t="s">
        <v>181</v>
      </c>
      <c r="U982" s="61">
        <f>'раздел 2'!C980-'раздел 1'!L982</f>
        <v>0</v>
      </c>
      <c r="V982" s="213">
        <f t="shared" si="243"/>
        <v>0</v>
      </c>
      <c r="W982" s="213">
        <f t="shared" si="254"/>
        <v>3912.8705882352951</v>
      </c>
    </row>
    <row r="983" spans="1:23" ht="15.6" customHeight="1" x14ac:dyDescent="0.2">
      <c r="A983" s="485">
        <f>A982+1</f>
        <v>752</v>
      </c>
      <c r="B983" s="321" t="s">
        <v>1745</v>
      </c>
      <c r="C983" s="341">
        <v>1987</v>
      </c>
      <c r="D983" s="508"/>
      <c r="E983" s="508" t="s">
        <v>1709</v>
      </c>
      <c r="F983" s="337">
        <v>5</v>
      </c>
      <c r="G983" s="337">
        <v>4</v>
      </c>
      <c r="H983" s="508">
        <v>4565.8999999999996</v>
      </c>
      <c r="I983" s="508">
        <v>3232.4</v>
      </c>
      <c r="J983" s="508">
        <v>3232.4</v>
      </c>
      <c r="K983" s="341">
        <v>150</v>
      </c>
      <c r="L983" s="486">
        <f>'раздел 2'!C981</f>
        <v>200000.02</v>
      </c>
      <c r="M983" s="508">
        <v>0</v>
      </c>
      <c r="N983" s="508">
        <v>0</v>
      </c>
      <c r="O983" s="508">
        <v>0</v>
      </c>
      <c r="P983" s="510">
        <f t="shared" si="262"/>
        <v>200000.02</v>
      </c>
      <c r="Q983" s="483">
        <v>20532.129411764705</v>
      </c>
      <c r="R983" s="508">
        <v>24445</v>
      </c>
      <c r="S983" s="508" t="s">
        <v>358</v>
      </c>
      <c r="T983" s="508" t="s">
        <v>1656</v>
      </c>
      <c r="U983" s="61">
        <f>'раздел 2'!C981-'раздел 1'!L983</f>
        <v>0</v>
      </c>
      <c r="V983" s="213"/>
      <c r="W983" s="213"/>
    </row>
    <row r="984" spans="1:23" ht="15.6" customHeight="1" x14ac:dyDescent="0.2">
      <c r="A984" s="485">
        <f t="shared" ref="A984:A987" si="263">A983+1</f>
        <v>753</v>
      </c>
      <c r="B984" s="321" t="s">
        <v>1746</v>
      </c>
      <c r="C984" s="341">
        <v>1975</v>
      </c>
      <c r="D984" s="508"/>
      <c r="E984" s="508" t="s">
        <v>1443</v>
      </c>
      <c r="F984" s="337">
        <v>2</v>
      </c>
      <c r="G984" s="337">
        <v>2</v>
      </c>
      <c r="H984" s="508">
        <v>525.01</v>
      </c>
      <c r="I984" s="508">
        <v>525.01</v>
      </c>
      <c r="J984" s="508">
        <v>242.64</v>
      </c>
      <c r="K984" s="341">
        <v>24</v>
      </c>
      <c r="L984" s="486">
        <f>'раздел 2'!C982</f>
        <v>197550</v>
      </c>
      <c r="M984" s="508">
        <v>0</v>
      </c>
      <c r="N984" s="508">
        <v>0</v>
      </c>
      <c r="O984" s="508">
        <v>0</v>
      </c>
      <c r="P984" s="510">
        <f t="shared" si="262"/>
        <v>197550</v>
      </c>
      <c r="Q984" s="483">
        <v>20533.129411764701</v>
      </c>
      <c r="R984" s="508">
        <v>24445</v>
      </c>
      <c r="S984" s="508" t="s">
        <v>358</v>
      </c>
      <c r="T984" s="508" t="s">
        <v>1656</v>
      </c>
      <c r="U984" s="61">
        <f>'раздел 2'!C982-'раздел 1'!L984</f>
        <v>0</v>
      </c>
      <c r="V984" s="213"/>
      <c r="W984" s="213"/>
    </row>
    <row r="985" spans="1:23" ht="15.6" customHeight="1" x14ac:dyDescent="0.2">
      <c r="A985" s="485">
        <f t="shared" si="263"/>
        <v>754</v>
      </c>
      <c r="B985" s="377" t="s">
        <v>1708</v>
      </c>
      <c r="C985" s="341">
        <v>1987</v>
      </c>
      <c r="D985" s="376"/>
      <c r="E985" s="376" t="s">
        <v>1709</v>
      </c>
      <c r="F985" s="337">
        <v>5</v>
      </c>
      <c r="G985" s="337">
        <v>4</v>
      </c>
      <c r="H985" s="376">
        <v>4565.8999999999996</v>
      </c>
      <c r="I985" s="376">
        <v>3232.4</v>
      </c>
      <c r="J985" s="376">
        <v>3232.4</v>
      </c>
      <c r="K985" s="341">
        <v>150</v>
      </c>
      <c r="L985" s="379">
        <f>'раздел 2'!C983</f>
        <v>1087400.68</v>
      </c>
      <c r="M985" s="376">
        <v>0</v>
      </c>
      <c r="N985" s="376">
        <v>0</v>
      </c>
      <c r="O985" s="376">
        <v>0</v>
      </c>
      <c r="P985" s="378">
        <f t="shared" si="262"/>
        <v>1087400.68</v>
      </c>
      <c r="Q985" s="129">
        <v>20532.129411764705</v>
      </c>
      <c r="R985" s="376">
        <v>24445</v>
      </c>
      <c r="S985" s="376" t="s">
        <v>358</v>
      </c>
      <c r="T985" s="508" t="s">
        <v>1656</v>
      </c>
      <c r="U985" s="61">
        <f>'раздел 2'!C983-'раздел 1'!L985</f>
        <v>0</v>
      </c>
      <c r="V985" s="213">
        <f t="shared" si="243"/>
        <v>0</v>
      </c>
      <c r="W985" s="213"/>
    </row>
    <row r="986" spans="1:23" ht="15.6" customHeight="1" x14ac:dyDescent="0.2">
      <c r="A986" s="485">
        <f t="shared" si="263"/>
        <v>755</v>
      </c>
      <c r="B986" s="153" t="s">
        <v>1359</v>
      </c>
      <c r="C986" s="341">
        <v>1975</v>
      </c>
      <c r="D986" s="350"/>
      <c r="E986" s="350" t="s">
        <v>1443</v>
      </c>
      <c r="F986" s="337">
        <v>2</v>
      </c>
      <c r="G986" s="337">
        <v>2</v>
      </c>
      <c r="H986" s="350">
        <v>525.01</v>
      </c>
      <c r="I986" s="350">
        <v>525.01</v>
      </c>
      <c r="J986" s="350">
        <v>242.64</v>
      </c>
      <c r="K986" s="341">
        <v>24</v>
      </c>
      <c r="L986" s="373">
        <f>'раздел 2'!C984</f>
        <v>384000.07999999996</v>
      </c>
      <c r="M986" s="350">
        <v>0</v>
      </c>
      <c r="N986" s="350">
        <v>0</v>
      </c>
      <c r="O986" s="350">
        <v>0</v>
      </c>
      <c r="P986" s="349">
        <f t="shared" si="262"/>
        <v>384000.07999999996</v>
      </c>
      <c r="Q986" s="129">
        <v>20533.129411764701</v>
      </c>
      <c r="R986" s="350">
        <v>24445</v>
      </c>
      <c r="S986" s="350" t="s">
        <v>358</v>
      </c>
      <c r="T986" s="350" t="s">
        <v>181</v>
      </c>
      <c r="U986" s="61">
        <f>'раздел 2'!C984-'раздел 1'!L986</f>
        <v>0</v>
      </c>
      <c r="V986" s="213">
        <f t="shared" si="243"/>
        <v>0</v>
      </c>
      <c r="W986" s="213">
        <f t="shared" si="254"/>
        <v>3911.8705882352988</v>
      </c>
    </row>
    <row r="987" spans="1:23" ht="15.6" customHeight="1" x14ac:dyDescent="0.2">
      <c r="A987" s="485">
        <f t="shared" si="263"/>
        <v>756</v>
      </c>
      <c r="B987" s="153" t="s">
        <v>1361</v>
      </c>
      <c r="C987" s="341">
        <v>1983</v>
      </c>
      <c r="D987" s="350"/>
      <c r="E987" s="350" t="s">
        <v>1443</v>
      </c>
      <c r="F987" s="337">
        <v>4</v>
      </c>
      <c r="G987" s="337">
        <v>4</v>
      </c>
      <c r="H987" s="350">
        <v>2638</v>
      </c>
      <c r="I987" s="350">
        <v>2595.6999999999998</v>
      </c>
      <c r="J987" s="350">
        <v>1779</v>
      </c>
      <c r="K987" s="341">
        <v>111</v>
      </c>
      <c r="L987" s="373">
        <f>'раздел 2'!C985</f>
        <v>318270.23</v>
      </c>
      <c r="M987" s="350">
        <v>0</v>
      </c>
      <c r="N987" s="350">
        <v>0</v>
      </c>
      <c r="O987" s="350">
        <v>0</v>
      </c>
      <c r="P987" s="349">
        <f t="shared" si="262"/>
        <v>318270.23</v>
      </c>
      <c r="Q987" s="129">
        <v>20534.129411764701</v>
      </c>
      <c r="R987" s="350">
        <v>24445</v>
      </c>
      <c r="S987" s="350" t="s">
        <v>358</v>
      </c>
      <c r="T987" s="350" t="s">
        <v>181</v>
      </c>
      <c r="U987" s="61">
        <f>'раздел 2'!C985-'раздел 1'!L987</f>
        <v>0</v>
      </c>
      <c r="V987" s="213">
        <f t="shared" si="243"/>
        <v>0</v>
      </c>
      <c r="W987" s="213">
        <f t="shared" si="254"/>
        <v>3910.8705882352988</v>
      </c>
    </row>
    <row r="988" spans="1:23" ht="15.6" customHeight="1" x14ac:dyDescent="0.2">
      <c r="A988" s="338">
        <f>A987+1</f>
        <v>757</v>
      </c>
      <c r="B988" s="153" t="s">
        <v>1362</v>
      </c>
      <c r="C988" s="341">
        <v>1973</v>
      </c>
      <c r="D988" s="350"/>
      <c r="E988" s="350" t="s">
        <v>174</v>
      </c>
      <c r="F988" s="337">
        <v>2</v>
      </c>
      <c r="G988" s="337">
        <v>2</v>
      </c>
      <c r="H988" s="350">
        <v>778.6</v>
      </c>
      <c r="I988" s="350">
        <v>721</v>
      </c>
      <c r="J988" s="350">
        <v>523.79999999999995</v>
      </c>
      <c r="K988" s="341">
        <v>29</v>
      </c>
      <c r="L988" s="373">
        <f>'раздел 2'!C986</f>
        <v>180040.12</v>
      </c>
      <c r="M988" s="350">
        <v>0</v>
      </c>
      <c r="N988" s="350">
        <v>0</v>
      </c>
      <c r="O988" s="350">
        <v>0</v>
      </c>
      <c r="P988" s="349">
        <f t="shared" si="262"/>
        <v>180040.12</v>
      </c>
      <c r="Q988" s="129">
        <v>20535.129411764701</v>
      </c>
      <c r="R988" s="350">
        <v>24445</v>
      </c>
      <c r="S988" s="350" t="s">
        <v>358</v>
      </c>
      <c r="T988" s="350" t="s">
        <v>181</v>
      </c>
      <c r="U988" s="61">
        <f>'раздел 2'!C986-'раздел 1'!L988</f>
        <v>0</v>
      </c>
      <c r="V988" s="213">
        <f t="shared" si="243"/>
        <v>0</v>
      </c>
      <c r="W988" s="213">
        <f t="shared" si="254"/>
        <v>3909.8705882352988</v>
      </c>
    </row>
    <row r="989" spans="1:23" ht="15.6" customHeight="1" x14ac:dyDescent="0.2">
      <c r="A989" s="550" t="s">
        <v>17</v>
      </c>
      <c r="B989" s="551"/>
      <c r="C989" s="341" t="s">
        <v>177</v>
      </c>
      <c r="D989" s="350" t="s">
        <v>177</v>
      </c>
      <c r="E989" s="350" t="s">
        <v>177</v>
      </c>
      <c r="F989" s="337" t="s">
        <v>177</v>
      </c>
      <c r="G989" s="337" t="s">
        <v>177</v>
      </c>
      <c r="H989" s="350">
        <v>8974.9100000000017</v>
      </c>
      <c r="I989" s="350">
        <v>8575.01</v>
      </c>
      <c r="J989" s="350">
        <v>5543.62</v>
      </c>
      <c r="K989" s="341">
        <v>431</v>
      </c>
      <c r="L989" s="373">
        <f>SUM(L982:L988)</f>
        <v>5857722.3700000001</v>
      </c>
      <c r="M989" s="373">
        <f>SUM(M982:M988)</f>
        <v>0</v>
      </c>
      <c r="N989" s="373">
        <f>SUM(N982:N988)</f>
        <v>0</v>
      </c>
      <c r="O989" s="373">
        <f>SUM(O982:O988)</f>
        <v>0</v>
      </c>
      <c r="P989" s="373">
        <f>SUM(P982:P988)</f>
        <v>5857722.3700000001</v>
      </c>
      <c r="Q989" s="129">
        <v>388.91331500817273</v>
      </c>
      <c r="R989" s="350" t="s">
        <v>177</v>
      </c>
      <c r="S989" s="350" t="s">
        <v>177</v>
      </c>
      <c r="T989" s="350" t="s">
        <v>177</v>
      </c>
      <c r="U989" s="61">
        <f>'раздел 2'!C987-'раздел 1'!L989</f>
        <v>0</v>
      </c>
      <c r="V989" s="213">
        <f t="shared" si="243"/>
        <v>0</v>
      </c>
      <c r="W989" s="213" t="e">
        <f t="shared" si="254"/>
        <v>#VALUE!</v>
      </c>
    </row>
    <row r="990" spans="1:23" ht="15.6" customHeight="1" x14ac:dyDescent="0.2">
      <c r="A990" s="370" t="s">
        <v>1747</v>
      </c>
      <c r="B990" s="515"/>
      <c r="C990" s="341"/>
      <c r="D990" s="508"/>
      <c r="E990" s="508"/>
      <c r="F990" s="337"/>
      <c r="G990" s="337"/>
      <c r="H990" s="508"/>
      <c r="I990" s="508"/>
      <c r="J990" s="508"/>
      <c r="K990" s="341"/>
      <c r="L990" s="486"/>
      <c r="M990" s="486"/>
      <c r="N990" s="486"/>
      <c r="O990" s="486"/>
      <c r="P990" s="486"/>
      <c r="Q990" s="483"/>
      <c r="R990" s="508"/>
      <c r="S990" s="508"/>
      <c r="T990" s="508"/>
      <c r="U990" s="61"/>
      <c r="V990" s="213"/>
      <c r="W990" s="213"/>
    </row>
    <row r="991" spans="1:23" ht="15.6" customHeight="1" x14ac:dyDescent="0.2">
      <c r="A991" s="485">
        <f>A988+1</f>
        <v>758</v>
      </c>
      <c r="B991" s="490" t="s">
        <v>1748</v>
      </c>
      <c r="C991" s="341">
        <v>1975</v>
      </c>
      <c r="D991" s="508"/>
      <c r="E991" s="508" t="s">
        <v>1443</v>
      </c>
      <c r="F991" s="337">
        <v>2</v>
      </c>
      <c r="G991" s="337">
        <v>2</v>
      </c>
      <c r="H991" s="508">
        <v>525.01</v>
      </c>
      <c r="I991" s="508">
        <v>525.01</v>
      </c>
      <c r="J991" s="508">
        <v>242.64</v>
      </c>
      <c r="K991" s="341">
        <v>24</v>
      </c>
      <c r="L991" s="486">
        <f>'раздел 2'!C989</f>
        <v>593802.05000000005</v>
      </c>
      <c r="M991" s="508">
        <v>0</v>
      </c>
      <c r="N991" s="508">
        <v>0</v>
      </c>
      <c r="O991" s="508">
        <v>0</v>
      </c>
      <c r="P991" s="510">
        <f>L991</f>
        <v>593802.05000000005</v>
      </c>
      <c r="Q991" s="483">
        <v>20533.129411764701</v>
      </c>
      <c r="R991" s="508">
        <v>24445</v>
      </c>
      <c r="S991" s="508" t="s">
        <v>358</v>
      </c>
      <c r="T991" s="508" t="s">
        <v>1656</v>
      </c>
      <c r="U991" s="61"/>
      <c r="V991" s="213"/>
      <c r="W991" s="213"/>
    </row>
    <row r="992" spans="1:23" ht="15.6" customHeight="1" x14ac:dyDescent="0.2">
      <c r="A992" s="553" t="s">
        <v>17</v>
      </c>
      <c r="B992" s="551"/>
      <c r="C992" s="341" t="s">
        <v>177</v>
      </c>
      <c r="D992" s="508" t="s">
        <v>177</v>
      </c>
      <c r="E992" s="508" t="s">
        <v>177</v>
      </c>
      <c r="F992" s="337" t="s">
        <v>177</v>
      </c>
      <c r="G992" s="337" t="s">
        <v>177</v>
      </c>
      <c r="H992" s="508">
        <v>567.9</v>
      </c>
      <c r="I992" s="508">
        <v>519.29999999999995</v>
      </c>
      <c r="J992" s="508">
        <v>420.4</v>
      </c>
      <c r="K992" s="341">
        <v>38</v>
      </c>
      <c r="L992" s="486">
        <f>L991</f>
        <v>593802.05000000005</v>
      </c>
      <c r="M992" s="486">
        <f t="shared" ref="M992:P992" si="264">M991</f>
        <v>0</v>
      </c>
      <c r="N992" s="486">
        <f t="shared" si="264"/>
        <v>0</v>
      </c>
      <c r="O992" s="486">
        <f t="shared" si="264"/>
        <v>0</v>
      </c>
      <c r="P992" s="486">
        <f t="shared" si="264"/>
        <v>593802.05000000005</v>
      </c>
      <c r="Q992" s="483">
        <v>7566.413910899807</v>
      </c>
      <c r="R992" s="508" t="s">
        <v>177</v>
      </c>
      <c r="S992" s="508" t="s">
        <v>177</v>
      </c>
      <c r="T992" s="508" t="s">
        <v>177</v>
      </c>
      <c r="U992" s="61">
        <f>'раздел 2'!C990-'раздел 1'!L992</f>
        <v>0</v>
      </c>
      <c r="V992" s="213">
        <f t="shared" ref="V992" si="265">L992-P992</f>
        <v>0</v>
      </c>
      <c r="W992" s="213" t="e">
        <f t="shared" ref="W992" si="266">R992-Q992</f>
        <v>#VALUE!</v>
      </c>
    </row>
    <row r="993" spans="1:23" ht="15.6" customHeight="1" x14ac:dyDescent="0.2">
      <c r="A993" s="550" t="s">
        <v>78</v>
      </c>
      <c r="B993" s="551"/>
      <c r="C993" s="341"/>
      <c r="D993" s="350"/>
      <c r="E993" s="350"/>
      <c r="F993" s="337"/>
      <c r="G993" s="337"/>
      <c r="H993" s="350"/>
      <c r="I993" s="350"/>
      <c r="J993" s="350"/>
      <c r="K993" s="341"/>
      <c r="L993" s="373"/>
      <c r="M993" s="350"/>
      <c r="N993" s="350"/>
      <c r="O993" s="350"/>
      <c r="P993" s="350"/>
      <c r="Q993" s="129"/>
      <c r="R993" s="350"/>
      <c r="S993" s="350"/>
      <c r="T993" s="350"/>
      <c r="U993" s="61">
        <f>'раздел 2'!C991-'раздел 1'!L993</f>
        <v>0</v>
      </c>
      <c r="V993" s="213">
        <f t="shared" ref="V993:V1061" si="267">L993-P993</f>
        <v>0</v>
      </c>
      <c r="W993" s="213">
        <f t="shared" si="254"/>
        <v>0</v>
      </c>
    </row>
    <row r="994" spans="1:23" ht="15.6" customHeight="1" x14ac:dyDescent="0.2">
      <c r="A994" s="363">
        <f>A988+1</f>
        <v>758</v>
      </c>
      <c r="B994" s="352" t="s">
        <v>294</v>
      </c>
      <c r="C994" s="341">
        <v>1966</v>
      </c>
      <c r="D994" s="350"/>
      <c r="E994" s="350" t="s">
        <v>174</v>
      </c>
      <c r="F994" s="337">
        <v>5</v>
      </c>
      <c r="G994" s="337">
        <v>4</v>
      </c>
      <c r="H994" s="350">
        <v>2595.12</v>
      </c>
      <c r="I994" s="350">
        <v>1669.3</v>
      </c>
      <c r="J994" s="350">
        <v>1457.15</v>
      </c>
      <c r="K994" s="341">
        <v>19</v>
      </c>
      <c r="L994" s="373">
        <f>'раздел 2'!C992</f>
        <v>7705718.5999999996</v>
      </c>
      <c r="M994" s="350">
        <v>0</v>
      </c>
      <c r="N994" s="350">
        <v>0</v>
      </c>
      <c r="O994" s="350">
        <v>0</v>
      </c>
      <c r="P994" s="349">
        <f t="shared" ref="P994:P999" si="268">L994</f>
        <v>7705718.5999999996</v>
      </c>
      <c r="Q994" s="345">
        <f t="shared" ref="Q994:Q999" si="269">L994/H994</f>
        <v>2969.3110915872867</v>
      </c>
      <c r="R994" s="350">
        <v>24445</v>
      </c>
      <c r="S994" s="350" t="s">
        <v>358</v>
      </c>
      <c r="T994" s="350" t="s">
        <v>181</v>
      </c>
      <c r="U994" s="61">
        <f>'раздел 2'!C992-'раздел 1'!L994</f>
        <v>0</v>
      </c>
      <c r="V994" s="213">
        <f t="shared" si="267"/>
        <v>0</v>
      </c>
      <c r="W994" s="213">
        <f t="shared" si="254"/>
        <v>21475.688908412714</v>
      </c>
    </row>
    <row r="995" spans="1:23" ht="15.6" customHeight="1" x14ac:dyDescent="0.2">
      <c r="A995" s="338">
        <f>A994+1</f>
        <v>759</v>
      </c>
      <c r="B995" s="340" t="s">
        <v>295</v>
      </c>
      <c r="C995" s="341">
        <v>1956</v>
      </c>
      <c r="D995" s="350"/>
      <c r="E995" s="350" t="s">
        <v>174</v>
      </c>
      <c r="F995" s="337">
        <v>2</v>
      </c>
      <c r="G995" s="337">
        <v>2</v>
      </c>
      <c r="H995" s="350">
        <v>626.29</v>
      </c>
      <c r="I995" s="350">
        <v>568.05999999999995</v>
      </c>
      <c r="J995" s="350">
        <v>534.27</v>
      </c>
      <c r="K995" s="341">
        <v>20</v>
      </c>
      <c r="L995" s="373">
        <v>3778921.68</v>
      </c>
      <c r="M995" s="350">
        <v>0</v>
      </c>
      <c r="N995" s="350">
        <v>0</v>
      </c>
      <c r="O995" s="350">
        <v>0</v>
      </c>
      <c r="P995" s="349">
        <f t="shared" si="268"/>
        <v>3778921.68</v>
      </c>
      <c r="Q995" s="345">
        <f t="shared" si="269"/>
        <v>6033.8208817001714</v>
      </c>
      <c r="R995" s="350">
        <v>24445</v>
      </c>
      <c r="S995" s="350" t="s">
        <v>358</v>
      </c>
      <c r="T995" s="350" t="s">
        <v>181</v>
      </c>
      <c r="U995" s="61">
        <f>'раздел 2'!C993-'раздел 1'!L995</f>
        <v>0</v>
      </c>
      <c r="V995" s="213">
        <f t="shared" si="267"/>
        <v>0</v>
      </c>
      <c r="W995" s="213">
        <f t="shared" si="254"/>
        <v>18411.179118299828</v>
      </c>
    </row>
    <row r="996" spans="1:23" ht="15.6" customHeight="1" x14ac:dyDescent="0.2">
      <c r="A996" s="338">
        <f>A995+1</f>
        <v>760</v>
      </c>
      <c r="B996" s="340" t="s">
        <v>296</v>
      </c>
      <c r="C996" s="341">
        <v>1956</v>
      </c>
      <c r="D996" s="350"/>
      <c r="E996" s="350" t="s">
        <v>174</v>
      </c>
      <c r="F996" s="337">
        <v>2</v>
      </c>
      <c r="G996" s="337">
        <v>1</v>
      </c>
      <c r="H996" s="350">
        <v>431.11</v>
      </c>
      <c r="I996" s="350">
        <v>388.41</v>
      </c>
      <c r="J996" s="350">
        <v>345.42</v>
      </c>
      <c r="K996" s="341">
        <v>25</v>
      </c>
      <c r="L996" s="373">
        <v>2708793.8400000003</v>
      </c>
      <c r="M996" s="350">
        <v>0</v>
      </c>
      <c r="N996" s="350">
        <v>0</v>
      </c>
      <c r="O996" s="350">
        <v>0</v>
      </c>
      <c r="P996" s="349">
        <f t="shared" si="268"/>
        <v>2708793.8400000003</v>
      </c>
      <c r="Q996" s="345">
        <f t="shared" si="269"/>
        <v>6283.3008744867902</v>
      </c>
      <c r="R996" s="350">
        <v>24445</v>
      </c>
      <c r="S996" s="350" t="s">
        <v>358</v>
      </c>
      <c r="T996" s="350" t="s">
        <v>181</v>
      </c>
      <c r="U996" s="61">
        <f>'раздел 2'!C994-'раздел 1'!L996</f>
        <v>0</v>
      </c>
      <c r="V996" s="213">
        <f t="shared" si="267"/>
        <v>0</v>
      </c>
      <c r="W996" s="213">
        <f t="shared" si="254"/>
        <v>18161.699125513209</v>
      </c>
    </row>
    <row r="997" spans="1:23" ht="15.6" customHeight="1" x14ac:dyDescent="0.2">
      <c r="A997" s="338">
        <f>A996+1</f>
        <v>761</v>
      </c>
      <c r="B997" s="340" t="s">
        <v>297</v>
      </c>
      <c r="C997" s="341">
        <v>1954</v>
      </c>
      <c r="D997" s="350"/>
      <c r="E997" s="350" t="s">
        <v>174</v>
      </c>
      <c r="F997" s="337">
        <v>2</v>
      </c>
      <c r="G997" s="337">
        <v>1</v>
      </c>
      <c r="H997" s="350">
        <v>431.53</v>
      </c>
      <c r="I997" s="350">
        <v>388.31</v>
      </c>
      <c r="J997" s="350">
        <v>282.39</v>
      </c>
      <c r="K997" s="341">
        <v>17</v>
      </c>
      <c r="L997" s="373">
        <v>2754652.18</v>
      </c>
      <c r="M997" s="350">
        <v>0</v>
      </c>
      <c r="N997" s="350">
        <v>0</v>
      </c>
      <c r="O997" s="350">
        <v>0</v>
      </c>
      <c r="P997" s="349">
        <f t="shared" si="268"/>
        <v>2754652.18</v>
      </c>
      <c r="Q997" s="345">
        <f t="shared" si="269"/>
        <v>6383.4546381479859</v>
      </c>
      <c r="R997" s="350">
        <v>24445</v>
      </c>
      <c r="S997" s="350" t="s">
        <v>358</v>
      </c>
      <c r="T997" s="350" t="s">
        <v>181</v>
      </c>
      <c r="U997" s="61">
        <f>'раздел 2'!C995-'раздел 1'!L997</f>
        <v>0</v>
      </c>
      <c r="V997" s="213">
        <f t="shared" si="267"/>
        <v>0</v>
      </c>
      <c r="W997" s="213">
        <f t="shared" si="254"/>
        <v>18061.545361852015</v>
      </c>
    </row>
    <row r="998" spans="1:23" ht="15.6" customHeight="1" x14ac:dyDescent="0.2">
      <c r="A998" s="338">
        <f>A997+1</f>
        <v>762</v>
      </c>
      <c r="B998" s="340" t="s">
        <v>298</v>
      </c>
      <c r="C998" s="341">
        <v>1953</v>
      </c>
      <c r="D998" s="350"/>
      <c r="E998" s="350" t="s">
        <v>174</v>
      </c>
      <c r="F998" s="337">
        <v>2</v>
      </c>
      <c r="G998" s="337">
        <v>2</v>
      </c>
      <c r="H998" s="350">
        <v>602</v>
      </c>
      <c r="I998" s="350">
        <v>566.22</v>
      </c>
      <c r="J998" s="350">
        <v>401.41</v>
      </c>
      <c r="K998" s="341">
        <v>25</v>
      </c>
      <c r="L998" s="373">
        <v>3737954.58</v>
      </c>
      <c r="M998" s="350">
        <v>0</v>
      </c>
      <c r="N998" s="350">
        <v>0</v>
      </c>
      <c r="O998" s="350">
        <v>0</v>
      </c>
      <c r="P998" s="349">
        <f t="shared" si="268"/>
        <v>3737954.58</v>
      </c>
      <c r="Q998" s="345">
        <f t="shared" si="269"/>
        <v>6209.2268770764122</v>
      </c>
      <c r="R998" s="350">
        <v>24445</v>
      </c>
      <c r="S998" s="350" t="s">
        <v>358</v>
      </c>
      <c r="T998" s="350" t="s">
        <v>181</v>
      </c>
      <c r="U998" s="61">
        <f>'раздел 2'!C996-'раздел 1'!L998</f>
        <v>0</v>
      </c>
      <c r="V998" s="213">
        <f t="shared" si="267"/>
        <v>0</v>
      </c>
      <c r="W998" s="213">
        <f t="shared" si="254"/>
        <v>18235.773122923587</v>
      </c>
    </row>
    <row r="999" spans="1:23" ht="15.6" customHeight="1" x14ac:dyDescent="0.2">
      <c r="A999" s="338">
        <f>A998+1</f>
        <v>763</v>
      </c>
      <c r="B999" s="142" t="s">
        <v>299</v>
      </c>
      <c r="C999" s="341">
        <v>1953</v>
      </c>
      <c r="D999" s="350"/>
      <c r="E999" s="350" t="s">
        <v>174</v>
      </c>
      <c r="F999" s="337">
        <v>2</v>
      </c>
      <c r="G999" s="337">
        <v>2</v>
      </c>
      <c r="H999" s="350">
        <v>613.92999999999995</v>
      </c>
      <c r="I999" s="350">
        <v>551.99</v>
      </c>
      <c r="J999" s="350">
        <v>466.15</v>
      </c>
      <c r="K999" s="341">
        <v>16</v>
      </c>
      <c r="L999" s="373">
        <v>3683820.76</v>
      </c>
      <c r="M999" s="350">
        <v>0</v>
      </c>
      <c r="N999" s="350">
        <v>0</v>
      </c>
      <c r="O999" s="350">
        <v>0</v>
      </c>
      <c r="P999" s="349">
        <f t="shared" si="268"/>
        <v>3683820.76</v>
      </c>
      <c r="Q999" s="345">
        <f t="shared" si="269"/>
        <v>6000.3921619728635</v>
      </c>
      <c r="R999" s="350">
        <v>24445</v>
      </c>
      <c r="S999" s="350" t="s">
        <v>358</v>
      </c>
      <c r="T999" s="350" t="s">
        <v>181</v>
      </c>
      <c r="U999" s="61">
        <f>'раздел 2'!C997-'раздел 1'!L999</f>
        <v>0</v>
      </c>
      <c r="V999" s="213">
        <f t="shared" si="267"/>
        <v>0</v>
      </c>
      <c r="W999" s="213">
        <f t="shared" si="254"/>
        <v>18444.607838027136</v>
      </c>
    </row>
    <row r="1000" spans="1:23" ht="15.6" customHeight="1" x14ac:dyDescent="0.2">
      <c r="A1000" s="573" t="s">
        <v>17</v>
      </c>
      <c r="B1000" s="574"/>
      <c r="C1000" s="341" t="s">
        <v>177</v>
      </c>
      <c r="D1000" s="350" t="s">
        <v>177</v>
      </c>
      <c r="E1000" s="350" t="s">
        <v>177</v>
      </c>
      <c r="F1000" s="337" t="s">
        <v>177</v>
      </c>
      <c r="G1000" s="337" t="s">
        <v>177</v>
      </c>
      <c r="H1000" s="350">
        <v>5299.9800000000005</v>
      </c>
      <c r="I1000" s="350">
        <v>4132.2899999999991</v>
      </c>
      <c r="J1000" s="350">
        <v>3486.79</v>
      </c>
      <c r="K1000" s="341">
        <v>122</v>
      </c>
      <c r="L1000" s="373">
        <f>SUM(L994:L999)</f>
        <v>24369861.640000001</v>
      </c>
      <c r="M1000" s="350">
        <v>0</v>
      </c>
      <c r="N1000" s="350">
        <v>0</v>
      </c>
      <c r="O1000" s="350">
        <v>0</v>
      </c>
      <c r="P1000" s="350">
        <v>24369861.640000001</v>
      </c>
      <c r="Q1000" s="129">
        <v>4598.1044532243513</v>
      </c>
      <c r="R1000" s="350" t="s">
        <v>177</v>
      </c>
      <c r="S1000" s="350" t="s">
        <v>177</v>
      </c>
      <c r="T1000" s="350" t="s">
        <v>177</v>
      </c>
      <c r="U1000" s="61">
        <f>'раздел 2'!C998-'раздел 1'!L1000</f>
        <v>0</v>
      </c>
      <c r="V1000" s="213">
        <f t="shared" si="267"/>
        <v>0</v>
      </c>
      <c r="W1000" s="213" t="e">
        <f t="shared" si="254"/>
        <v>#VALUE!</v>
      </c>
    </row>
    <row r="1001" spans="1:23" ht="15.6" customHeight="1" x14ac:dyDescent="0.2">
      <c r="A1001" s="573" t="s">
        <v>79</v>
      </c>
      <c r="B1001" s="574"/>
      <c r="C1001" s="341"/>
      <c r="D1001" s="350"/>
      <c r="E1001" s="350"/>
      <c r="F1001" s="337"/>
      <c r="G1001" s="337"/>
      <c r="H1001" s="350"/>
      <c r="I1001" s="350"/>
      <c r="J1001" s="350"/>
      <c r="K1001" s="341"/>
      <c r="L1001" s="373"/>
      <c r="M1001" s="350"/>
      <c r="N1001" s="350"/>
      <c r="O1001" s="350"/>
      <c r="P1001" s="350"/>
      <c r="Q1001" s="129"/>
      <c r="R1001" s="350"/>
      <c r="S1001" s="350"/>
      <c r="T1001" s="350"/>
      <c r="U1001" s="61">
        <f>'раздел 2'!C999-'раздел 1'!L1001</f>
        <v>0</v>
      </c>
      <c r="V1001" s="213">
        <f t="shared" si="267"/>
        <v>0</v>
      </c>
      <c r="W1001" s="213">
        <f t="shared" si="254"/>
        <v>0</v>
      </c>
    </row>
    <row r="1002" spans="1:23" ht="15.6" customHeight="1" x14ac:dyDescent="0.2">
      <c r="A1002" s="363">
        <f>A999+1</f>
        <v>764</v>
      </c>
      <c r="B1002" s="142" t="s">
        <v>300</v>
      </c>
      <c r="C1002" s="341">
        <v>1965</v>
      </c>
      <c r="D1002" s="350"/>
      <c r="E1002" s="350" t="s">
        <v>178</v>
      </c>
      <c r="F1002" s="337">
        <v>2</v>
      </c>
      <c r="G1002" s="337">
        <v>2</v>
      </c>
      <c r="H1002" s="350">
        <v>653.20000000000005</v>
      </c>
      <c r="I1002" s="350">
        <v>404.4</v>
      </c>
      <c r="J1002" s="350">
        <v>147.34</v>
      </c>
      <c r="K1002" s="341">
        <v>35</v>
      </c>
      <c r="L1002" s="373">
        <f>'раздел 2'!C1000</f>
        <v>4564506.3099999996</v>
      </c>
      <c r="M1002" s="350">
        <v>0</v>
      </c>
      <c r="N1002" s="350">
        <v>0</v>
      </c>
      <c r="O1002" s="350">
        <v>0</v>
      </c>
      <c r="P1002" s="349">
        <f t="shared" ref="P1002:P1014" si="270">L1002</f>
        <v>4564506.3099999996</v>
      </c>
      <c r="Q1002" s="345">
        <f t="shared" ref="Q1002:Q1014" si="271">L1002/H1002</f>
        <v>6987.9153551745239</v>
      </c>
      <c r="R1002" s="350">
        <v>24445</v>
      </c>
      <c r="S1002" s="350" t="s">
        <v>358</v>
      </c>
      <c r="T1002" s="350" t="s">
        <v>181</v>
      </c>
      <c r="U1002" s="61">
        <f>'раздел 2'!C1000-'раздел 1'!L1002</f>
        <v>0</v>
      </c>
      <c r="V1002" s="213">
        <f t="shared" si="267"/>
        <v>0</v>
      </c>
      <c r="W1002" s="213">
        <f t="shared" si="254"/>
        <v>17457.084644825474</v>
      </c>
    </row>
    <row r="1003" spans="1:23" ht="15.6" customHeight="1" x14ac:dyDescent="0.2">
      <c r="A1003" s="338">
        <f t="shared" ref="A1003:A1014" si="272">A1002+1</f>
        <v>765</v>
      </c>
      <c r="B1003" s="142" t="s">
        <v>301</v>
      </c>
      <c r="C1003" s="341">
        <v>1965</v>
      </c>
      <c r="D1003" s="350"/>
      <c r="E1003" s="350" t="s">
        <v>178</v>
      </c>
      <c r="F1003" s="337">
        <v>2</v>
      </c>
      <c r="G1003" s="337">
        <v>2</v>
      </c>
      <c r="H1003" s="350">
        <v>658.2</v>
      </c>
      <c r="I1003" s="350">
        <v>405.7</v>
      </c>
      <c r="J1003" s="350">
        <v>114</v>
      </c>
      <c r="K1003" s="341">
        <v>32</v>
      </c>
      <c r="L1003" s="373">
        <f>'раздел 2'!C1001</f>
        <v>4564506.33</v>
      </c>
      <c r="M1003" s="350">
        <v>0</v>
      </c>
      <c r="N1003" s="350">
        <v>0</v>
      </c>
      <c r="O1003" s="350">
        <v>0</v>
      </c>
      <c r="P1003" s="349">
        <f t="shared" si="270"/>
        <v>4564506.33</v>
      </c>
      <c r="Q1003" s="345">
        <f t="shared" si="271"/>
        <v>6934.8318596171375</v>
      </c>
      <c r="R1003" s="350">
        <v>24445</v>
      </c>
      <c r="S1003" s="350" t="s">
        <v>358</v>
      </c>
      <c r="T1003" s="350" t="s">
        <v>181</v>
      </c>
      <c r="U1003" s="61">
        <f>'раздел 2'!C1001-'раздел 1'!L1003</f>
        <v>0</v>
      </c>
      <c r="V1003" s="213">
        <f t="shared" si="267"/>
        <v>0</v>
      </c>
      <c r="W1003" s="213">
        <f t="shared" si="254"/>
        <v>17510.168140382862</v>
      </c>
    </row>
    <row r="1004" spans="1:23" ht="15.6" customHeight="1" x14ac:dyDescent="0.2">
      <c r="A1004" s="338">
        <f t="shared" si="272"/>
        <v>766</v>
      </c>
      <c r="B1004" s="142" t="s">
        <v>302</v>
      </c>
      <c r="C1004" s="341">
        <v>1965</v>
      </c>
      <c r="D1004" s="350"/>
      <c r="E1004" s="350" t="s">
        <v>178</v>
      </c>
      <c r="F1004" s="337">
        <v>2</v>
      </c>
      <c r="G1004" s="337">
        <v>2</v>
      </c>
      <c r="H1004" s="350">
        <v>663.6</v>
      </c>
      <c r="I1004" s="350">
        <v>405.3</v>
      </c>
      <c r="J1004" s="350">
        <v>130.1</v>
      </c>
      <c r="K1004" s="341">
        <v>36</v>
      </c>
      <c r="L1004" s="373">
        <f>'раздел 2'!C1002</f>
        <v>4564506.33</v>
      </c>
      <c r="M1004" s="350">
        <v>0</v>
      </c>
      <c r="N1004" s="350">
        <v>0</v>
      </c>
      <c r="O1004" s="350">
        <v>0</v>
      </c>
      <c r="P1004" s="349">
        <f t="shared" si="270"/>
        <v>4564506.33</v>
      </c>
      <c r="Q1004" s="345">
        <f t="shared" si="271"/>
        <v>6878.4001356238696</v>
      </c>
      <c r="R1004" s="350">
        <v>24445</v>
      </c>
      <c r="S1004" s="350" t="s">
        <v>358</v>
      </c>
      <c r="T1004" s="350" t="s">
        <v>181</v>
      </c>
      <c r="U1004" s="61">
        <f>'раздел 2'!C1002-'раздел 1'!L1004</f>
        <v>0</v>
      </c>
      <c r="V1004" s="213">
        <f t="shared" si="267"/>
        <v>0</v>
      </c>
      <c r="W1004" s="213">
        <f t="shared" si="254"/>
        <v>17566.59986437613</v>
      </c>
    </row>
    <row r="1005" spans="1:23" ht="15.6" customHeight="1" x14ac:dyDescent="0.2">
      <c r="A1005" s="338">
        <f t="shared" si="272"/>
        <v>767</v>
      </c>
      <c r="B1005" s="142" t="s">
        <v>303</v>
      </c>
      <c r="C1005" s="341">
        <v>1965</v>
      </c>
      <c r="D1005" s="350"/>
      <c r="E1005" s="350" t="s">
        <v>178</v>
      </c>
      <c r="F1005" s="337">
        <v>2</v>
      </c>
      <c r="G1005" s="337">
        <v>2</v>
      </c>
      <c r="H1005" s="350">
        <v>654.70000000000005</v>
      </c>
      <c r="I1005" s="350">
        <v>416.1</v>
      </c>
      <c r="J1005" s="350">
        <v>82.8</v>
      </c>
      <c r="K1005" s="341">
        <v>39</v>
      </c>
      <c r="L1005" s="373">
        <f>'раздел 2'!C1003</f>
        <v>4564506.33</v>
      </c>
      <c r="M1005" s="350">
        <v>0</v>
      </c>
      <c r="N1005" s="350">
        <v>0</v>
      </c>
      <c r="O1005" s="350">
        <v>0</v>
      </c>
      <c r="P1005" s="349">
        <f t="shared" si="270"/>
        <v>4564506.33</v>
      </c>
      <c r="Q1005" s="345">
        <f t="shared" si="271"/>
        <v>6971.9051932182674</v>
      </c>
      <c r="R1005" s="350">
        <v>24445</v>
      </c>
      <c r="S1005" s="350" t="s">
        <v>358</v>
      </c>
      <c r="T1005" s="350" t="s">
        <v>181</v>
      </c>
      <c r="U1005" s="61">
        <f>'раздел 2'!C1003-'раздел 1'!L1005</f>
        <v>0</v>
      </c>
      <c r="V1005" s="213">
        <f t="shared" si="267"/>
        <v>0</v>
      </c>
      <c r="W1005" s="213">
        <f t="shared" si="254"/>
        <v>17473.094806781733</v>
      </c>
    </row>
    <row r="1006" spans="1:23" ht="15.6" customHeight="1" x14ac:dyDescent="0.2">
      <c r="A1006" s="338">
        <f t="shared" si="272"/>
        <v>768</v>
      </c>
      <c r="B1006" s="142" t="s">
        <v>964</v>
      </c>
      <c r="C1006" s="341">
        <v>1965</v>
      </c>
      <c r="D1006" s="350"/>
      <c r="E1006" s="350" t="s">
        <v>174</v>
      </c>
      <c r="F1006" s="337">
        <v>2</v>
      </c>
      <c r="G1006" s="337">
        <v>2</v>
      </c>
      <c r="H1006" s="350">
        <v>632.16999999999996</v>
      </c>
      <c r="I1006" s="350">
        <v>427.14</v>
      </c>
      <c r="J1006" s="350">
        <v>205.03</v>
      </c>
      <c r="K1006" s="341">
        <v>41</v>
      </c>
      <c r="L1006" s="373">
        <f>'раздел 2'!C1004</f>
        <v>304307.71000000002</v>
      </c>
      <c r="M1006" s="350">
        <v>0</v>
      </c>
      <c r="N1006" s="350">
        <v>0</v>
      </c>
      <c r="O1006" s="350">
        <v>0</v>
      </c>
      <c r="P1006" s="349">
        <f t="shared" si="270"/>
        <v>304307.71000000002</v>
      </c>
      <c r="Q1006" s="345">
        <f t="shared" si="271"/>
        <v>481.37005868674572</v>
      </c>
      <c r="R1006" s="350">
        <v>24445</v>
      </c>
      <c r="S1006" s="350" t="s">
        <v>358</v>
      </c>
      <c r="T1006" s="350" t="s">
        <v>181</v>
      </c>
      <c r="U1006" s="61">
        <f>'раздел 2'!C1004-'раздел 1'!L1006</f>
        <v>0</v>
      </c>
      <c r="V1006" s="213">
        <f t="shared" si="267"/>
        <v>0</v>
      </c>
      <c r="W1006" s="213">
        <f t="shared" si="254"/>
        <v>23963.629941313255</v>
      </c>
    </row>
    <row r="1007" spans="1:23" ht="15.6" customHeight="1" x14ac:dyDescent="0.2">
      <c r="A1007" s="338">
        <f t="shared" si="272"/>
        <v>769</v>
      </c>
      <c r="B1007" s="142" t="s">
        <v>965</v>
      </c>
      <c r="C1007" s="341">
        <v>1967</v>
      </c>
      <c r="D1007" s="350"/>
      <c r="E1007" s="350" t="s">
        <v>174</v>
      </c>
      <c r="F1007" s="337">
        <v>2</v>
      </c>
      <c r="G1007" s="337">
        <v>2</v>
      </c>
      <c r="H1007" s="350">
        <v>731.33</v>
      </c>
      <c r="I1007" s="350">
        <v>489.95</v>
      </c>
      <c r="J1007" s="350">
        <v>241.38</v>
      </c>
      <c r="K1007" s="341">
        <v>40</v>
      </c>
      <c r="L1007" s="373">
        <f>'раздел 2'!C1005</f>
        <v>304307.71000000002</v>
      </c>
      <c r="M1007" s="350">
        <v>0</v>
      </c>
      <c r="N1007" s="350">
        <v>0</v>
      </c>
      <c r="O1007" s="350">
        <v>0</v>
      </c>
      <c r="P1007" s="349">
        <f t="shared" si="270"/>
        <v>304307.71000000002</v>
      </c>
      <c r="Q1007" s="345">
        <f t="shared" si="271"/>
        <v>416.1017734811918</v>
      </c>
      <c r="R1007" s="350">
        <v>24445</v>
      </c>
      <c r="S1007" s="350" t="s">
        <v>358</v>
      </c>
      <c r="T1007" s="350" t="s">
        <v>181</v>
      </c>
      <c r="U1007" s="61">
        <f>'раздел 2'!C1005-'раздел 1'!L1007</f>
        <v>0</v>
      </c>
      <c r="V1007" s="213">
        <f t="shared" si="267"/>
        <v>0</v>
      </c>
      <c r="W1007" s="213">
        <f t="shared" si="254"/>
        <v>24028.89822651881</v>
      </c>
    </row>
    <row r="1008" spans="1:23" ht="15.6" customHeight="1" x14ac:dyDescent="0.2">
      <c r="A1008" s="338">
        <f t="shared" si="272"/>
        <v>770</v>
      </c>
      <c r="B1008" s="352" t="s">
        <v>966</v>
      </c>
      <c r="C1008" s="341">
        <v>197</v>
      </c>
      <c r="D1008" s="350"/>
      <c r="E1008" s="350" t="s">
        <v>174</v>
      </c>
      <c r="F1008" s="337">
        <v>2</v>
      </c>
      <c r="G1008" s="337">
        <v>2</v>
      </c>
      <c r="H1008" s="350">
        <v>710.4</v>
      </c>
      <c r="I1008" s="350">
        <v>483.9</v>
      </c>
      <c r="J1008" s="350">
        <v>226.5</v>
      </c>
      <c r="K1008" s="341">
        <v>49</v>
      </c>
      <c r="L1008" s="373">
        <f>'раздел 2'!C1006</f>
        <v>304307.71000000002</v>
      </c>
      <c r="M1008" s="350">
        <v>0</v>
      </c>
      <c r="N1008" s="350">
        <v>0</v>
      </c>
      <c r="O1008" s="350">
        <v>0</v>
      </c>
      <c r="P1008" s="349">
        <f t="shared" si="270"/>
        <v>304307.71000000002</v>
      </c>
      <c r="Q1008" s="345">
        <f t="shared" si="271"/>
        <v>428.3610782657658</v>
      </c>
      <c r="R1008" s="350">
        <v>24445</v>
      </c>
      <c r="S1008" s="350" t="s">
        <v>358</v>
      </c>
      <c r="T1008" s="350" t="s">
        <v>181</v>
      </c>
      <c r="U1008" s="61">
        <f>'раздел 2'!C1006-'раздел 1'!L1008</f>
        <v>0</v>
      </c>
      <c r="V1008" s="213">
        <f t="shared" si="267"/>
        <v>0</v>
      </c>
      <c r="W1008" s="213">
        <f t="shared" si="254"/>
        <v>24016.638921734233</v>
      </c>
    </row>
    <row r="1009" spans="1:23" ht="15.6" customHeight="1" x14ac:dyDescent="0.2">
      <c r="A1009" s="338">
        <f t="shared" si="272"/>
        <v>771</v>
      </c>
      <c r="B1009" s="352" t="s">
        <v>967</v>
      </c>
      <c r="C1009" s="341">
        <v>1966</v>
      </c>
      <c r="D1009" s="350"/>
      <c r="E1009" s="350" t="s">
        <v>174</v>
      </c>
      <c r="F1009" s="337">
        <v>3</v>
      </c>
      <c r="G1009" s="337">
        <v>3</v>
      </c>
      <c r="H1009" s="350">
        <v>1460.9</v>
      </c>
      <c r="I1009" s="350">
        <v>1026.7</v>
      </c>
      <c r="J1009" s="350">
        <v>434.2</v>
      </c>
      <c r="K1009" s="341">
        <v>52</v>
      </c>
      <c r="L1009" s="373">
        <f>'раздел 2'!C1007</f>
        <v>961374.41</v>
      </c>
      <c r="M1009" s="350">
        <v>0</v>
      </c>
      <c r="N1009" s="350">
        <v>0</v>
      </c>
      <c r="O1009" s="350">
        <v>0</v>
      </c>
      <c r="P1009" s="349">
        <f t="shared" si="270"/>
        <v>961374.41</v>
      </c>
      <c r="Q1009" s="345">
        <f t="shared" si="271"/>
        <v>658.06996372099388</v>
      </c>
      <c r="R1009" s="350">
        <v>24445</v>
      </c>
      <c r="S1009" s="350" t="s">
        <v>358</v>
      </c>
      <c r="T1009" s="350" t="s">
        <v>181</v>
      </c>
      <c r="U1009" s="61">
        <f>'раздел 2'!C1007-'раздел 1'!L1009</f>
        <v>0</v>
      </c>
      <c r="V1009" s="213">
        <f t="shared" si="267"/>
        <v>0</v>
      </c>
      <c r="W1009" s="213">
        <f t="shared" si="254"/>
        <v>23786.930036279005</v>
      </c>
    </row>
    <row r="1010" spans="1:23" ht="15.6" customHeight="1" x14ac:dyDescent="0.2">
      <c r="A1010" s="338">
        <f t="shared" si="272"/>
        <v>772</v>
      </c>
      <c r="B1010" s="115" t="s">
        <v>968</v>
      </c>
      <c r="C1010" s="341">
        <v>1966</v>
      </c>
      <c r="D1010" s="350"/>
      <c r="E1010" s="350" t="s">
        <v>174</v>
      </c>
      <c r="F1010" s="337">
        <v>3</v>
      </c>
      <c r="G1010" s="337">
        <v>3</v>
      </c>
      <c r="H1010" s="350">
        <v>1486.4</v>
      </c>
      <c r="I1010" s="350">
        <v>1007.7</v>
      </c>
      <c r="J1010" s="350">
        <v>478.7</v>
      </c>
      <c r="K1010" s="341">
        <v>51</v>
      </c>
      <c r="L1010" s="373">
        <f>'раздел 2'!C1008</f>
        <v>961374.41</v>
      </c>
      <c r="M1010" s="350">
        <v>0</v>
      </c>
      <c r="N1010" s="350">
        <v>0</v>
      </c>
      <c r="O1010" s="350">
        <v>0</v>
      </c>
      <c r="P1010" s="349">
        <f t="shared" si="270"/>
        <v>961374.41</v>
      </c>
      <c r="Q1010" s="345">
        <f t="shared" si="271"/>
        <v>646.78041576964472</v>
      </c>
      <c r="R1010" s="350">
        <v>24445</v>
      </c>
      <c r="S1010" s="350" t="s">
        <v>358</v>
      </c>
      <c r="T1010" s="350" t="s">
        <v>181</v>
      </c>
      <c r="U1010" s="61">
        <f>'раздел 2'!C1008-'раздел 1'!L1010</f>
        <v>0</v>
      </c>
      <c r="V1010" s="213">
        <f t="shared" si="267"/>
        <v>0</v>
      </c>
      <c r="W1010" s="213">
        <f t="shared" si="254"/>
        <v>23798.219584230355</v>
      </c>
    </row>
    <row r="1011" spans="1:23" ht="15.6" customHeight="1" x14ac:dyDescent="0.2">
      <c r="A1011" s="338">
        <f t="shared" si="272"/>
        <v>773</v>
      </c>
      <c r="B1011" s="115" t="s">
        <v>969</v>
      </c>
      <c r="C1011" s="341">
        <v>1955</v>
      </c>
      <c r="D1011" s="350"/>
      <c r="E1011" s="350" t="s">
        <v>174</v>
      </c>
      <c r="F1011" s="337">
        <v>2</v>
      </c>
      <c r="G1011" s="337">
        <v>2</v>
      </c>
      <c r="H1011" s="350">
        <v>842</v>
      </c>
      <c r="I1011" s="350">
        <v>557.70000000000005</v>
      </c>
      <c r="J1011" s="350">
        <v>284.3</v>
      </c>
      <c r="K1011" s="341">
        <v>23</v>
      </c>
      <c r="L1011" s="373">
        <f>'раздел 2'!C1009</f>
        <v>902570.89999999991</v>
      </c>
      <c r="M1011" s="350">
        <v>0</v>
      </c>
      <c r="N1011" s="350">
        <v>0</v>
      </c>
      <c r="O1011" s="350">
        <v>0</v>
      </c>
      <c r="P1011" s="349">
        <f t="shared" si="270"/>
        <v>902570.89999999991</v>
      </c>
      <c r="Q1011" s="345">
        <f t="shared" si="271"/>
        <v>1071.9369358669833</v>
      </c>
      <c r="R1011" s="350">
        <v>24445</v>
      </c>
      <c r="S1011" s="350" t="s">
        <v>358</v>
      </c>
      <c r="T1011" s="350" t="s">
        <v>181</v>
      </c>
      <c r="U1011" s="61">
        <f>'раздел 2'!C1009-'раздел 1'!L1011</f>
        <v>0</v>
      </c>
      <c r="V1011" s="213">
        <f t="shared" si="267"/>
        <v>0</v>
      </c>
      <c r="W1011" s="213">
        <f t="shared" si="254"/>
        <v>23373.063064133017</v>
      </c>
    </row>
    <row r="1012" spans="1:23" ht="15.6" customHeight="1" x14ac:dyDescent="0.2">
      <c r="A1012" s="338">
        <f t="shared" si="272"/>
        <v>774</v>
      </c>
      <c r="B1012" s="352" t="s">
        <v>970</v>
      </c>
      <c r="C1012" s="341">
        <v>1955</v>
      </c>
      <c r="D1012" s="350"/>
      <c r="E1012" s="350" t="s">
        <v>174</v>
      </c>
      <c r="F1012" s="337">
        <v>2</v>
      </c>
      <c r="G1012" s="337">
        <v>2</v>
      </c>
      <c r="H1012" s="350">
        <v>836.4</v>
      </c>
      <c r="I1012" s="350">
        <v>559.20000000000005</v>
      </c>
      <c r="J1012" s="350">
        <v>277.2</v>
      </c>
      <c r="K1012" s="341">
        <v>32</v>
      </c>
      <c r="L1012" s="373">
        <f>'раздел 2'!C1010</f>
        <v>902570.89999999991</v>
      </c>
      <c r="M1012" s="350">
        <v>0</v>
      </c>
      <c r="N1012" s="350">
        <v>0</v>
      </c>
      <c r="O1012" s="350">
        <v>0</v>
      </c>
      <c r="P1012" s="349">
        <f t="shared" si="270"/>
        <v>902570.89999999991</v>
      </c>
      <c r="Q1012" s="345">
        <f t="shared" si="271"/>
        <v>1079.1139406982304</v>
      </c>
      <c r="R1012" s="350">
        <v>24445</v>
      </c>
      <c r="S1012" s="350" t="s">
        <v>358</v>
      </c>
      <c r="T1012" s="350" t="s">
        <v>181</v>
      </c>
      <c r="U1012" s="61">
        <f>'раздел 2'!C1010-'раздел 1'!L1012</f>
        <v>0</v>
      </c>
      <c r="V1012" s="213">
        <f t="shared" si="267"/>
        <v>0</v>
      </c>
      <c r="W1012" s="213">
        <f t="shared" si="254"/>
        <v>23365.886059301771</v>
      </c>
    </row>
    <row r="1013" spans="1:23" ht="15.6" customHeight="1" x14ac:dyDescent="0.2">
      <c r="A1013" s="338">
        <f t="shared" si="272"/>
        <v>775</v>
      </c>
      <c r="B1013" s="352" t="s">
        <v>971</v>
      </c>
      <c r="C1013" s="341">
        <v>1955</v>
      </c>
      <c r="D1013" s="350"/>
      <c r="E1013" s="350" t="s">
        <v>174</v>
      </c>
      <c r="F1013" s="337">
        <v>2</v>
      </c>
      <c r="G1013" s="337">
        <v>2</v>
      </c>
      <c r="H1013" s="350">
        <v>752.9</v>
      </c>
      <c r="I1013" s="350">
        <v>512.20000000000005</v>
      </c>
      <c r="J1013" s="350">
        <v>235.7</v>
      </c>
      <c r="K1013" s="341">
        <v>29</v>
      </c>
      <c r="L1013" s="373">
        <f>'раздел 2'!C1011</f>
        <v>853254.5</v>
      </c>
      <c r="M1013" s="350">
        <v>0</v>
      </c>
      <c r="N1013" s="350">
        <v>0</v>
      </c>
      <c r="O1013" s="350">
        <v>0</v>
      </c>
      <c r="P1013" s="349">
        <f t="shared" si="270"/>
        <v>853254.5</v>
      </c>
      <c r="Q1013" s="345">
        <f t="shared" si="271"/>
        <v>1133.2906096427148</v>
      </c>
      <c r="R1013" s="350">
        <v>24445</v>
      </c>
      <c r="S1013" s="350" t="s">
        <v>358</v>
      </c>
      <c r="T1013" s="350" t="s">
        <v>181</v>
      </c>
      <c r="U1013" s="61">
        <f>'раздел 2'!C1011-'раздел 1'!L1013</f>
        <v>0</v>
      </c>
      <c r="V1013" s="213">
        <f t="shared" si="267"/>
        <v>0</v>
      </c>
      <c r="W1013" s="213">
        <f t="shared" si="254"/>
        <v>23311.709390357286</v>
      </c>
    </row>
    <row r="1014" spans="1:23" ht="15.6" customHeight="1" x14ac:dyDescent="0.2">
      <c r="A1014" s="338">
        <f t="shared" si="272"/>
        <v>776</v>
      </c>
      <c r="B1014" s="151" t="s">
        <v>972</v>
      </c>
      <c r="C1014" s="341">
        <v>1955</v>
      </c>
      <c r="D1014" s="350"/>
      <c r="E1014" s="350" t="s">
        <v>174</v>
      </c>
      <c r="F1014" s="337">
        <v>2</v>
      </c>
      <c r="G1014" s="337">
        <v>2</v>
      </c>
      <c r="H1014" s="350">
        <v>538</v>
      </c>
      <c r="I1014" s="350">
        <v>409.9</v>
      </c>
      <c r="J1014" s="350">
        <v>196.4</v>
      </c>
      <c r="K1014" s="341">
        <v>19</v>
      </c>
      <c r="L1014" s="373">
        <f>'раздел 2'!C1012</f>
        <v>301487.67</v>
      </c>
      <c r="M1014" s="350">
        <v>0</v>
      </c>
      <c r="N1014" s="350">
        <v>0</v>
      </c>
      <c r="O1014" s="350">
        <v>0</v>
      </c>
      <c r="P1014" s="349">
        <f t="shared" si="270"/>
        <v>301487.67</v>
      </c>
      <c r="Q1014" s="345">
        <f t="shared" si="271"/>
        <v>560.38600371747214</v>
      </c>
      <c r="R1014" s="350">
        <v>24445</v>
      </c>
      <c r="S1014" s="350" t="s">
        <v>358</v>
      </c>
      <c r="T1014" s="350" t="s">
        <v>181</v>
      </c>
      <c r="U1014" s="61">
        <f>'раздел 2'!C1012-'раздел 1'!L1014</f>
        <v>0</v>
      </c>
      <c r="V1014" s="213">
        <f t="shared" si="267"/>
        <v>0</v>
      </c>
      <c r="W1014" s="213">
        <f t="shared" si="254"/>
        <v>23884.613996282529</v>
      </c>
    </row>
    <row r="1015" spans="1:23" ht="15.6" customHeight="1" x14ac:dyDescent="0.2">
      <c r="A1015" s="585" t="s">
        <v>17</v>
      </c>
      <c r="B1015" s="586"/>
      <c r="C1015" s="341" t="s">
        <v>177</v>
      </c>
      <c r="D1015" s="350" t="s">
        <v>177</v>
      </c>
      <c r="E1015" s="350" t="s">
        <v>177</v>
      </c>
      <c r="F1015" s="337" t="s">
        <v>177</v>
      </c>
      <c r="G1015" s="337" t="s">
        <v>177</v>
      </c>
      <c r="H1015" s="350">
        <v>10620.199999999999</v>
      </c>
      <c r="I1015" s="350">
        <v>7105.8899999999985</v>
      </c>
      <c r="J1015" s="350">
        <v>3053.65</v>
      </c>
      <c r="K1015" s="341">
        <v>478</v>
      </c>
      <c r="L1015" s="373">
        <f>SUM(L1002:L1014)</f>
        <v>24053581.220000003</v>
      </c>
      <c r="M1015" s="373">
        <f>SUM(M1002:M1014)</f>
        <v>0</v>
      </c>
      <c r="N1015" s="373">
        <f>SUM(N1002:N1014)</f>
        <v>0</v>
      </c>
      <c r="O1015" s="373">
        <f>SUM(O1002:O1014)</f>
        <v>0</v>
      </c>
      <c r="P1015" s="373">
        <f>SUM(P1002:P1014)</f>
        <v>24053581.220000003</v>
      </c>
      <c r="Q1015" s="129">
        <v>2325.5842140449336</v>
      </c>
      <c r="R1015" s="350" t="s">
        <v>177</v>
      </c>
      <c r="S1015" s="350" t="s">
        <v>177</v>
      </c>
      <c r="T1015" s="350" t="s">
        <v>177</v>
      </c>
      <c r="U1015" s="61">
        <f>'раздел 2'!C1013-'раздел 1'!L1015</f>
        <v>0</v>
      </c>
      <c r="V1015" s="213">
        <f t="shared" si="267"/>
        <v>0</v>
      </c>
      <c r="W1015" s="213" t="e">
        <f t="shared" si="254"/>
        <v>#VALUE!</v>
      </c>
    </row>
    <row r="1016" spans="1:23" ht="15.6" customHeight="1" x14ac:dyDescent="0.2">
      <c r="A1016" s="513" t="s">
        <v>1749</v>
      </c>
      <c r="B1016" s="490"/>
      <c r="C1016" s="341"/>
      <c r="D1016" s="508"/>
      <c r="E1016" s="508"/>
      <c r="F1016" s="337"/>
      <c r="G1016" s="337"/>
      <c r="H1016" s="508"/>
      <c r="I1016" s="508"/>
      <c r="J1016" s="508"/>
      <c r="K1016" s="341"/>
      <c r="L1016" s="486"/>
      <c r="M1016" s="486"/>
      <c r="N1016" s="486"/>
      <c r="O1016" s="486"/>
      <c r="P1016" s="486"/>
      <c r="Q1016" s="483"/>
      <c r="R1016" s="508"/>
      <c r="S1016" s="508"/>
      <c r="T1016" s="508"/>
      <c r="U1016" s="61">
        <f>'раздел 2'!C1014-'раздел 1'!L1016</f>
        <v>0</v>
      </c>
      <c r="V1016" s="213"/>
      <c r="W1016" s="213"/>
    </row>
    <row r="1017" spans="1:23" ht="15.6" customHeight="1" x14ac:dyDescent="0.2">
      <c r="A1017" s="134">
        <f>A1014+1</f>
        <v>777</v>
      </c>
      <c r="B1017" s="490" t="s">
        <v>1750</v>
      </c>
      <c r="C1017" s="341">
        <v>1987</v>
      </c>
      <c r="D1017" s="508"/>
      <c r="E1017" s="508" t="s">
        <v>1709</v>
      </c>
      <c r="F1017" s="337">
        <v>5</v>
      </c>
      <c r="G1017" s="337">
        <v>4</v>
      </c>
      <c r="H1017" s="508">
        <v>4565.8999999999996</v>
      </c>
      <c r="I1017" s="508">
        <v>3232.4</v>
      </c>
      <c r="J1017" s="508">
        <v>3232.4</v>
      </c>
      <c r="K1017" s="341">
        <v>150</v>
      </c>
      <c r="L1017" s="486">
        <f>'раздел 2'!C1015</f>
        <v>1035984.08</v>
      </c>
      <c r="M1017" s="508">
        <v>0</v>
      </c>
      <c r="N1017" s="508">
        <v>0</v>
      </c>
      <c r="O1017" s="508">
        <v>0</v>
      </c>
      <c r="P1017" s="510">
        <f>L1017</f>
        <v>1035984.08</v>
      </c>
      <c r="Q1017" s="483">
        <v>20532.129411764705</v>
      </c>
      <c r="R1017" s="508">
        <v>24445</v>
      </c>
      <c r="S1017" s="508" t="s">
        <v>358</v>
      </c>
      <c r="T1017" s="508" t="s">
        <v>1656</v>
      </c>
      <c r="U1017" s="61">
        <f>'раздел 2'!C1015-'раздел 1'!L1017</f>
        <v>0</v>
      </c>
      <c r="V1017" s="213"/>
      <c r="W1017" s="213"/>
    </row>
    <row r="1018" spans="1:23" ht="15.6" customHeight="1" x14ac:dyDescent="0.2">
      <c r="A1018" s="134">
        <f>A1017+1</f>
        <v>778</v>
      </c>
      <c r="B1018" s="490" t="s">
        <v>1751</v>
      </c>
      <c r="C1018" s="341">
        <v>1975</v>
      </c>
      <c r="D1018" s="508"/>
      <c r="E1018" s="508" t="s">
        <v>1443</v>
      </c>
      <c r="F1018" s="337">
        <v>2</v>
      </c>
      <c r="G1018" s="337">
        <v>2</v>
      </c>
      <c r="H1018" s="508">
        <v>525.01</v>
      </c>
      <c r="I1018" s="508">
        <v>525.01</v>
      </c>
      <c r="J1018" s="508">
        <v>242.64</v>
      </c>
      <c r="K1018" s="341">
        <v>24</v>
      </c>
      <c r="L1018" s="486">
        <f>'раздел 2'!C1016</f>
        <v>1035984.08</v>
      </c>
      <c r="M1018" s="508">
        <v>0</v>
      </c>
      <c r="N1018" s="508">
        <v>0</v>
      </c>
      <c r="O1018" s="508">
        <v>0</v>
      </c>
      <c r="P1018" s="510">
        <f>L1018</f>
        <v>1035984.08</v>
      </c>
      <c r="Q1018" s="483">
        <v>20533.129411764701</v>
      </c>
      <c r="R1018" s="508">
        <v>24445</v>
      </c>
      <c r="S1018" s="508" t="s">
        <v>358</v>
      </c>
      <c r="T1018" s="342" t="s">
        <v>1656</v>
      </c>
      <c r="U1018" s="61">
        <f>'раздел 2'!C1016-'раздел 1'!L1018</f>
        <v>0</v>
      </c>
      <c r="V1018" s="213"/>
      <c r="W1018" s="213"/>
    </row>
    <row r="1019" spans="1:23" ht="15.6" customHeight="1" x14ac:dyDescent="0.2">
      <c r="A1019" s="134">
        <f>A1018+1</f>
        <v>779</v>
      </c>
      <c r="B1019" s="490" t="s">
        <v>1752</v>
      </c>
      <c r="C1019" s="341">
        <v>1987</v>
      </c>
      <c r="D1019" s="508"/>
      <c r="E1019" s="508" t="s">
        <v>1709</v>
      </c>
      <c r="F1019" s="337">
        <v>5</v>
      </c>
      <c r="G1019" s="337">
        <v>4</v>
      </c>
      <c r="H1019" s="508">
        <v>4565.8999999999996</v>
      </c>
      <c r="I1019" s="508">
        <v>3232.4</v>
      </c>
      <c r="J1019" s="508">
        <v>3232.4</v>
      </c>
      <c r="K1019" s="341">
        <v>150</v>
      </c>
      <c r="L1019" s="486">
        <f>'раздел 2'!C1017</f>
        <v>790000</v>
      </c>
      <c r="M1019" s="508">
        <v>0</v>
      </c>
      <c r="N1019" s="508">
        <v>0</v>
      </c>
      <c r="O1019" s="508">
        <v>0</v>
      </c>
      <c r="P1019" s="510">
        <f>L1019</f>
        <v>790000</v>
      </c>
      <c r="Q1019" s="483">
        <v>20532.129411764705</v>
      </c>
      <c r="R1019" s="508">
        <v>24445</v>
      </c>
      <c r="S1019" s="508" t="s">
        <v>358</v>
      </c>
      <c r="T1019" s="342" t="s">
        <v>1656</v>
      </c>
      <c r="U1019" s="61">
        <f>'раздел 2'!C1017-'раздел 1'!L1019</f>
        <v>0</v>
      </c>
      <c r="V1019" s="213"/>
      <c r="W1019" s="213"/>
    </row>
    <row r="1020" spans="1:23" ht="15.6" customHeight="1" x14ac:dyDescent="0.2">
      <c r="A1020" s="550" t="s">
        <v>17</v>
      </c>
      <c r="B1020" s="551"/>
      <c r="C1020" s="341" t="s">
        <v>177</v>
      </c>
      <c r="D1020" s="508" t="s">
        <v>177</v>
      </c>
      <c r="E1020" s="508" t="s">
        <v>177</v>
      </c>
      <c r="F1020" s="337" t="s">
        <v>177</v>
      </c>
      <c r="G1020" s="337" t="s">
        <v>177</v>
      </c>
      <c r="H1020" s="486">
        <f t="shared" ref="H1020:K1020" si="273">SUM(H1017:H1019)</f>
        <v>9656.81</v>
      </c>
      <c r="I1020" s="486">
        <f t="shared" si="273"/>
        <v>6989.8099999999995</v>
      </c>
      <c r="J1020" s="486">
        <f t="shared" si="273"/>
        <v>6707.4400000000005</v>
      </c>
      <c r="K1020" s="486">
        <f t="shared" si="273"/>
        <v>324</v>
      </c>
      <c r="L1020" s="486">
        <f>SUM(L1017:L1019)</f>
        <v>2861968.16</v>
      </c>
      <c r="M1020" s="486">
        <f t="shared" ref="M1020:P1020" si="274">SUM(M1017:M1019)</f>
        <v>0</v>
      </c>
      <c r="N1020" s="486">
        <f t="shared" si="274"/>
        <v>0</v>
      </c>
      <c r="O1020" s="486">
        <f t="shared" si="274"/>
        <v>0</v>
      </c>
      <c r="P1020" s="486">
        <f t="shared" si="274"/>
        <v>2861968.16</v>
      </c>
      <c r="Q1020" s="483">
        <v>388.91331500817273</v>
      </c>
      <c r="R1020" s="508" t="s">
        <v>177</v>
      </c>
      <c r="S1020" s="508" t="s">
        <v>177</v>
      </c>
      <c r="T1020" s="508" t="s">
        <v>177</v>
      </c>
      <c r="U1020" s="61">
        <f>'раздел 2'!C1018-'раздел 1'!L1020</f>
        <v>0</v>
      </c>
      <c r="V1020" s="213">
        <f t="shared" ref="V1020" si="275">L1020-P1020</f>
        <v>0</v>
      </c>
      <c r="W1020" s="213" t="e">
        <f t="shared" ref="W1020" si="276">R1020-Q1020</f>
        <v>#VALUE!</v>
      </c>
    </row>
    <row r="1021" spans="1:23" ht="15.6" customHeight="1" x14ac:dyDescent="0.2">
      <c r="A1021" s="585" t="s">
        <v>80</v>
      </c>
      <c r="B1021" s="586"/>
      <c r="C1021" s="341"/>
      <c r="D1021" s="350"/>
      <c r="E1021" s="350"/>
      <c r="F1021" s="337"/>
      <c r="G1021" s="337"/>
      <c r="H1021" s="350"/>
      <c r="I1021" s="350"/>
      <c r="J1021" s="350"/>
      <c r="K1021" s="341"/>
      <c r="L1021" s="373"/>
      <c r="M1021" s="350"/>
      <c r="N1021" s="350"/>
      <c r="O1021" s="350"/>
      <c r="P1021" s="350"/>
      <c r="Q1021" s="129"/>
      <c r="R1021" s="350"/>
      <c r="S1021" s="350"/>
      <c r="T1021" s="350"/>
      <c r="U1021" s="61">
        <f>'раздел 2'!C1019-'раздел 1'!L1021</f>
        <v>0</v>
      </c>
      <c r="V1021" s="213">
        <f t="shared" si="267"/>
        <v>0</v>
      </c>
      <c r="W1021" s="213">
        <f t="shared" ref="W1021:W1084" si="277">R1021-Q1021</f>
        <v>0</v>
      </c>
    </row>
    <row r="1022" spans="1:23" ht="15.6" customHeight="1" x14ac:dyDescent="0.2">
      <c r="A1022" s="388">
        <f>A1019+1</f>
        <v>780</v>
      </c>
      <c r="B1022" s="346" t="s">
        <v>304</v>
      </c>
      <c r="C1022" s="341">
        <v>1951</v>
      </c>
      <c r="D1022" s="350"/>
      <c r="E1022" s="350" t="s">
        <v>174</v>
      </c>
      <c r="F1022" s="337">
        <v>2</v>
      </c>
      <c r="G1022" s="337">
        <v>2</v>
      </c>
      <c r="H1022" s="350">
        <v>411.2</v>
      </c>
      <c r="I1022" s="350">
        <v>408.4</v>
      </c>
      <c r="J1022" s="350">
        <v>353.1</v>
      </c>
      <c r="K1022" s="341">
        <v>18</v>
      </c>
      <c r="L1022" s="373">
        <v>7420379.2599999998</v>
      </c>
      <c r="M1022" s="350">
        <v>0</v>
      </c>
      <c r="N1022" s="350">
        <v>0</v>
      </c>
      <c r="O1022" s="350">
        <v>0</v>
      </c>
      <c r="P1022" s="349">
        <f>L1022</f>
        <v>7420379.2599999998</v>
      </c>
      <c r="Q1022" s="345">
        <f>L1022/H1022</f>
        <v>18045.669406614787</v>
      </c>
      <c r="R1022" s="350">
        <v>24445</v>
      </c>
      <c r="S1022" s="350" t="s">
        <v>358</v>
      </c>
      <c r="T1022" s="350" t="s">
        <v>181</v>
      </c>
      <c r="U1022" s="61">
        <f>'раздел 2'!C1020-'раздел 1'!L1022</f>
        <v>0</v>
      </c>
      <c r="V1022" s="213">
        <f t="shared" si="267"/>
        <v>0</v>
      </c>
      <c r="W1022" s="213">
        <f t="shared" si="277"/>
        <v>6399.3305933852134</v>
      </c>
    </row>
    <row r="1023" spans="1:23" ht="15.6" customHeight="1" x14ac:dyDescent="0.2">
      <c r="A1023" s="338">
        <f>A1022+1</f>
        <v>781</v>
      </c>
      <c r="B1023" s="151" t="s">
        <v>81</v>
      </c>
      <c r="C1023" s="341">
        <v>1964</v>
      </c>
      <c r="D1023" s="350"/>
      <c r="E1023" s="350" t="s">
        <v>174</v>
      </c>
      <c r="F1023" s="337">
        <v>2</v>
      </c>
      <c r="G1023" s="337">
        <v>2</v>
      </c>
      <c r="H1023" s="350">
        <v>651.42999999999995</v>
      </c>
      <c r="I1023" s="350">
        <v>651.42999999999995</v>
      </c>
      <c r="J1023" s="350">
        <v>555.69000000000005</v>
      </c>
      <c r="K1023" s="341">
        <v>30</v>
      </c>
      <c r="L1023" s="373">
        <v>234075.42</v>
      </c>
      <c r="M1023" s="350">
        <v>0</v>
      </c>
      <c r="N1023" s="350">
        <v>0</v>
      </c>
      <c r="O1023" s="350">
        <v>0</v>
      </c>
      <c r="P1023" s="349">
        <f>L1023</f>
        <v>234075.42</v>
      </c>
      <c r="Q1023" s="345">
        <f>L1023/H1023</f>
        <v>359.32551463702936</v>
      </c>
      <c r="R1023" s="350">
        <v>24445</v>
      </c>
      <c r="S1023" s="350" t="s">
        <v>358</v>
      </c>
      <c r="T1023" s="350" t="s">
        <v>181</v>
      </c>
      <c r="U1023" s="61">
        <f>'раздел 2'!C1021-'раздел 1'!L1023</f>
        <v>0</v>
      </c>
      <c r="V1023" s="213">
        <f t="shared" si="267"/>
        <v>0</v>
      </c>
      <c r="W1023" s="213">
        <f t="shared" si="277"/>
        <v>24085.674485362972</v>
      </c>
    </row>
    <row r="1024" spans="1:23" ht="15.6" customHeight="1" x14ac:dyDescent="0.2">
      <c r="A1024" s="585" t="s">
        <v>17</v>
      </c>
      <c r="B1024" s="586"/>
      <c r="C1024" s="341" t="s">
        <v>177</v>
      </c>
      <c r="D1024" s="350" t="s">
        <v>177</v>
      </c>
      <c r="E1024" s="350" t="s">
        <v>177</v>
      </c>
      <c r="F1024" s="337" t="s">
        <v>177</v>
      </c>
      <c r="G1024" s="337" t="s">
        <v>177</v>
      </c>
      <c r="H1024" s="350">
        <v>1062.6299999999999</v>
      </c>
      <c r="I1024" s="350">
        <v>1059.83</v>
      </c>
      <c r="J1024" s="350">
        <v>908.79000000000008</v>
      </c>
      <c r="K1024" s="341">
        <v>48</v>
      </c>
      <c r="L1024" s="373">
        <v>7654454.6799999997</v>
      </c>
      <c r="M1024" s="350">
        <v>0</v>
      </c>
      <c r="N1024" s="350">
        <v>0</v>
      </c>
      <c r="O1024" s="350">
        <v>0</v>
      </c>
      <c r="P1024" s="350">
        <v>7654454.6799999997</v>
      </c>
      <c r="Q1024" s="345">
        <f>L1024/H1024</f>
        <v>7203.3112936770094</v>
      </c>
      <c r="R1024" s="350" t="s">
        <v>177</v>
      </c>
      <c r="S1024" s="350" t="s">
        <v>177</v>
      </c>
      <c r="T1024" s="350" t="s">
        <v>177</v>
      </c>
      <c r="U1024" s="61">
        <f>'раздел 2'!C1022-'раздел 1'!L1024</f>
        <v>0</v>
      </c>
      <c r="V1024" s="213">
        <f t="shared" si="267"/>
        <v>0</v>
      </c>
      <c r="W1024" s="213" t="e">
        <f t="shared" si="277"/>
        <v>#VALUE!</v>
      </c>
    </row>
    <row r="1025" spans="1:23" s="220" customFormat="1" ht="15.6" customHeight="1" x14ac:dyDescent="0.2">
      <c r="A1025" s="587" t="s">
        <v>82</v>
      </c>
      <c r="B1025" s="588"/>
      <c r="C1025" s="163" t="s">
        <v>177</v>
      </c>
      <c r="D1025" s="371" t="s">
        <v>177</v>
      </c>
      <c r="E1025" s="371" t="s">
        <v>177</v>
      </c>
      <c r="F1025" s="189" t="s">
        <v>177</v>
      </c>
      <c r="G1025" s="189" t="s">
        <v>177</v>
      </c>
      <c r="H1025" s="356">
        <f>H977+H980+H989+H1000+H1015+H1024</f>
        <v>30006.38</v>
      </c>
      <c r="I1025" s="356">
        <f>I977+I980+I989+I1000+I1015+I1024</f>
        <v>24873.08</v>
      </c>
      <c r="J1025" s="356">
        <f>J977+J980+J989+J1000+J1015+J1024</f>
        <v>16604.91</v>
      </c>
      <c r="K1025" s="163">
        <f>K977+K980+K989+K1000+K1015+K1024</f>
        <v>1271</v>
      </c>
      <c r="L1025" s="356">
        <f>L977+L980+L989+L1000+L1015+L1024+L992+L1020</f>
        <v>70601681.769999996</v>
      </c>
      <c r="M1025" s="511">
        <f t="shared" ref="M1025:P1025" si="278">M977+M980+M989+M1000+M1015+M1024+M992+M1020</f>
        <v>0</v>
      </c>
      <c r="N1025" s="511">
        <f t="shared" si="278"/>
        <v>0</v>
      </c>
      <c r="O1025" s="511">
        <f t="shared" si="278"/>
        <v>0</v>
      </c>
      <c r="P1025" s="511">
        <f t="shared" si="278"/>
        <v>70601681.769999996</v>
      </c>
      <c r="Q1025" s="345">
        <f>L1025/H1025</f>
        <v>2352.8890112702697</v>
      </c>
      <c r="R1025" s="371" t="s">
        <v>177</v>
      </c>
      <c r="S1025" s="371" t="s">
        <v>177</v>
      </c>
      <c r="T1025" s="371" t="s">
        <v>177</v>
      </c>
      <c r="U1025" s="61">
        <f>'раздел 2'!C1023-'раздел 1'!L1025</f>
        <v>0</v>
      </c>
      <c r="V1025" s="213">
        <f t="shared" si="267"/>
        <v>0</v>
      </c>
      <c r="W1025" s="213" t="e">
        <f t="shared" si="277"/>
        <v>#VALUE!</v>
      </c>
    </row>
    <row r="1026" spans="1:23" ht="15.6" customHeight="1" x14ac:dyDescent="0.2">
      <c r="A1026" s="577" t="s">
        <v>83</v>
      </c>
      <c r="B1026" s="578"/>
      <c r="C1026" s="578"/>
      <c r="D1026" s="578"/>
      <c r="E1026" s="578"/>
      <c r="F1026" s="578"/>
      <c r="G1026" s="578"/>
      <c r="H1026" s="578"/>
      <c r="I1026" s="578"/>
      <c r="J1026" s="578"/>
      <c r="K1026" s="578"/>
      <c r="L1026" s="578"/>
      <c r="M1026" s="578"/>
      <c r="N1026" s="578"/>
      <c r="O1026" s="578"/>
      <c r="P1026" s="578"/>
      <c r="Q1026" s="578"/>
      <c r="R1026" s="578"/>
      <c r="S1026" s="578"/>
      <c r="T1026" s="579"/>
      <c r="U1026" s="61">
        <f>'раздел 2'!C1024-'раздел 1'!L1026</f>
        <v>0</v>
      </c>
      <c r="V1026" s="213">
        <f t="shared" si="267"/>
        <v>0</v>
      </c>
      <c r="W1026" s="213">
        <f t="shared" si="277"/>
        <v>0</v>
      </c>
    </row>
    <row r="1027" spans="1:23" ht="15.6" customHeight="1" x14ac:dyDescent="0.2">
      <c r="A1027" s="599" t="s">
        <v>84</v>
      </c>
      <c r="B1027" s="600"/>
      <c r="C1027" s="341"/>
      <c r="D1027" s="350"/>
      <c r="E1027" s="350"/>
      <c r="F1027" s="337"/>
      <c r="G1027" s="337"/>
      <c r="H1027" s="350"/>
      <c r="I1027" s="350"/>
      <c r="J1027" s="350"/>
      <c r="K1027" s="341"/>
      <c r="L1027" s="373"/>
      <c r="M1027" s="350"/>
      <c r="N1027" s="350"/>
      <c r="O1027" s="350"/>
      <c r="P1027" s="350"/>
      <c r="Q1027" s="129"/>
      <c r="R1027" s="350"/>
      <c r="S1027" s="350"/>
      <c r="T1027" s="350"/>
      <c r="U1027" s="61">
        <f>'раздел 2'!C1025-'раздел 1'!L1027</f>
        <v>0</v>
      </c>
      <c r="V1027" s="213">
        <f t="shared" si="267"/>
        <v>0</v>
      </c>
      <c r="W1027" s="213">
        <f t="shared" si="277"/>
        <v>0</v>
      </c>
    </row>
    <row r="1028" spans="1:23" ht="15.6" customHeight="1" x14ac:dyDescent="0.2">
      <c r="A1028" s="338">
        <f>A1023+1</f>
        <v>782</v>
      </c>
      <c r="B1028" s="145" t="s">
        <v>85</v>
      </c>
      <c r="C1028" s="341">
        <v>1986</v>
      </c>
      <c r="D1028" s="350"/>
      <c r="E1028" s="350" t="s">
        <v>174</v>
      </c>
      <c r="F1028" s="337">
        <v>5</v>
      </c>
      <c r="G1028" s="337">
        <v>2</v>
      </c>
      <c r="H1028" s="350">
        <v>3243.2</v>
      </c>
      <c r="I1028" s="350">
        <v>1365.2</v>
      </c>
      <c r="J1028" s="350">
        <v>465.6</v>
      </c>
      <c r="K1028" s="341">
        <v>62</v>
      </c>
      <c r="L1028" s="373">
        <f>'раздел 2'!C1026</f>
        <v>5074320.96</v>
      </c>
      <c r="M1028" s="350">
        <v>0</v>
      </c>
      <c r="N1028" s="350">
        <v>0</v>
      </c>
      <c r="O1028" s="350">
        <v>0</v>
      </c>
      <c r="P1028" s="349">
        <f>L1028</f>
        <v>5074320.96</v>
      </c>
      <c r="Q1028" s="345">
        <f>L1028/H1028</f>
        <v>1564.6031573754317</v>
      </c>
      <c r="R1028" s="350">
        <v>24445</v>
      </c>
      <c r="S1028" s="350" t="s">
        <v>358</v>
      </c>
      <c r="T1028" s="350" t="s">
        <v>181</v>
      </c>
      <c r="U1028" s="61">
        <f>'раздел 2'!C1026-'раздел 1'!L1028</f>
        <v>0</v>
      </c>
      <c r="V1028" s="213">
        <f t="shared" si="267"/>
        <v>0</v>
      </c>
      <c r="W1028" s="213">
        <f t="shared" si="277"/>
        <v>22880.39684262457</v>
      </c>
    </row>
    <row r="1029" spans="1:23" ht="15.6" customHeight="1" x14ac:dyDescent="0.2">
      <c r="A1029" s="550" t="s">
        <v>17</v>
      </c>
      <c r="B1029" s="551"/>
      <c r="C1029" s="341"/>
      <c r="D1029" s="350"/>
      <c r="E1029" s="350"/>
      <c r="F1029" s="337"/>
      <c r="G1029" s="337"/>
      <c r="H1029" s="373">
        <f t="shared" ref="H1029:P1029" si="279">H1028</f>
        <v>3243.2</v>
      </c>
      <c r="I1029" s="373">
        <f t="shared" si="279"/>
        <v>1365.2</v>
      </c>
      <c r="J1029" s="373">
        <f t="shared" si="279"/>
        <v>465.6</v>
      </c>
      <c r="K1029" s="341">
        <f t="shared" si="279"/>
        <v>62</v>
      </c>
      <c r="L1029" s="373">
        <f t="shared" si="279"/>
        <v>5074320.96</v>
      </c>
      <c r="M1029" s="373">
        <f t="shared" si="279"/>
        <v>0</v>
      </c>
      <c r="N1029" s="373">
        <f t="shared" si="279"/>
        <v>0</v>
      </c>
      <c r="O1029" s="373">
        <f t="shared" si="279"/>
        <v>0</v>
      </c>
      <c r="P1029" s="373">
        <f t="shared" si="279"/>
        <v>5074320.96</v>
      </c>
      <c r="Q1029" s="345">
        <f>L1029/H1029</f>
        <v>1564.6031573754317</v>
      </c>
      <c r="R1029" s="350" t="s">
        <v>1569</v>
      </c>
      <c r="S1029" s="350" t="s">
        <v>1569</v>
      </c>
      <c r="T1029" s="350" t="s">
        <v>1569</v>
      </c>
      <c r="U1029" s="61">
        <f>'раздел 2'!C1027-'раздел 1'!L1029</f>
        <v>0</v>
      </c>
      <c r="V1029" s="213">
        <f t="shared" si="267"/>
        <v>0</v>
      </c>
      <c r="W1029" s="213" t="e">
        <f t="shared" si="277"/>
        <v>#VALUE!</v>
      </c>
    </row>
    <row r="1030" spans="1:23" ht="15.6" customHeight="1" x14ac:dyDescent="0.2">
      <c r="A1030" s="585" t="s">
        <v>86</v>
      </c>
      <c r="B1030" s="586"/>
      <c r="C1030" s="341"/>
      <c r="D1030" s="350"/>
      <c r="E1030" s="350"/>
      <c r="F1030" s="337"/>
      <c r="G1030" s="337"/>
      <c r="H1030" s="350"/>
      <c r="I1030" s="350"/>
      <c r="J1030" s="350"/>
      <c r="K1030" s="341"/>
      <c r="L1030" s="373"/>
      <c r="M1030" s="350"/>
      <c r="N1030" s="350"/>
      <c r="O1030" s="350"/>
      <c r="P1030" s="350"/>
      <c r="Q1030" s="129"/>
      <c r="R1030" s="350"/>
      <c r="S1030" s="350"/>
      <c r="T1030" s="350"/>
      <c r="U1030" s="61">
        <f>'раздел 2'!C1028-'раздел 1'!L1030</f>
        <v>0</v>
      </c>
      <c r="V1030" s="213">
        <f t="shared" si="267"/>
        <v>0</v>
      </c>
      <c r="W1030" s="213">
        <f t="shared" si="277"/>
        <v>0</v>
      </c>
    </row>
    <row r="1031" spans="1:23" ht="15.6" customHeight="1" x14ac:dyDescent="0.2">
      <c r="A1031" s="338">
        <f>A1028+1</f>
        <v>783</v>
      </c>
      <c r="B1031" s="340" t="s">
        <v>305</v>
      </c>
      <c r="C1031" s="341">
        <v>1967</v>
      </c>
      <c r="D1031" s="350"/>
      <c r="E1031" s="350" t="s">
        <v>174</v>
      </c>
      <c r="F1031" s="337">
        <v>4</v>
      </c>
      <c r="G1031" s="337">
        <v>3</v>
      </c>
      <c r="H1031" s="350">
        <v>3540.07</v>
      </c>
      <c r="I1031" s="350">
        <v>2013.63</v>
      </c>
      <c r="J1031" s="350">
        <v>1941.72</v>
      </c>
      <c r="K1031" s="341">
        <v>87</v>
      </c>
      <c r="L1031" s="373">
        <f>'раздел 2'!C1029</f>
        <v>24266154.840000004</v>
      </c>
      <c r="M1031" s="350">
        <v>0</v>
      </c>
      <c r="N1031" s="350">
        <v>0</v>
      </c>
      <c r="O1031" s="350">
        <v>0</v>
      </c>
      <c r="P1031" s="349">
        <f>L1031</f>
        <v>24266154.840000004</v>
      </c>
      <c r="Q1031" s="345">
        <f>L1031/H1031</f>
        <v>6854.7104548780117</v>
      </c>
      <c r="R1031" s="350">
        <v>24445</v>
      </c>
      <c r="S1031" s="350" t="s">
        <v>358</v>
      </c>
      <c r="T1031" s="350" t="s">
        <v>181</v>
      </c>
      <c r="U1031" s="61">
        <f>'раздел 2'!C1029-'раздел 1'!L1031</f>
        <v>0</v>
      </c>
      <c r="V1031" s="213">
        <f t="shared" si="267"/>
        <v>0</v>
      </c>
      <c r="W1031" s="213">
        <f t="shared" si="277"/>
        <v>17590.289545121988</v>
      </c>
    </row>
    <row r="1032" spans="1:23" ht="15.6" customHeight="1" x14ac:dyDescent="0.2">
      <c r="A1032" s="338">
        <f>A1031+1</f>
        <v>784</v>
      </c>
      <c r="B1032" s="117" t="s">
        <v>306</v>
      </c>
      <c r="C1032" s="341">
        <v>1967</v>
      </c>
      <c r="D1032" s="350"/>
      <c r="E1032" s="350" t="s">
        <v>174</v>
      </c>
      <c r="F1032" s="337">
        <v>4</v>
      </c>
      <c r="G1032" s="337">
        <v>3</v>
      </c>
      <c r="H1032" s="350">
        <v>3372.35</v>
      </c>
      <c r="I1032" s="350">
        <v>1991.11</v>
      </c>
      <c r="J1032" s="350">
        <v>1954.12</v>
      </c>
      <c r="K1032" s="341">
        <v>103</v>
      </c>
      <c r="L1032" s="373">
        <f>'раздел 2'!C1030</f>
        <v>24236921.41</v>
      </c>
      <c r="M1032" s="350">
        <v>0</v>
      </c>
      <c r="N1032" s="350">
        <v>0</v>
      </c>
      <c r="O1032" s="350">
        <v>0</v>
      </c>
      <c r="P1032" s="349">
        <f>L1032</f>
        <v>24236921.41</v>
      </c>
      <c r="Q1032" s="345">
        <f>L1032/H1032</f>
        <v>7186.9531365368366</v>
      </c>
      <c r="R1032" s="350">
        <v>24445</v>
      </c>
      <c r="S1032" s="350" t="s">
        <v>358</v>
      </c>
      <c r="T1032" s="350" t="s">
        <v>181</v>
      </c>
      <c r="U1032" s="61">
        <f>'раздел 2'!C1030-'раздел 1'!L1032</f>
        <v>0</v>
      </c>
      <c r="V1032" s="213">
        <f t="shared" si="267"/>
        <v>0</v>
      </c>
      <c r="W1032" s="213">
        <f t="shared" si="277"/>
        <v>17258.046863463162</v>
      </c>
    </row>
    <row r="1033" spans="1:23" ht="15.6" customHeight="1" x14ac:dyDescent="0.2">
      <c r="A1033" s="338">
        <f>A1032+1</f>
        <v>785</v>
      </c>
      <c r="B1033" s="117" t="s">
        <v>307</v>
      </c>
      <c r="C1033" s="341">
        <v>1969</v>
      </c>
      <c r="D1033" s="350"/>
      <c r="E1033" s="350" t="s">
        <v>174</v>
      </c>
      <c r="F1033" s="337">
        <v>2</v>
      </c>
      <c r="G1033" s="337">
        <v>2</v>
      </c>
      <c r="H1033" s="350">
        <v>1819.02</v>
      </c>
      <c r="I1033" s="350">
        <v>732.2</v>
      </c>
      <c r="J1033" s="350">
        <v>687.8</v>
      </c>
      <c r="K1033" s="341">
        <v>20</v>
      </c>
      <c r="L1033" s="373">
        <f>'раздел 2'!C1031</f>
        <v>4688090.4400000004</v>
      </c>
      <c r="M1033" s="350">
        <v>0</v>
      </c>
      <c r="N1033" s="350">
        <v>0</v>
      </c>
      <c r="O1033" s="350">
        <v>0</v>
      </c>
      <c r="P1033" s="349">
        <f>L1033</f>
        <v>4688090.4400000004</v>
      </c>
      <c r="Q1033" s="345">
        <f>L1033/H1033</f>
        <v>2577.2616243911561</v>
      </c>
      <c r="R1033" s="350">
        <v>24445</v>
      </c>
      <c r="S1033" s="350" t="s">
        <v>358</v>
      </c>
      <c r="T1033" s="350" t="s">
        <v>181</v>
      </c>
      <c r="U1033" s="61">
        <f>'раздел 2'!C1031-'раздел 1'!L1033</f>
        <v>0</v>
      </c>
      <c r="V1033" s="213">
        <f t="shared" si="267"/>
        <v>0</v>
      </c>
      <c r="W1033" s="213">
        <f t="shared" si="277"/>
        <v>21867.738375608846</v>
      </c>
    </row>
    <row r="1034" spans="1:23" ht="15.6" customHeight="1" x14ac:dyDescent="0.2">
      <c r="A1034" s="338">
        <f>A1033+1</f>
        <v>786</v>
      </c>
      <c r="B1034" s="340" t="s">
        <v>308</v>
      </c>
      <c r="C1034" s="341">
        <v>1971</v>
      </c>
      <c r="D1034" s="350"/>
      <c r="E1034" s="350" t="s">
        <v>174</v>
      </c>
      <c r="F1034" s="337">
        <v>2</v>
      </c>
      <c r="G1034" s="337">
        <v>2</v>
      </c>
      <c r="H1034" s="350">
        <v>1816.86</v>
      </c>
      <c r="I1034" s="350">
        <v>730.86</v>
      </c>
      <c r="J1034" s="350">
        <v>730.86</v>
      </c>
      <c r="K1034" s="341">
        <v>39</v>
      </c>
      <c r="L1034" s="373">
        <f>'раздел 2'!C1032</f>
        <v>4685880.3</v>
      </c>
      <c r="M1034" s="350">
        <v>0</v>
      </c>
      <c r="N1034" s="350">
        <v>0</v>
      </c>
      <c r="O1034" s="350">
        <v>0</v>
      </c>
      <c r="P1034" s="349">
        <f>L1034</f>
        <v>4685880.3</v>
      </c>
      <c r="Q1034" s="345">
        <f>L1034/H1034</f>
        <v>2579.1091773719495</v>
      </c>
      <c r="R1034" s="350">
        <v>24445</v>
      </c>
      <c r="S1034" s="350" t="s">
        <v>358</v>
      </c>
      <c r="T1034" s="350" t="s">
        <v>181</v>
      </c>
      <c r="U1034" s="61">
        <f>'раздел 2'!C1032-'раздел 1'!L1034</f>
        <v>0</v>
      </c>
      <c r="V1034" s="213">
        <f t="shared" si="267"/>
        <v>0</v>
      </c>
      <c r="W1034" s="213">
        <f t="shared" si="277"/>
        <v>21865.890822628051</v>
      </c>
    </row>
    <row r="1035" spans="1:23" ht="15.6" customHeight="1" x14ac:dyDescent="0.2">
      <c r="A1035" s="585" t="s">
        <v>17</v>
      </c>
      <c r="B1035" s="647"/>
      <c r="C1035" s="586"/>
      <c r="D1035" s="350"/>
      <c r="E1035" s="350"/>
      <c r="F1035" s="337"/>
      <c r="G1035" s="337"/>
      <c r="H1035" s="373">
        <f t="shared" ref="H1035:Q1035" si="280">SUM(H1031:H1034)</f>
        <v>10548.300000000001</v>
      </c>
      <c r="I1035" s="373">
        <f t="shared" si="280"/>
        <v>5467.7999999999993</v>
      </c>
      <c r="J1035" s="373">
        <f t="shared" si="280"/>
        <v>5314.5</v>
      </c>
      <c r="K1035" s="341">
        <f t="shared" si="280"/>
        <v>249</v>
      </c>
      <c r="L1035" s="373">
        <f t="shared" si="280"/>
        <v>57877046.989999995</v>
      </c>
      <c r="M1035" s="373">
        <f t="shared" si="280"/>
        <v>0</v>
      </c>
      <c r="N1035" s="373">
        <f t="shared" si="280"/>
        <v>0</v>
      </c>
      <c r="O1035" s="373">
        <f t="shared" si="280"/>
        <v>0</v>
      </c>
      <c r="P1035" s="373">
        <f t="shared" si="280"/>
        <v>57877046.989999995</v>
      </c>
      <c r="Q1035" s="373">
        <f t="shared" si="280"/>
        <v>19198.034393177953</v>
      </c>
      <c r="R1035" s="350" t="s">
        <v>1569</v>
      </c>
      <c r="S1035" s="350" t="s">
        <v>1569</v>
      </c>
      <c r="T1035" s="350" t="s">
        <v>1569</v>
      </c>
      <c r="U1035" s="61">
        <f>'раздел 2'!C1033-'раздел 1'!L1035</f>
        <v>0</v>
      </c>
      <c r="V1035" s="213">
        <f t="shared" si="267"/>
        <v>0</v>
      </c>
      <c r="W1035" s="213" t="e">
        <f t="shared" si="277"/>
        <v>#VALUE!</v>
      </c>
    </row>
    <row r="1036" spans="1:23" ht="15.6" customHeight="1" x14ac:dyDescent="0.2">
      <c r="A1036" s="599" t="s">
        <v>87</v>
      </c>
      <c r="B1036" s="600"/>
      <c r="C1036" s="341"/>
      <c r="D1036" s="350"/>
      <c r="E1036" s="350"/>
      <c r="F1036" s="337"/>
      <c r="G1036" s="337"/>
      <c r="H1036" s="350"/>
      <c r="I1036" s="350"/>
      <c r="J1036" s="350"/>
      <c r="K1036" s="341"/>
      <c r="L1036" s="373"/>
      <c r="M1036" s="350"/>
      <c r="N1036" s="350"/>
      <c r="O1036" s="350"/>
      <c r="P1036" s="350"/>
      <c r="Q1036" s="129"/>
      <c r="R1036" s="350"/>
      <c r="S1036" s="350"/>
      <c r="T1036" s="350"/>
      <c r="U1036" s="61">
        <f>'раздел 2'!C1034-'раздел 1'!L1036</f>
        <v>0</v>
      </c>
      <c r="V1036" s="213">
        <f t="shared" si="267"/>
        <v>0</v>
      </c>
      <c r="W1036" s="213">
        <f t="shared" si="277"/>
        <v>0</v>
      </c>
    </row>
    <row r="1037" spans="1:23" ht="15.6" customHeight="1" x14ac:dyDescent="0.2">
      <c r="A1037" s="338">
        <f>A1034+1</f>
        <v>787</v>
      </c>
      <c r="B1037" s="359" t="s">
        <v>311</v>
      </c>
      <c r="C1037" s="341">
        <v>1947</v>
      </c>
      <c r="D1037" s="350"/>
      <c r="E1037" s="350" t="s">
        <v>174</v>
      </c>
      <c r="F1037" s="337">
        <v>2</v>
      </c>
      <c r="G1037" s="337">
        <v>4</v>
      </c>
      <c r="H1037" s="350">
        <v>1228.9000000000001</v>
      </c>
      <c r="I1037" s="350">
        <v>1089.9000000000001</v>
      </c>
      <c r="J1037" s="350">
        <v>886.43</v>
      </c>
      <c r="K1037" s="341">
        <v>39</v>
      </c>
      <c r="L1037" s="373">
        <f>'раздел 2'!C1035</f>
        <v>8206994.4000000004</v>
      </c>
      <c r="M1037" s="350">
        <v>0</v>
      </c>
      <c r="N1037" s="350">
        <v>0</v>
      </c>
      <c r="O1037" s="350">
        <v>0</v>
      </c>
      <c r="P1037" s="349">
        <f t="shared" ref="P1037:P1053" si="281">L1037</f>
        <v>8206994.4000000004</v>
      </c>
      <c r="Q1037" s="345">
        <f t="shared" ref="Q1037:Q1055" si="282">L1037/H1037</f>
        <v>6678.3256570917074</v>
      </c>
      <c r="R1037" s="350">
        <v>24445</v>
      </c>
      <c r="S1037" s="350" t="s">
        <v>358</v>
      </c>
      <c r="T1037" s="350" t="s">
        <v>181</v>
      </c>
      <c r="U1037" s="61">
        <f>'раздел 2'!C1035-'раздел 1'!L1037</f>
        <v>0</v>
      </c>
      <c r="V1037" s="213">
        <f t="shared" si="267"/>
        <v>0</v>
      </c>
      <c r="W1037" s="213">
        <f t="shared" si="277"/>
        <v>17766.674342908293</v>
      </c>
    </row>
    <row r="1038" spans="1:23" ht="15.6" customHeight="1" x14ac:dyDescent="0.2">
      <c r="A1038" s="338">
        <f t="shared" ref="A1038:A1053" si="283">A1037+1</f>
        <v>788</v>
      </c>
      <c r="B1038" s="123" t="s">
        <v>834</v>
      </c>
      <c r="C1038" s="341">
        <v>1988</v>
      </c>
      <c r="D1038" s="350"/>
      <c r="E1038" s="350" t="s">
        <v>416</v>
      </c>
      <c r="F1038" s="337">
        <v>9</v>
      </c>
      <c r="G1038" s="337">
        <v>1</v>
      </c>
      <c r="H1038" s="350">
        <v>2080.4</v>
      </c>
      <c r="I1038" s="350">
        <v>1747.6</v>
      </c>
      <c r="J1038" s="350">
        <v>1747.6</v>
      </c>
      <c r="K1038" s="341">
        <v>105</v>
      </c>
      <c r="L1038" s="373">
        <f>'раздел 2'!C1036</f>
        <v>204017.08</v>
      </c>
      <c r="M1038" s="350">
        <v>0</v>
      </c>
      <c r="N1038" s="350">
        <v>0</v>
      </c>
      <c r="O1038" s="350">
        <v>0</v>
      </c>
      <c r="P1038" s="349">
        <f t="shared" si="281"/>
        <v>204017.08</v>
      </c>
      <c r="Q1038" s="345">
        <f t="shared" si="282"/>
        <v>98.066275716208409</v>
      </c>
      <c r="R1038" s="350">
        <v>24445</v>
      </c>
      <c r="S1038" s="350" t="s">
        <v>358</v>
      </c>
      <c r="T1038" s="350" t="s">
        <v>181</v>
      </c>
      <c r="U1038" s="61">
        <f>'раздел 2'!C1036-'раздел 1'!L1038</f>
        <v>0</v>
      </c>
      <c r="V1038" s="213">
        <f t="shared" si="267"/>
        <v>0</v>
      </c>
      <c r="W1038" s="213">
        <f t="shared" si="277"/>
        <v>24346.93372428379</v>
      </c>
    </row>
    <row r="1039" spans="1:23" ht="15.6" customHeight="1" x14ac:dyDescent="0.2">
      <c r="A1039" s="338">
        <f t="shared" si="283"/>
        <v>789</v>
      </c>
      <c r="B1039" s="352" t="s">
        <v>832</v>
      </c>
      <c r="C1039" s="341">
        <v>1958</v>
      </c>
      <c r="D1039" s="350"/>
      <c r="E1039" s="350" t="s">
        <v>416</v>
      </c>
      <c r="F1039" s="337">
        <v>2</v>
      </c>
      <c r="G1039" s="337">
        <v>2</v>
      </c>
      <c r="H1039" s="350">
        <v>642.9</v>
      </c>
      <c r="I1039" s="350">
        <v>642.9</v>
      </c>
      <c r="J1039" s="350">
        <v>642.9</v>
      </c>
      <c r="K1039" s="341">
        <v>24</v>
      </c>
      <c r="L1039" s="373">
        <f>'раздел 2'!C1037</f>
        <v>535452.06000000006</v>
      </c>
      <c r="M1039" s="350">
        <v>0</v>
      </c>
      <c r="N1039" s="350">
        <v>0</v>
      </c>
      <c r="O1039" s="350">
        <v>0</v>
      </c>
      <c r="P1039" s="349">
        <f t="shared" si="281"/>
        <v>535452.06000000006</v>
      </c>
      <c r="Q1039" s="345">
        <f t="shared" si="282"/>
        <v>832.86990200653304</v>
      </c>
      <c r="R1039" s="350">
        <v>24445</v>
      </c>
      <c r="S1039" s="350" t="s">
        <v>358</v>
      </c>
      <c r="T1039" s="350" t="s">
        <v>181</v>
      </c>
      <c r="U1039" s="61">
        <f>'раздел 2'!C1037-'раздел 1'!L1039</f>
        <v>0</v>
      </c>
      <c r="V1039" s="213">
        <f t="shared" si="267"/>
        <v>0</v>
      </c>
      <c r="W1039" s="213">
        <f t="shared" si="277"/>
        <v>23612.130097993468</v>
      </c>
    </row>
    <row r="1040" spans="1:23" ht="15.6" customHeight="1" x14ac:dyDescent="0.2">
      <c r="A1040" s="338">
        <f t="shared" si="283"/>
        <v>790</v>
      </c>
      <c r="B1040" s="352" t="s">
        <v>312</v>
      </c>
      <c r="C1040" s="341">
        <v>1956</v>
      </c>
      <c r="D1040" s="350"/>
      <c r="E1040" s="350" t="s">
        <v>174</v>
      </c>
      <c r="F1040" s="337">
        <v>2</v>
      </c>
      <c r="G1040" s="337">
        <v>2</v>
      </c>
      <c r="H1040" s="350">
        <v>828.3</v>
      </c>
      <c r="I1040" s="350">
        <v>776.3</v>
      </c>
      <c r="J1040" s="350">
        <v>633.29999999999995</v>
      </c>
      <c r="K1040" s="341">
        <v>38</v>
      </c>
      <c r="L1040" s="373">
        <f>'раздел 2'!C1038</f>
        <v>5673529.6799999997</v>
      </c>
      <c r="M1040" s="350">
        <v>0</v>
      </c>
      <c r="N1040" s="350">
        <v>0</v>
      </c>
      <c r="O1040" s="350">
        <v>0</v>
      </c>
      <c r="P1040" s="349">
        <f t="shared" si="281"/>
        <v>5673529.6799999997</v>
      </c>
      <c r="Q1040" s="345">
        <f t="shared" si="282"/>
        <v>6849.6072437522635</v>
      </c>
      <c r="R1040" s="350">
        <v>24445</v>
      </c>
      <c r="S1040" s="350" t="s">
        <v>358</v>
      </c>
      <c r="T1040" s="350" t="s">
        <v>181</v>
      </c>
      <c r="U1040" s="61">
        <f>'раздел 2'!C1038-'раздел 1'!L1040</f>
        <v>0</v>
      </c>
      <c r="V1040" s="213">
        <f t="shared" si="267"/>
        <v>0</v>
      </c>
      <c r="W1040" s="213">
        <f t="shared" si="277"/>
        <v>17595.392756247737</v>
      </c>
    </row>
    <row r="1041" spans="1:23" ht="15.6" customHeight="1" x14ac:dyDescent="0.2">
      <c r="A1041" s="338">
        <f t="shared" si="283"/>
        <v>791</v>
      </c>
      <c r="B1041" s="117" t="s">
        <v>313</v>
      </c>
      <c r="C1041" s="341">
        <v>1956</v>
      </c>
      <c r="D1041" s="350"/>
      <c r="E1041" s="350" t="s">
        <v>174</v>
      </c>
      <c r="F1041" s="337">
        <v>2</v>
      </c>
      <c r="G1041" s="337">
        <v>2</v>
      </c>
      <c r="H1041" s="350">
        <v>772.94</v>
      </c>
      <c r="I1041" s="350">
        <v>705.64</v>
      </c>
      <c r="J1041" s="350">
        <v>672.44</v>
      </c>
      <c r="K1041" s="341">
        <v>42</v>
      </c>
      <c r="L1041" s="373">
        <f>'раздел 2'!C1039</f>
        <v>5308155.66</v>
      </c>
      <c r="M1041" s="350">
        <v>0</v>
      </c>
      <c r="N1041" s="350">
        <v>0</v>
      </c>
      <c r="O1041" s="350">
        <v>0</v>
      </c>
      <c r="P1041" s="349">
        <f t="shared" si="281"/>
        <v>5308155.66</v>
      </c>
      <c r="Q1041" s="345">
        <f t="shared" si="282"/>
        <v>6867.4873340750901</v>
      </c>
      <c r="R1041" s="350">
        <v>24445</v>
      </c>
      <c r="S1041" s="350" t="s">
        <v>358</v>
      </c>
      <c r="T1041" s="350" t="s">
        <v>181</v>
      </c>
      <c r="U1041" s="61">
        <f>'раздел 2'!C1039-'раздел 1'!L1041</f>
        <v>0</v>
      </c>
      <c r="V1041" s="213">
        <f t="shared" si="267"/>
        <v>0</v>
      </c>
      <c r="W1041" s="213">
        <f t="shared" si="277"/>
        <v>17577.512665924911</v>
      </c>
    </row>
    <row r="1042" spans="1:23" ht="15.6" customHeight="1" x14ac:dyDescent="0.2">
      <c r="A1042" s="338">
        <f t="shared" si="283"/>
        <v>792</v>
      </c>
      <c r="B1042" s="117" t="s">
        <v>833</v>
      </c>
      <c r="C1042" s="341">
        <v>1963</v>
      </c>
      <c r="D1042" s="350"/>
      <c r="E1042" s="350" t="s">
        <v>416</v>
      </c>
      <c r="F1042" s="337">
        <v>4</v>
      </c>
      <c r="G1042" s="337">
        <v>2</v>
      </c>
      <c r="H1042" s="350">
        <v>1289.8</v>
      </c>
      <c r="I1042" s="350">
        <v>1289.8</v>
      </c>
      <c r="J1042" s="350">
        <v>1289.8</v>
      </c>
      <c r="K1042" s="341">
        <v>49</v>
      </c>
      <c r="L1042" s="373">
        <f>'раздел 2'!C1040</f>
        <v>647721.93000000005</v>
      </c>
      <c r="M1042" s="350">
        <v>0</v>
      </c>
      <c r="N1042" s="350">
        <v>0</v>
      </c>
      <c r="O1042" s="350">
        <v>0</v>
      </c>
      <c r="P1042" s="349">
        <f t="shared" si="281"/>
        <v>647721.93000000005</v>
      </c>
      <c r="Q1042" s="345">
        <f t="shared" si="282"/>
        <v>502.18788184214611</v>
      </c>
      <c r="R1042" s="350">
        <v>24445</v>
      </c>
      <c r="S1042" s="350" t="s">
        <v>358</v>
      </c>
      <c r="T1042" s="350" t="s">
        <v>181</v>
      </c>
      <c r="U1042" s="61">
        <f>'раздел 2'!C1040-'раздел 1'!L1042</f>
        <v>0</v>
      </c>
      <c r="V1042" s="213">
        <f t="shared" si="267"/>
        <v>0</v>
      </c>
      <c r="W1042" s="213">
        <f t="shared" si="277"/>
        <v>23942.812118157854</v>
      </c>
    </row>
    <row r="1043" spans="1:23" ht="15.6" customHeight="1" x14ac:dyDescent="0.2">
      <c r="A1043" s="338">
        <f t="shared" si="283"/>
        <v>793</v>
      </c>
      <c r="B1043" s="340" t="s">
        <v>835</v>
      </c>
      <c r="C1043" s="341">
        <v>1960</v>
      </c>
      <c r="D1043" s="350"/>
      <c r="E1043" s="350" t="s">
        <v>174</v>
      </c>
      <c r="F1043" s="337">
        <v>3</v>
      </c>
      <c r="G1043" s="337">
        <v>3</v>
      </c>
      <c r="H1043" s="350">
        <v>2675</v>
      </c>
      <c r="I1043" s="350">
        <v>1593.04</v>
      </c>
      <c r="J1043" s="350">
        <v>1484.5</v>
      </c>
      <c r="K1043" s="341">
        <v>37</v>
      </c>
      <c r="L1043" s="373">
        <f>'раздел 2'!C1041</f>
        <v>438910.18</v>
      </c>
      <c r="M1043" s="350">
        <v>0</v>
      </c>
      <c r="N1043" s="350">
        <v>0</v>
      </c>
      <c r="O1043" s="350">
        <v>0</v>
      </c>
      <c r="P1043" s="349">
        <f t="shared" si="281"/>
        <v>438910.18</v>
      </c>
      <c r="Q1043" s="345">
        <f t="shared" si="282"/>
        <v>164.07857196261682</v>
      </c>
      <c r="R1043" s="350">
        <v>24445</v>
      </c>
      <c r="S1043" s="350" t="s">
        <v>358</v>
      </c>
      <c r="T1043" s="350" t="s">
        <v>181</v>
      </c>
      <c r="U1043" s="61">
        <f>'раздел 2'!C1041-'раздел 1'!L1043</f>
        <v>0</v>
      </c>
      <c r="V1043" s="213">
        <f t="shared" si="267"/>
        <v>0</v>
      </c>
      <c r="W1043" s="213">
        <f t="shared" si="277"/>
        <v>24280.921428037382</v>
      </c>
    </row>
    <row r="1044" spans="1:23" ht="15.6" customHeight="1" x14ac:dyDescent="0.2">
      <c r="A1044" s="338">
        <f t="shared" si="283"/>
        <v>794</v>
      </c>
      <c r="B1044" s="340" t="s">
        <v>318</v>
      </c>
      <c r="C1044" s="341">
        <v>1990</v>
      </c>
      <c r="D1044" s="350"/>
      <c r="E1044" s="350" t="s">
        <v>178</v>
      </c>
      <c r="F1044" s="337">
        <v>5</v>
      </c>
      <c r="G1044" s="337">
        <v>5</v>
      </c>
      <c r="H1044" s="350">
        <v>6630.9</v>
      </c>
      <c r="I1044" s="350">
        <v>6058.16</v>
      </c>
      <c r="J1044" s="350">
        <v>3314.2</v>
      </c>
      <c r="K1044" s="341">
        <v>248</v>
      </c>
      <c r="L1044" s="373">
        <f>'раздел 2'!C1042</f>
        <v>17765747.059999999</v>
      </c>
      <c r="M1044" s="350">
        <v>0</v>
      </c>
      <c r="N1044" s="350">
        <v>0</v>
      </c>
      <c r="O1044" s="350">
        <v>0</v>
      </c>
      <c r="P1044" s="349">
        <f t="shared" si="281"/>
        <v>17765747.059999999</v>
      </c>
      <c r="Q1044" s="345">
        <f t="shared" si="282"/>
        <v>2679.2361610037851</v>
      </c>
      <c r="R1044" s="350">
        <v>24445</v>
      </c>
      <c r="S1044" s="350" t="s">
        <v>358</v>
      </c>
      <c r="T1044" s="350" t="s">
        <v>181</v>
      </c>
      <c r="U1044" s="61">
        <f>'раздел 2'!C1042-'раздел 1'!L1044</f>
        <v>0</v>
      </c>
      <c r="V1044" s="213">
        <f t="shared" si="267"/>
        <v>0</v>
      </c>
      <c r="W1044" s="213">
        <f t="shared" si="277"/>
        <v>21765.763838996216</v>
      </c>
    </row>
    <row r="1045" spans="1:23" ht="15.6" customHeight="1" x14ac:dyDescent="0.2">
      <c r="A1045" s="338">
        <f t="shared" si="283"/>
        <v>795</v>
      </c>
      <c r="B1045" s="340" t="s">
        <v>830</v>
      </c>
      <c r="C1045" s="341">
        <v>1988</v>
      </c>
      <c r="D1045" s="350"/>
      <c r="E1045" s="350" t="s">
        <v>416</v>
      </c>
      <c r="F1045" s="337">
        <v>8</v>
      </c>
      <c r="G1045" s="337">
        <v>2</v>
      </c>
      <c r="H1045" s="350">
        <v>5594.7</v>
      </c>
      <c r="I1045" s="350">
        <v>5594.7</v>
      </c>
      <c r="J1045" s="350">
        <v>1806.9</v>
      </c>
      <c r="K1045" s="341">
        <v>165</v>
      </c>
      <c r="L1045" s="373">
        <f>'раздел 2'!C1043</f>
        <v>1461540.2000000002</v>
      </c>
      <c r="M1045" s="350">
        <v>0</v>
      </c>
      <c r="N1045" s="350">
        <v>0</v>
      </c>
      <c r="O1045" s="350">
        <v>0</v>
      </c>
      <c r="P1045" s="349">
        <f t="shared" si="281"/>
        <v>1461540.2000000002</v>
      </c>
      <c r="Q1045" s="345">
        <f t="shared" si="282"/>
        <v>261.2365631758629</v>
      </c>
      <c r="R1045" s="350">
        <v>24445</v>
      </c>
      <c r="S1045" s="350" t="s">
        <v>358</v>
      </c>
      <c r="T1045" s="350" t="s">
        <v>181</v>
      </c>
      <c r="U1045" s="61">
        <f>'раздел 2'!C1043-'раздел 1'!L1045</f>
        <v>0</v>
      </c>
      <c r="V1045" s="213">
        <f t="shared" si="267"/>
        <v>0</v>
      </c>
      <c r="W1045" s="213">
        <f t="shared" si="277"/>
        <v>24183.763436824138</v>
      </c>
    </row>
    <row r="1046" spans="1:23" ht="15.6" customHeight="1" x14ac:dyDescent="0.2">
      <c r="A1046" s="338">
        <f t="shared" si="283"/>
        <v>796</v>
      </c>
      <c r="B1046" s="340" t="s">
        <v>829</v>
      </c>
      <c r="C1046" s="341">
        <v>1961</v>
      </c>
      <c r="D1046" s="350"/>
      <c r="E1046" s="350" t="s">
        <v>416</v>
      </c>
      <c r="F1046" s="337">
        <v>3</v>
      </c>
      <c r="G1046" s="337">
        <v>2</v>
      </c>
      <c r="H1046" s="350">
        <v>973.1</v>
      </c>
      <c r="I1046" s="350">
        <v>973.1</v>
      </c>
      <c r="J1046" s="350">
        <v>667.3</v>
      </c>
      <c r="K1046" s="341">
        <v>43</v>
      </c>
      <c r="L1046" s="373">
        <f>'раздел 2'!C1044</f>
        <v>116682.72</v>
      </c>
      <c r="M1046" s="350">
        <v>0</v>
      </c>
      <c r="N1046" s="350">
        <v>0</v>
      </c>
      <c r="O1046" s="350">
        <v>0</v>
      </c>
      <c r="P1046" s="349">
        <f t="shared" si="281"/>
        <v>116682.72</v>
      </c>
      <c r="Q1046" s="345">
        <f t="shared" si="282"/>
        <v>119.90825197821395</v>
      </c>
      <c r="R1046" s="350">
        <v>24445</v>
      </c>
      <c r="S1046" s="350" t="s">
        <v>358</v>
      </c>
      <c r="T1046" s="350" t="s">
        <v>181</v>
      </c>
      <c r="U1046" s="61">
        <f>'раздел 2'!C1044-'раздел 1'!L1046</f>
        <v>0</v>
      </c>
      <c r="V1046" s="213">
        <f t="shared" si="267"/>
        <v>0</v>
      </c>
      <c r="W1046" s="213">
        <f t="shared" si="277"/>
        <v>24325.091748021787</v>
      </c>
    </row>
    <row r="1047" spans="1:23" ht="15.6" customHeight="1" x14ac:dyDescent="0.2">
      <c r="A1047" s="338">
        <f t="shared" si="283"/>
        <v>797</v>
      </c>
      <c r="B1047" s="352" t="s">
        <v>314</v>
      </c>
      <c r="C1047" s="341">
        <v>1978</v>
      </c>
      <c r="D1047" s="350"/>
      <c r="E1047" s="350" t="s">
        <v>174</v>
      </c>
      <c r="F1047" s="337">
        <v>9</v>
      </c>
      <c r="G1047" s="337">
        <v>1</v>
      </c>
      <c r="H1047" s="350">
        <v>4579.6000000000004</v>
      </c>
      <c r="I1047" s="350">
        <v>3843.6</v>
      </c>
      <c r="J1047" s="350">
        <v>2586.85</v>
      </c>
      <c r="K1047" s="341">
        <v>117</v>
      </c>
      <c r="L1047" s="373">
        <f>'раздел 2'!C1045</f>
        <v>10895627.939999999</v>
      </c>
      <c r="M1047" s="350">
        <v>0</v>
      </c>
      <c r="N1047" s="350">
        <v>0</v>
      </c>
      <c r="O1047" s="350">
        <v>0</v>
      </c>
      <c r="P1047" s="349">
        <f t="shared" si="281"/>
        <v>10895627.939999999</v>
      </c>
      <c r="Q1047" s="345">
        <f t="shared" si="282"/>
        <v>2379.1658529129177</v>
      </c>
      <c r="R1047" s="350">
        <v>24445</v>
      </c>
      <c r="S1047" s="350" t="s">
        <v>358</v>
      </c>
      <c r="T1047" s="350" t="s">
        <v>181</v>
      </c>
      <c r="U1047" s="61">
        <f>'раздел 2'!C1045-'раздел 1'!L1047</f>
        <v>0</v>
      </c>
      <c r="V1047" s="213">
        <f t="shared" si="267"/>
        <v>0</v>
      </c>
      <c r="W1047" s="213">
        <f t="shared" si="277"/>
        <v>22065.834147087084</v>
      </c>
    </row>
    <row r="1048" spans="1:23" ht="15.6" customHeight="1" x14ac:dyDescent="0.2">
      <c r="A1048" s="338">
        <f t="shared" si="283"/>
        <v>798</v>
      </c>
      <c r="B1048" s="352" t="s">
        <v>315</v>
      </c>
      <c r="C1048" s="341">
        <v>1952</v>
      </c>
      <c r="D1048" s="350"/>
      <c r="E1048" s="350" t="s">
        <v>174</v>
      </c>
      <c r="F1048" s="337">
        <v>2</v>
      </c>
      <c r="G1048" s="337">
        <v>1</v>
      </c>
      <c r="H1048" s="350">
        <v>521.29999999999995</v>
      </c>
      <c r="I1048" s="350">
        <v>494.3</v>
      </c>
      <c r="J1048" s="350">
        <v>494.3</v>
      </c>
      <c r="K1048" s="341">
        <v>9</v>
      </c>
      <c r="L1048" s="373">
        <f>'раздел 2'!C1046</f>
        <v>3573914.3800000004</v>
      </c>
      <c r="M1048" s="350">
        <v>0</v>
      </c>
      <c r="N1048" s="350">
        <v>0</v>
      </c>
      <c r="O1048" s="350">
        <v>0</v>
      </c>
      <c r="P1048" s="349">
        <f t="shared" si="281"/>
        <v>3573914.3800000004</v>
      </c>
      <c r="Q1048" s="345">
        <f t="shared" si="282"/>
        <v>6855.7728371379253</v>
      </c>
      <c r="R1048" s="350">
        <v>24445</v>
      </c>
      <c r="S1048" s="350" t="s">
        <v>358</v>
      </c>
      <c r="T1048" s="350" t="s">
        <v>181</v>
      </c>
      <c r="U1048" s="61">
        <f>'раздел 2'!C1046-'раздел 1'!L1048</f>
        <v>0</v>
      </c>
      <c r="V1048" s="213">
        <f t="shared" si="267"/>
        <v>0</v>
      </c>
      <c r="W1048" s="213">
        <f t="shared" si="277"/>
        <v>17589.227162862073</v>
      </c>
    </row>
    <row r="1049" spans="1:23" ht="15.6" customHeight="1" x14ac:dyDescent="0.2">
      <c r="A1049" s="338">
        <f t="shared" si="283"/>
        <v>799</v>
      </c>
      <c r="B1049" s="352" t="s">
        <v>309</v>
      </c>
      <c r="C1049" s="341">
        <v>1947</v>
      </c>
      <c r="D1049" s="350"/>
      <c r="E1049" s="350" t="s">
        <v>174</v>
      </c>
      <c r="F1049" s="337">
        <v>2</v>
      </c>
      <c r="G1049" s="337">
        <v>4</v>
      </c>
      <c r="H1049" s="350">
        <v>1148.1099999999999</v>
      </c>
      <c r="I1049" s="350">
        <v>1000.05</v>
      </c>
      <c r="J1049" s="350">
        <v>946.15</v>
      </c>
      <c r="K1049" s="341">
        <v>72</v>
      </c>
      <c r="L1049" s="373">
        <f>'раздел 2'!C1047</f>
        <v>8062339.3799999999</v>
      </c>
      <c r="M1049" s="350">
        <v>0</v>
      </c>
      <c r="N1049" s="350">
        <v>0</v>
      </c>
      <c r="O1049" s="350">
        <v>0</v>
      </c>
      <c r="P1049" s="349">
        <f t="shared" si="281"/>
        <v>8062339.3799999999</v>
      </c>
      <c r="Q1049" s="345">
        <f t="shared" si="282"/>
        <v>7022.2708451280805</v>
      </c>
      <c r="R1049" s="350">
        <v>24445</v>
      </c>
      <c r="S1049" s="350" t="s">
        <v>358</v>
      </c>
      <c r="T1049" s="350" t="s">
        <v>181</v>
      </c>
      <c r="U1049" s="61">
        <f>'раздел 2'!C1047-'раздел 1'!L1049</f>
        <v>0</v>
      </c>
      <c r="V1049" s="213">
        <f t="shared" si="267"/>
        <v>0</v>
      </c>
      <c r="W1049" s="213">
        <f t="shared" si="277"/>
        <v>17422.729154871919</v>
      </c>
    </row>
    <row r="1050" spans="1:23" ht="15.6" customHeight="1" x14ac:dyDescent="0.2">
      <c r="A1050" s="338">
        <f t="shared" si="283"/>
        <v>800</v>
      </c>
      <c r="B1050" s="346" t="s">
        <v>310</v>
      </c>
      <c r="C1050" s="341">
        <v>1948</v>
      </c>
      <c r="D1050" s="350"/>
      <c r="E1050" s="350" t="s">
        <v>174</v>
      </c>
      <c r="F1050" s="337">
        <v>2</v>
      </c>
      <c r="G1050" s="337">
        <v>4</v>
      </c>
      <c r="H1050" s="350">
        <v>1225.9100000000001</v>
      </c>
      <c r="I1050" s="350">
        <v>1093.9100000000001</v>
      </c>
      <c r="J1050" s="350">
        <v>951.01</v>
      </c>
      <c r="K1050" s="341">
        <v>54</v>
      </c>
      <c r="L1050" s="373">
        <f>'раздел 2'!C1048</f>
        <v>7897533.5000000009</v>
      </c>
      <c r="M1050" s="350">
        <v>0</v>
      </c>
      <c r="N1050" s="350">
        <v>0</v>
      </c>
      <c r="O1050" s="350">
        <v>0</v>
      </c>
      <c r="P1050" s="349">
        <f t="shared" si="281"/>
        <v>7897533.5000000009</v>
      </c>
      <c r="Q1050" s="345">
        <f t="shared" si="282"/>
        <v>6442.1805026470138</v>
      </c>
      <c r="R1050" s="350">
        <v>24445</v>
      </c>
      <c r="S1050" s="350" t="s">
        <v>358</v>
      </c>
      <c r="T1050" s="350" t="s">
        <v>181</v>
      </c>
      <c r="U1050" s="61">
        <f>'раздел 2'!C1048-'раздел 1'!L1050</f>
        <v>0</v>
      </c>
      <c r="V1050" s="213">
        <f t="shared" si="267"/>
        <v>0</v>
      </c>
      <c r="W1050" s="213">
        <f t="shared" si="277"/>
        <v>18002.819497352986</v>
      </c>
    </row>
    <row r="1051" spans="1:23" ht="15.6" customHeight="1" x14ac:dyDescent="0.2">
      <c r="A1051" s="338">
        <f t="shared" si="283"/>
        <v>801</v>
      </c>
      <c r="B1051" s="151" t="s">
        <v>316</v>
      </c>
      <c r="C1051" s="341">
        <v>1962</v>
      </c>
      <c r="D1051" s="350"/>
      <c r="E1051" s="350" t="s">
        <v>174</v>
      </c>
      <c r="F1051" s="337">
        <v>3</v>
      </c>
      <c r="G1051" s="337">
        <v>2</v>
      </c>
      <c r="H1051" s="350">
        <v>1032.5999999999999</v>
      </c>
      <c r="I1051" s="350">
        <v>960.4</v>
      </c>
      <c r="J1051" s="350">
        <v>875.4</v>
      </c>
      <c r="K1051" s="341">
        <v>46</v>
      </c>
      <c r="L1051" s="373">
        <f>'раздел 2'!C1049</f>
        <v>8354217.9300000006</v>
      </c>
      <c r="M1051" s="350">
        <v>0</v>
      </c>
      <c r="N1051" s="350">
        <v>0</v>
      </c>
      <c r="O1051" s="350">
        <v>0</v>
      </c>
      <c r="P1051" s="349">
        <f t="shared" si="281"/>
        <v>8354217.9300000006</v>
      </c>
      <c r="Q1051" s="345">
        <f t="shared" si="282"/>
        <v>8090.468651946544</v>
      </c>
      <c r="R1051" s="350">
        <v>24445</v>
      </c>
      <c r="S1051" s="350" t="s">
        <v>358</v>
      </c>
      <c r="T1051" s="350" t="s">
        <v>181</v>
      </c>
      <c r="U1051" s="61">
        <f>'раздел 2'!C1049-'раздел 1'!L1051</f>
        <v>0</v>
      </c>
      <c r="V1051" s="213">
        <f t="shared" si="267"/>
        <v>0</v>
      </c>
      <c r="W1051" s="213">
        <f t="shared" si="277"/>
        <v>16354.531348053457</v>
      </c>
    </row>
    <row r="1052" spans="1:23" ht="15.6" customHeight="1" x14ac:dyDescent="0.2">
      <c r="A1052" s="338">
        <f t="shared" si="283"/>
        <v>802</v>
      </c>
      <c r="B1052" s="142" t="s">
        <v>317</v>
      </c>
      <c r="C1052" s="341">
        <v>1961</v>
      </c>
      <c r="D1052" s="350"/>
      <c r="E1052" s="350" t="s">
        <v>174</v>
      </c>
      <c r="F1052" s="337">
        <v>2</v>
      </c>
      <c r="G1052" s="337">
        <v>2</v>
      </c>
      <c r="H1052" s="350">
        <v>685.2</v>
      </c>
      <c r="I1052" s="350">
        <v>636.79999999999995</v>
      </c>
      <c r="J1052" s="350">
        <v>481.2</v>
      </c>
      <c r="K1052" s="341">
        <v>26</v>
      </c>
      <c r="L1052" s="373">
        <f>'раздел 2'!C1050</f>
        <v>400259.58</v>
      </c>
      <c r="M1052" s="350">
        <v>0</v>
      </c>
      <c r="N1052" s="350">
        <v>0</v>
      </c>
      <c r="O1052" s="350">
        <v>0</v>
      </c>
      <c r="P1052" s="349">
        <f t="shared" si="281"/>
        <v>400259.58</v>
      </c>
      <c r="Q1052" s="345">
        <f t="shared" si="282"/>
        <v>584.15</v>
      </c>
      <c r="R1052" s="350">
        <v>24445</v>
      </c>
      <c r="S1052" s="350" t="s">
        <v>358</v>
      </c>
      <c r="T1052" s="350" t="s">
        <v>181</v>
      </c>
      <c r="U1052" s="61">
        <f>'раздел 2'!C1050-'раздел 1'!L1052</f>
        <v>0</v>
      </c>
      <c r="V1052" s="213">
        <f t="shared" si="267"/>
        <v>0</v>
      </c>
      <c r="W1052" s="213">
        <f t="shared" si="277"/>
        <v>23860.85</v>
      </c>
    </row>
    <row r="1053" spans="1:23" ht="15.6" customHeight="1" x14ac:dyDescent="0.2">
      <c r="A1053" s="338">
        <f t="shared" si="283"/>
        <v>803</v>
      </c>
      <c r="B1053" s="145" t="s">
        <v>831</v>
      </c>
      <c r="C1053" s="341">
        <v>1951</v>
      </c>
      <c r="D1053" s="350"/>
      <c r="E1053" s="350" t="s">
        <v>416</v>
      </c>
      <c r="F1053" s="337">
        <v>2</v>
      </c>
      <c r="G1053" s="337">
        <v>2</v>
      </c>
      <c r="H1053" s="350">
        <v>808.2</v>
      </c>
      <c r="I1053" s="350">
        <v>808.2</v>
      </c>
      <c r="J1053" s="350">
        <v>354.7</v>
      </c>
      <c r="K1053" s="341">
        <v>14</v>
      </c>
      <c r="L1053" s="373">
        <f>'раздел 2'!C1051</f>
        <v>520593.39</v>
      </c>
      <c r="M1053" s="350">
        <v>0</v>
      </c>
      <c r="N1053" s="350">
        <v>0</v>
      </c>
      <c r="O1053" s="350">
        <v>0</v>
      </c>
      <c r="P1053" s="349">
        <f t="shared" si="281"/>
        <v>520593.39</v>
      </c>
      <c r="Q1053" s="345">
        <f t="shared" si="282"/>
        <v>644.13930957683738</v>
      </c>
      <c r="R1053" s="350">
        <v>24445</v>
      </c>
      <c r="S1053" s="350" t="s">
        <v>358</v>
      </c>
      <c r="T1053" s="350" t="s">
        <v>181</v>
      </c>
      <c r="U1053" s="61">
        <f>'раздел 2'!C1051-'раздел 1'!L1053</f>
        <v>0</v>
      </c>
      <c r="V1053" s="213">
        <f t="shared" si="267"/>
        <v>0</v>
      </c>
      <c r="W1053" s="213">
        <f t="shared" si="277"/>
        <v>23800.860690423164</v>
      </c>
    </row>
    <row r="1054" spans="1:23" ht="15.6" customHeight="1" x14ac:dyDescent="0.2">
      <c r="A1054" s="585" t="s">
        <v>17</v>
      </c>
      <c r="B1054" s="586"/>
      <c r="C1054" s="341"/>
      <c r="D1054" s="350"/>
      <c r="E1054" s="350"/>
      <c r="F1054" s="337"/>
      <c r="G1054" s="337"/>
      <c r="H1054" s="373">
        <f t="shared" ref="H1054:P1054" si="284">SUM(H1037:H1053)</f>
        <v>32717.86</v>
      </c>
      <c r="I1054" s="373">
        <f t="shared" si="284"/>
        <v>29308.399999999998</v>
      </c>
      <c r="J1054" s="373">
        <f t="shared" si="284"/>
        <v>19834.98</v>
      </c>
      <c r="K1054" s="341">
        <f t="shared" si="284"/>
        <v>1128</v>
      </c>
      <c r="L1054" s="373">
        <f t="shared" si="284"/>
        <v>80063237.070000008</v>
      </c>
      <c r="M1054" s="373">
        <f t="shared" si="284"/>
        <v>0</v>
      </c>
      <c r="N1054" s="373">
        <f t="shared" si="284"/>
        <v>0</v>
      </c>
      <c r="O1054" s="373">
        <f t="shared" si="284"/>
        <v>0</v>
      </c>
      <c r="P1054" s="373">
        <f t="shared" si="284"/>
        <v>80063237.070000008</v>
      </c>
      <c r="Q1054" s="345">
        <f t="shared" si="282"/>
        <v>2447.0804957903729</v>
      </c>
      <c r="R1054" s="350">
        <v>24445</v>
      </c>
      <c r="S1054" s="350" t="s">
        <v>1569</v>
      </c>
      <c r="T1054" s="350" t="s">
        <v>1569</v>
      </c>
      <c r="U1054" s="61">
        <f>'раздел 2'!C1052-'раздел 1'!L1054</f>
        <v>0</v>
      </c>
      <c r="V1054" s="213">
        <f t="shared" si="267"/>
        <v>0</v>
      </c>
      <c r="W1054" s="213">
        <f t="shared" si="277"/>
        <v>21997.919504209625</v>
      </c>
    </row>
    <row r="1055" spans="1:23" s="220" customFormat="1" ht="15.6" customHeight="1" x14ac:dyDescent="0.2">
      <c r="A1055" s="587" t="s">
        <v>88</v>
      </c>
      <c r="B1055" s="588"/>
      <c r="C1055" s="163"/>
      <c r="D1055" s="371"/>
      <c r="E1055" s="371"/>
      <c r="F1055" s="189"/>
      <c r="G1055" s="189"/>
      <c r="H1055" s="356">
        <f t="shared" ref="H1055:P1055" si="285">H1054+H1035+H1029</f>
        <v>46509.36</v>
      </c>
      <c r="I1055" s="356">
        <f t="shared" si="285"/>
        <v>36141.399999999994</v>
      </c>
      <c r="J1055" s="356">
        <f t="shared" si="285"/>
        <v>25615.079999999998</v>
      </c>
      <c r="K1055" s="163">
        <f t="shared" si="285"/>
        <v>1439</v>
      </c>
      <c r="L1055" s="356">
        <f t="shared" si="285"/>
        <v>143014605.02000001</v>
      </c>
      <c r="M1055" s="356">
        <f t="shared" si="285"/>
        <v>0</v>
      </c>
      <c r="N1055" s="356">
        <f t="shared" si="285"/>
        <v>0</v>
      </c>
      <c r="O1055" s="356">
        <f t="shared" si="285"/>
        <v>0</v>
      </c>
      <c r="P1055" s="356">
        <f t="shared" si="285"/>
        <v>143014605.02000001</v>
      </c>
      <c r="Q1055" s="345">
        <f t="shared" si="282"/>
        <v>3074.9639431718692</v>
      </c>
      <c r="R1055" s="350" t="s">
        <v>1569</v>
      </c>
      <c r="S1055" s="350" t="s">
        <v>1569</v>
      </c>
      <c r="T1055" s="350" t="s">
        <v>1569</v>
      </c>
      <c r="U1055" s="61">
        <f>'раздел 2'!C1053-'раздел 1'!L1055</f>
        <v>0</v>
      </c>
      <c r="V1055" s="213">
        <f t="shared" si="267"/>
        <v>0</v>
      </c>
      <c r="W1055" s="213" t="e">
        <f t="shared" si="277"/>
        <v>#VALUE!</v>
      </c>
    </row>
    <row r="1056" spans="1:23" ht="15.6" customHeight="1" x14ac:dyDescent="0.2">
      <c r="A1056" s="599" t="s">
        <v>89</v>
      </c>
      <c r="B1056" s="600"/>
      <c r="C1056" s="341"/>
      <c r="D1056" s="350"/>
      <c r="E1056" s="350"/>
      <c r="F1056" s="337"/>
      <c r="G1056" s="337"/>
      <c r="H1056" s="350"/>
      <c r="I1056" s="350"/>
      <c r="J1056" s="350"/>
      <c r="K1056" s="341"/>
      <c r="L1056" s="373"/>
      <c r="M1056" s="350"/>
      <c r="N1056" s="350"/>
      <c r="O1056" s="350"/>
      <c r="P1056" s="350"/>
      <c r="Q1056" s="129"/>
      <c r="R1056" s="350"/>
      <c r="S1056" s="350"/>
      <c r="T1056" s="350"/>
      <c r="U1056" s="61">
        <f>'раздел 2'!C1054-'раздел 1'!L1056</f>
        <v>0</v>
      </c>
      <c r="V1056" s="213">
        <f t="shared" si="267"/>
        <v>0</v>
      </c>
      <c r="W1056" s="213">
        <f t="shared" si="277"/>
        <v>0</v>
      </c>
    </row>
    <row r="1057" spans="1:23" ht="15.6" customHeight="1" x14ac:dyDescent="0.2">
      <c r="A1057" s="338">
        <f>A1053+1</f>
        <v>804</v>
      </c>
      <c r="B1057" s="145" t="s">
        <v>839</v>
      </c>
      <c r="C1057" s="341">
        <v>1968</v>
      </c>
      <c r="D1057" s="350"/>
      <c r="E1057" s="350" t="s">
        <v>416</v>
      </c>
      <c r="F1057" s="337">
        <v>5</v>
      </c>
      <c r="G1057" s="337">
        <v>4</v>
      </c>
      <c r="H1057" s="350">
        <v>3185.7</v>
      </c>
      <c r="I1057" s="350">
        <v>3184</v>
      </c>
      <c r="J1057" s="350">
        <v>2401.4</v>
      </c>
      <c r="K1057" s="341">
        <v>86</v>
      </c>
      <c r="L1057" s="373">
        <f>'раздел 2'!C1055</f>
        <v>730297.03</v>
      </c>
      <c r="M1057" s="350">
        <v>0</v>
      </c>
      <c r="N1057" s="350">
        <v>0</v>
      </c>
      <c r="O1057" s="350">
        <v>0</v>
      </c>
      <c r="P1057" s="349">
        <f t="shared" ref="P1057:P1100" si="286">L1057</f>
        <v>730297.03</v>
      </c>
      <c r="Q1057" s="345">
        <f t="shared" ref="Q1057:Q1091" si="287">L1057/H1057</f>
        <v>229.24224817151648</v>
      </c>
      <c r="R1057" s="350">
        <v>24445</v>
      </c>
      <c r="S1057" s="350" t="s">
        <v>358</v>
      </c>
      <c r="T1057" s="350" t="s">
        <v>181</v>
      </c>
      <c r="U1057" s="61">
        <f>'раздел 2'!C1055-'раздел 1'!L1057</f>
        <v>0</v>
      </c>
      <c r="V1057" s="213">
        <f t="shared" si="267"/>
        <v>0</v>
      </c>
      <c r="W1057" s="213">
        <f t="shared" si="277"/>
        <v>24215.757751828485</v>
      </c>
    </row>
    <row r="1058" spans="1:23" ht="15.6" customHeight="1" x14ac:dyDescent="0.2">
      <c r="A1058" s="338">
        <f t="shared" ref="A1058:A1100" si="288">A1057+1</f>
        <v>805</v>
      </c>
      <c r="B1058" s="145" t="s">
        <v>840</v>
      </c>
      <c r="C1058" s="341">
        <v>1968</v>
      </c>
      <c r="D1058" s="350"/>
      <c r="E1058" s="350" t="s">
        <v>416</v>
      </c>
      <c r="F1058" s="337">
        <v>5</v>
      </c>
      <c r="G1058" s="337">
        <v>3</v>
      </c>
      <c r="H1058" s="350">
        <v>2491</v>
      </c>
      <c r="I1058" s="350">
        <v>2491</v>
      </c>
      <c r="J1058" s="350" t="s">
        <v>1457</v>
      </c>
      <c r="K1058" s="341">
        <v>98</v>
      </c>
      <c r="L1058" s="373">
        <f>'раздел 2'!C1056</f>
        <v>810218.68</v>
      </c>
      <c r="M1058" s="350">
        <v>0</v>
      </c>
      <c r="N1058" s="350">
        <v>0</v>
      </c>
      <c r="O1058" s="350">
        <v>0</v>
      </c>
      <c r="P1058" s="349">
        <f t="shared" si="286"/>
        <v>810218.68</v>
      </c>
      <c r="Q1058" s="345">
        <f t="shared" si="287"/>
        <v>325.25840224809315</v>
      </c>
      <c r="R1058" s="350">
        <v>24445</v>
      </c>
      <c r="S1058" s="350" t="s">
        <v>358</v>
      </c>
      <c r="T1058" s="350" t="s">
        <v>181</v>
      </c>
      <c r="U1058" s="61">
        <f>'раздел 2'!C1056-'раздел 1'!L1058</f>
        <v>0</v>
      </c>
      <c r="V1058" s="213">
        <f t="shared" si="267"/>
        <v>0</v>
      </c>
      <c r="W1058" s="213">
        <f t="shared" si="277"/>
        <v>24119.741597751909</v>
      </c>
    </row>
    <row r="1059" spans="1:23" ht="15.6" customHeight="1" x14ac:dyDescent="0.2">
      <c r="A1059" s="338">
        <f t="shared" si="288"/>
        <v>806</v>
      </c>
      <c r="B1059" s="145" t="s">
        <v>841</v>
      </c>
      <c r="C1059" s="341">
        <v>1968</v>
      </c>
      <c r="D1059" s="350"/>
      <c r="E1059" s="350" t="s">
        <v>416</v>
      </c>
      <c r="F1059" s="337">
        <v>5</v>
      </c>
      <c r="G1059" s="337">
        <v>4</v>
      </c>
      <c r="H1059" s="350">
        <v>2853</v>
      </c>
      <c r="I1059" s="350">
        <v>2853</v>
      </c>
      <c r="J1059" s="350">
        <v>2853</v>
      </c>
      <c r="K1059" s="341">
        <v>88</v>
      </c>
      <c r="L1059" s="373">
        <f>'раздел 2'!C1057</f>
        <v>727723.59</v>
      </c>
      <c r="M1059" s="350">
        <v>0</v>
      </c>
      <c r="N1059" s="350">
        <v>0</v>
      </c>
      <c r="O1059" s="350">
        <v>0</v>
      </c>
      <c r="P1059" s="349">
        <f t="shared" si="286"/>
        <v>727723.59</v>
      </c>
      <c r="Q1059" s="345">
        <f t="shared" si="287"/>
        <v>255.07311251314405</v>
      </c>
      <c r="R1059" s="350">
        <v>24445</v>
      </c>
      <c r="S1059" s="350" t="s">
        <v>358</v>
      </c>
      <c r="T1059" s="350" t="s">
        <v>181</v>
      </c>
      <c r="U1059" s="61">
        <f>'раздел 2'!C1057-'раздел 1'!L1059</f>
        <v>0</v>
      </c>
      <c r="V1059" s="213">
        <f t="shared" si="267"/>
        <v>0</v>
      </c>
      <c r="W1059" s="213">
        <f t="shared" si="277"/>
        <v>24189.926887486858</v>
      </c>
    </row>
    <row r="1060" spans="1:23" ht="15.6" customHeight="1" x14ac:dyDescent="0.2">
      <c r="A1060" s="338">
        <f t="shared" si="288"/>
        <v>807</v>
      </c>
      <c r="B1060" s="145" t="s">
        <v>842</v>
      </c>
      <c r="C1060" s="341">
        <v>1969</v>
      </c>
      <c r="D1060" s="350"/>
      <c r="E1060" s="350" t="s">
        <v>416</v>
      </c>
      <c r="F1060" s="337">
        <v>5</v>
      </c>
      <c r="G1060" s="337">
        <v>4</v>
      </c>
      <c r="H1060" s="350">
        <v>3542.3</v>
      </c>
      <c r="I1060" s="350">
        <v>3504.5</v>
      </c>
      <c r="J1060" s="350">
        <v>3462</v>
      </c>
      <c r="K1060" s="341">
        <v>133</v>
      </c>
      <c r="L1060" s="373">
        <f>'раздел 2'!C1058</f>
        <v>967994.78</v>
      </c>
      <c r="M1060" s="350">
        <v>0</v>
      </c>
      <c r="N1060" s="350">
        <v>0</v>
      </c>
      <c r="O1060" s="350">
        <v>0</v>
      </c>
      <c r="P1060" s="349">
        <f t="shared" si="286"/>
        <v>967994.78</v>
      </c>
      <c r="Q1060" s="345">
        <f t="shared" si="287"/>
        <v>273.26730655224009</v>
      </c>
      <c r="R1060" s="350">
        <v>24445</v>
      </c>
      <c r="S1060" s="350" t="s">
        <v>358</v>
      </c>
      <c r="T1060" s="350" t="s">
        <v>181</v>
      </c>
      <c r="U1060" s="61">
        <f>'раздел 2'!C1058-'раздел 1'!L1060</f>
        <v>0</v>
      </c>
      <c r="V1060" s="213">
        <f t="shared" si="267"/>
        <v>0</v>
      </c>
      <c r="W1060" s="213">
        <f t="shared" si="277"/>
        <v>24171.732693447761</v>
      </c>
    </row>
    <row r="1061" spans="1:23" ht="15.6" customHeight="1" x14ac:dyDescent="0.2">
      <c r="A1061" s="338">
        <f t="shared" si="288"/>
        <v>808</v>
      </c>
      <c r="B1061" s="145" t="s">
        <v>863</v>
      </c>
      <c r="C1061" s="341">
        <v>1968</v>
      </c>
      <c r="D1061" s="350"/>
      <c r="E1061" s="350" t="s">
        <v>416</v>
      </c>
      <c r="F1061" s="337">
        <v>9</v>
      </c>
      <c r="G1061" s="337">
        <v>1</v>
      </c>
      <c r="H1061" s="350">
        <v>1951.7</v>
      </c>
      <c r="I1061" s="350">
        <v>1951.94</v>
      </c>
      <c r="J1061" s="350">
        <v>1887.83</v>
      </c>
      <c r="K1061" s="341">
        <v>77</v>
      </c>
      <c r="L1061" s="373">
        <f>'раздел 2'!C1059</f>
        <v>756243.32</v>
      </c>
      <c r="M1061" s="350">
        <v>0</v>
      </c>
      <c r="N1061" s="350">
        <v>0</v>
      </c>
      <c r="O1061" s="350">
        <v>0</v>
      </c>
      <c r="P1061" s="349">
        <f t="shared" si="286"/>
        <v>756243.32</v>
      </c>
      <c r="Q1061" s="345">
        <f t="shared" si="287"/>
        <v>387.47928472613614</v>
      </c>
      <c r="R1061" s="350">
        <v>24445</v>
      </c>
      <c r="S1061" s="350" t="s">
        <v>358</v>
      </c>
      <c r="T1061" s="350" t="s">
        <v>181</v>
      </c>
      <c r="U1061" s="61">
        <f>'раздел 2'!C1059-'раздел 1'!L1061</f>
        <v>0</v>
      </c>
      <c r="V1061" s="213">
        <f t="shared" si="267"/>
        <v>0</v>
      </c>
      <c r="W1061" s="213">
        <f t="shared" si="277"/>
        <v>24057.520715273862</v>
      </c>
    </row>
    <row r="1062" spans="1:23" ht="15.6" customHeight="1" x14ac:dyDescent="0.2">
      <c r="A1062" s="338">
        <f t="shared" si="288"/>
        <v>809</v>
      </c>
      <c r="B1062" s="145" t="s">
        <v>843</v>
      </c>
      <c r="C1062" s="341">
        <v>1972</v>
      </c>
      <c r="D1062" s="350">
        <v>2015</v>
      </c>
      <c r="E1062" s="350" t="s">
        <v>1440</v>
      </c>
      <c r="F1062" s="337">
        <v>5</v>
      </c>
      <c r="G1062" s="337">
        <v>6</v>
      </c>
      <c r="H1062" s="350">
        <v>4314.1000000000004</v>
      </c>
      <c r="I1062" s="350">
        <v>4314.1000000000004</v>
      </c>
      <c r="J1062" s="350">
        <v>3588.35</v>
      </c>
      <c r="K1062" s="341">
        <v>273</v>
      </c>
      <c r="L1062" s="373">
        <f>'раздел 2'!C1060</f>
        <v>1157795.8999999999</v>
      </c>
      <c r="M1062" s="350">
        <v>0</v>
      </c>
      <c r="N1062" s="350">
        <v>0</v>
      </c>
      <c r="O1062" s="350">
        <v>0</v>
      </c>
      <c r="P1062" s="349">
        <f t="shared" si="286"/>
        <v>1157795.8999999999</v>
      </c>
      <c r="Q1062" s="345">
        <f t="shared" si="287"/>
        <v>268.37484063883539</v>
      </c>
      <c r="R1062" s="350">
        <v>24445</v>
      </c>
      <c r="S1062" s="350" t="s">
        <v>358</v>
      </c>
      <c r="T1062" s="350" t="s">
        <v>181</v>
      </c>
      <c r="U1062" s="61">
        <f>'раздел 2'!C1060-'раздел 1'!L1062</f>
        <v>0</v>
      </c>
      <c r="V1062" s="213">
        <f t="shared" ref="V1062:V1125" si="289">L1062-P1062</f>
        <v>0</v>
      </c>
      <c r="W1062" s="213">
        <f t="shared" si="277"/>
        <v>24176.625159361163</v>
      </c>
    </row>
    <row r="1063" spans="1:23" ht="15.6" customHeight="1" x14ac:dyDescent="0.2">
      <c r="A1063" s="338">
        <f t="shared" si="288"/>
        <v>810</v>
      </c>
      <c r="B1063" s="142" t="s">
        <v>844</v>
      </c>
      <c r="C1063" s="341">
        <v>1971</v>
      </c>
      <c r="D1063" s="350">
        <v>2015</v>
      </c>
      <c r="E1063" s="350" t="s">
        <v>416</v>
      </c>
      <c r="F1063" s="337">
        <v>9</v>
      </c>
      <c r="G1063" s="337">
        <v>1</v>
      </c>
      <c r="H1063" s="350">
        <v>6556.4</v>
      </c>
      <c r="I1063" s="350">
        <v>4974.68</v>
      </c>
      <c r="J1063" s="350">
        <v>4431.3100000000004</v>
      </c>
      <c r="K1063" s="341">
        <v>286</v>
      </c>
      <c r="L1063" s="373">
        <f>'раздел 2'!C1061</f>
        <v>230637.95</v>
      </c>
      <c r="M1063" s="350">
        <v>0</v>
      </c>
      <c r="N1063" s="350">
        <v>0</v>
      </c>
      <c r="O1063" s="350">
        <v>0</v>
      </c>
      <c r="P1063" s="349">
        <f t="shared" si="286"/>
        <v>230637.95</v>
      </c>
      <c r="Q1063" s="345">
        <f t="shared" si="287"/>
        <v>35.177528826795196</v>
      </c>
      <c r="R1063" s="350">
        <v>24445</v>
      </c>
      <c r="S1063" s="350" t="s">
        <v>358</v>
      </c>
      <c r="T1063" s="350" t="s">
        <v>181</v>
      </c>
      <c r="U1063" s="61">
        <f>'раздел 2'!C1061-'раздел 1'!L1063</f>
        <v>0</v>
      </c>
      <c r="V1063" s="213">
        <f t="shared" si="289"/>
        <v>0</v>
      </c>
      <c r="W1063" s="213">
        <f t="shared" si="277"/>
        <v>24409.822471173204</v>
      </c>
    </row>
    <row r="1064" spans="1:23" ht="15.6" customHeight="1" x14ac:dyDescent="0.2">
      <c r="A1064" s="338">
        <f t="shared" si="288"/>
        <v>811</v>
      </c>
      <c r="B1064" s="145" t="s">
        <v>857</v>
      </c>
      <c r="C1064" s="341">
        <v>1976</v>
      </c>
      <c r="D1064" s="350"/>
      <c r="E1064" s="350" t="s">
        <v>416</v>
      </c>
      <c r="F1064" s="337">
        <v>5</v>
      </c>
      <c r="G1064" s="337">
        <v>4</v>
      </c>
      <c r="H1064" s="350">
        <v>4036.2</v>
      </c>
      <c r="I1064" s="350">
        <v>4036.2</v>
      </c>
      <c r="J1064" s="350">
        <v>2970.2</v>
      </c>
      <c r="K1064" s="341">
        <v>170</v>
      </c>
      <c r="L1064" s="373">
        <f>'раздел 2'!C1062</f>
        <v>1373207.2</v>
      </c>
      <c r="M1064" s="350">
        <v>0</v>
      </c>
      <c r="N1064" s="350">
        <v>0</v>
      </c>
      <c r="O1064" s="350">
        <v>0</v>
      </c>
      <c r="P1064" s="349">
        <f t="shared" si="286"/>
        <v>1373207.2</v>
      </c>
      <c r="Q1064" s="345">
        <f t="shared" si="287"/>
        <v>340.22278380655069</v>
      </c>
      <c r="R1064" s="350">
        <v>24445</v>
      </c>
      <c r="S1064" s="350" t="s">
        <v>358</v>
      </c>
      <c r="T1064" s="350" t="s">
        <v>181</v>
      </c>
      <c r="U1064" s="61">
        <f>'раздел 2'!C1062-'раздел 1'!L1064</f>
        <v>0</v>
      </c>
      <c r="V1064" s="213">
        <f t="shared" si="289"/>
        <v>0</v>
      </c>
      <c r="W1064" s="213">
        <f t="shared" si="277"/>
        <v>24104.777216193448</v>
      </c>
    </row>
    <row r="1065" spans="1:23" ht="15.6" customHeight="1" x14ac:dyDescent="0.2">
      <c r="A1065" s="338">
        <f t="shared" si="288"/>
        <v>812</v>
      </c>
      <c r="B1065" s="145" t="s">
        <v>858</v>
      </c>
      <c r="C1065" s="341">
        <v>1962</v>
      </c>
      <c r="D1065" s="350"/>
      <c r="E1065" s="350" t="s">
        <v>416</v>
      </c>
      <c r="F1065" s="337">
        <v>3</v>
      </c>
      <c r="G1065" s="337">
        <v>3</v>
      </c>
      <c r="H1065" s="350">
        <v>1499.5</v>
      </c>
      <c r="I1065" s="350">
        <v>1499.5</v>
      </c>
      <c r="J1065" s="350" t="s">
        <v>1459</v>
      </c>
      <c r="K1065" s="341">
        <v>84</v>
      </c>
      <c r="L1065" s="373">
        <f>'раздел 2'!C1063</f>
        <v>132899.41</v>
      </c>
      <c r="M1065" s="350">
        <v>0</v>
      </c>
      <c r="N1065" s="350">
        <v>0</v>
      </c>
      <c r="O1065" s="350">
        <v>0</v>
      </c>
      <c r="P1065" s="349">
        <f t="shared" si="286"/>
        <v>132899.41</v>
      </c>
      <c r="Q1065" s="345">
        <f t="shared" si="287"/>
        <v>88.629149716572186</v>
      </c>
      <c r="R1065" s="350">
        <v>24445</v>
      </c>
      <c r="S1065" s="350" t="s">
        <v>358</v>
      </c>
      <c r="T1065" s="350" t="s">
        <v>181</v>
      </c>
      <c r="U1065" s="61">
        <f>'раздел 2'!C1063-'раздел 1'!L1065</f>
        <v>0</v>
      </c>
      <c r="V1065" s="213">
        <f t="shared" si="289"/>
        <v>0</v>
      </c>
      <c r="W1065" s="213">
        <f t="shared" si="277"/>
        <v>24356.370850283427</v>
      </c>
    </row>
    <row r="1066" spans="1:23" ht="15.6" customHeight="1" x14ac:dyDescent="0.2">
      <c r="A1066" s="338">
        <f t="shared" si="288"/>
        <v>813</v>
      </c>
      <c r="B1066" s="145" t="s">
        <v>859</v>
      </c>
      <c r="C1066" s="341">
        <v>1961</v>
      </c>
      <c r="D1066" s="350">
        <v>2015</v>
      </c>
      <c r="E1066" s="350" t="s">
        <v>416</v>
      </c>
      <c r="F1066" s="337">
        <v>3</v>
      </c>
      <c r="G1066" s="337">
        <v>2</v>
      </c>
      <c r="H1066" s="350">
        <v>949.7</v>
      </c>
      <c r="I1066" s="350">
        <v>949.7</v>
      </c>
      <c r="J1066" s="350">
        <v>865.2</v>
      </c>
      <c r="K1066" s="341">
        <v>45</v>
      </c>
      <c r="L1066" s="373">
        <f>'раздел 2'!C1064</f>
        <v>314752.68</v>
      </c>
      <c r="M1066" s="350">
        <v>0</v>
      </c>
      <c r="N1066" s="350">
        <v>0</v>
      </c>
      <c r="O1066" s="350">
        <v>0</v>
      </c>
      <c r="P1066" s="349">
        <f t="shared" si="286"/>
        <v>314752.68</v>
      </c>
      <c r="Q1066" s="345">
        <f t="shared" si="287"/>
        <v>331.42327050647572</v>
      </c>
      <c r="R1066" s="350">
        <v>24445</v>
      </c>
      <c r="S1066" s="350" t="s">
        <v>358</v>
      </c>
      <c r="T1066" s="350" t="s">
        <v>181</v>
      </c>
      <c r="U1066" s="61">
        <f>'раздел 2'!C1064-'раздел 1'!L1066</f>
        <v>0</v>
      </c>
      <c r="V1066" s="213">
        <f t="shared" si="289"/>
        <v>0</v>
      </c>
      <c r="W1066" s="213">
        <f t="shared" si="277"/>
        <v>24113.576729493525</v>
      </c>
    </row>
    <row r="1067" spans="1:23" ht="15.6" customHeight="1" x14ac:dyDescent="0.2">
      <c r="A1067" s="338">
        <f t="shared" si="288"/>
        <v>814</v>
      </c>
      <c r="B1067" s="145" t="s">
        <v>860</v>
      </c>
      <c r="C1067" s="341">
        <v>1961</v>
      </c>
      <c r="D1067" s="350"/>
      <c r="E1067" s="350" t="s">
        <v>416</v>
      </c>
      <c r="F1067" s="337">
        <v>3</v>
      </c>
      <c r="G1067" s="337">
        <v>3</v>
      </c>
      <c r="H1067" s="350">
        <v>1517</v>
      </c>
      <c r="I1067" s="350">
        <v>1517</v>
      </c>
      <c r="J1067" s="350">
        <v>1517</v>
      </c>
      <c r="K1067" s="341">
        <v>70</v>
      </c>
      <c r="L1067" s="373">
        <f>'раздел 2'!C1065</f>
        <v>110598.11</v>
      </c>
      <c r="M1067" s="350">
        <v>0</v>
      </c>
      <c r="N1067" s="350">
        <v>0</v>
      </c>
      <c r="O1067" s="350">
        <v>0</v>
      </c>
      <c r="P1067" s="349">
        <f t="shared" si="286"/>
        <v>110598.11</v>
      </c>
      <c r="Q1067" s="345">
        <f t="shared" si="287"/>
        <v>72.905807514831906</v>
      </c>
      <c r="R1067" s="350">
        <v>24445</v>
      </c>
      <c r="S1067" s="350" t="s">
        <v>358</v>
      </c>
      <c r="T1067" s="350" t="s">
        <v>181</v>
      </c>
      <c r="U1067" s="61">
        <f>'раздел 2'!C1065-'раздел 1'!L1067</f>
        <v>0</v>
      </c>
      <c r="V1067" s="213">
        <f t="shared" si="289"/>
        <v>0</v>
      </c>
      <c r="W1067" s="213">
        <f t="shared" si="277"/>
        <v>24372.094192485169</v>
      </c>
    </row>
    <row r="1068" spans="1:23" ht="15.6" customHeight="1" x14ac:dyDescent="0.2">
      <c r="A1068" s="338">
        <f t="shared" si="288"/>
        <v>815</v>
      </c>
      <c r="B1068" s="144" t="s">
        <v>861</v>
      </c>
      <c r="C1068" s="341">
        <v>1962</v>
      </c>
      <c r="D1068" s="350"/>
      <c r="E1068" s="350" t="s">
        <v>416</v>
      </c>
      <c r="F1068" s="337">
        <v>3</v>
      </c>
      <c r="G1068" s="337">
        <v>3</v>
      </c>
      <c r="H1068" s="350">
        <v>1484.6</v>
      </c>
      <c r="I1068" s="350">
        <v>1484.6</v>
      </c>
      <c r="J1068" s="350" t="s">
        <v>1458</v>
      </c>
      <c r="K1068" s="341">
        <v>74</v>
      </c>
      <c r="L1068" s="373">
        <f>'раздел 2'!C1066</f>
        <v>166966.10999999999</v>
      </c>
      <c r="M1068" s="350">
        <v>0</v>
      </c>
      <c r="N1068" s="350">
        <v>0</v>
      </c>
      <c r="O1068" s="350">
        <v>0</v>
      </c>
      <c r="P1068" s="349">
        <f t="shared" si="286"/>
        <v>166966.10999999999</v>
      </c>
      <c r="Q1068" s="345">
        <f t="shared" si="287"/>
        <v>112.46538461538461</v>
      </c>
      <c r="R1068" s="350">
        <v>24445</v>
      </c>
      <c r="S1068" s="350" t="s">
        <v>358</v>
      </c>
      <c r="T1068" s="350" t="s">
        <v>181</v>
      </c>
      <c r="U1068" s="61">
        <f>'раздел 2'!C1066-'раздел 1'!L1068</f>
        <v>0</v>
      </c>
      <c r="V1068" s="213">
        <f t="shared" si="289"/>
        <v>0</v>
      </c>
      <c r="W1068" s="213">
        <f t="shared" si="277"/>
        <v>24332.534615384615</v>
      </c>
    </row>
    <row r="1069" spans="1:23" ht="15.6" customHeight="1" x14ac:dyDescent="0.2">
      <c r="A1069" s="338">
        <f t="shared" si="288"/>
        <v>816</v>
      </c>
      <c r="B1069" s="340" t="s">
        <v>862</v>
      </c>
      <c r="C1069" s="341">
        <v>1964</v>
      </c>
      <c r="D1069" s="350"/>
      <c r="E1069" s="350" t="s">
        <v>416</v>
      </c>
      <c r="F1069" s="337">
        <v>5</v>
      </c>
      <c r="G1069" s="337">
        <v>4</v>
      </c>
      <c r="H1069" s="350">
        <v>3716.1</v>
      </c>
      <c r="I1069" s="350">
        <v>3313.9</v>
      </c>
      <c r="J1069" s="350">
        <v>3045.9</v>
      </c>
      <c r="K1069" s="341">
        <v>105</v>
      </c>
      <c r="L1069" s="373">
        <f>'раздел 2'!C1067</f>
        <v>580099.22</v>
      </c>
      <c r="M1069" s="350">
        <v>0</v>
      </c>
      <c r="N1069" s="350">
        <v>0</v>
      </c>
      <c r="O1069" s="350">
        <v>0</v>
      </c>
      <c r="P1069" s="349">
        <f t="shared" si="286"/>
        <v>580099.22</v>
      </c>
      <c r="Q1069" s="345">
        <f t="shared" si="287"/>
        <v>156.10430828018622</v>
      </c>
      <c r="R1069" s="350">
        <v>24445</v>
      </c>
      <c r="S1069" s="350" t="s">
        <v>358</v>
      </c>
      <c r="T1069" s="350" t="s">
        <v>181</v>
      </c>
      <c r="U1069" s="61">
        <f>'раздел 2'!C1067-'раздел 1'!L1069</f>
        <v>0</v>
      </c>
      <c r="V1069" s="213">
        <f t="shared" si="289"/>
        <v>0</v>
      </c>
      <c r="W1069" s="213">
        <f t="shared" si="277"/>
        <v>24288.895691719812</v>
      </c>
    </row>
    <row r="1070" spans="1:23" ht="15.6" customHeight="1" x14ac:dyDescent="0.2">
      <c r="A1070" s="338">
        <f t="shared" si="288"/>
        <v>817</v>
      </c>
      <c r="B1070" s="340" t="s">
        <v>868</v>
      </c>
      <c r="C1070" s="341">
        <v>1972</v>
      </c>
      <c r="D1070" s="350"/>
      <c r="E1070" s="350" t="s">
        <v>416</v>
      </c>
      <c r="F1070" s="337">
        <v>5</v>
      </c>
      <c r="G1070" s="337">
        <v>4</v>
      </c>
      <c r="H1070" s="350">
        <v>3093.2</v>
      </c>
      <c r="I1070" s="350">
        <v>3093.2</v>
      </c>
      <c r="J1070" s="350">
        <v>2837</v>
      </c>
      <c r="K1070" s="341">
        <v>159</v>
      </c>
      <c r="L1070" s="373">
        <f>'раздел 2'!C1068</f>
        <v>761781.28</v>
      </c>
      <c r="M1070" s="350">
        <v>0</v>
      </c>
      <c r="N1070" s="350">
        <v>0</v>
      </c>
      <c r="O1070" s="350">
        <v>0</v>
      </c>
      <c r="P1070" s="349">
        <f t="shared" si="286"/>
        <v>761781.28</v>
      </c>
      <c r="Q1070" s="345">
        <f t="shared" si="287"/>
        <v>246.2761153497996</v>
      </c>
      <c r="R1070" s="350">
        <v>24445</v>
      </c>
      <c r="S1070" s="350" t="s">
        <v>358</v>
      </c>
      <c r="T1070" s="350" t="s">
        <v>181</v>
      </c>
      <c r="U1070" s="61">
        <f>'раздел 2'!C1068-'раздел 1'!L1070</f>
        <v>0</v>
      </c>
      <c r="V1070" s="213">
        <f t="shared" si="289"/>
        <v>0</v>
      </c>
      <c r="W1070" s="213">
        <f t="shared" si="277"/>
        <v>24198.7238846502</v>
      </c>
    </row>
    <row r="1071" spans="1:23" ht="15.6" customHeight="1" x14ac:dyDescent="0.2">
      <c r="A1071" s="338">
        <f t="shared" si="288"/>
        <v>818</v>
      </c>
      <c r="B1071" s="340" t="s">
        <v>869</v>
      </c>
      <c r="C1071" s="341">
        <v>1974</v>
      </c>
      <c r="D1071" s="350">
        <v>2016</v>
      </c>
      <c r="E1071" s="350" t="s">
        <v>416</v>
      </c>
      <c r="F1071" s="337">
        <v>9</v>
      </c>
      <c r="G1071" s="337">
        <v>1</v>
      </c>
      <c r="H1071" s="350">
        <v>6040.8</v>
      </c>
      <c r="I1071" s="350">
        <v>6040.8</v>
      </c>
      <c r="J1071" s="350" t="s">
        <v>1460</v>
      </c>
      <c r="K1071" s="341">
        <v>220</v>
      </c>
      <c r="L1071" s="373">
        <f>'раздел 2'!C1069</f>
        <v>324610.99</v>
      </c>
      <c r="M1071" s="350">
        <v>0</v>
      </c>
      <c r="N1071" s="350">
        <v>0</v>
      </c>
      <c r="O1071" s="350">
        <v>0</v>
      </c>
      <c r="P1071" s="349">
        <f t="shared" si="286"/>
        <v>324610.99</v>
      </c>
      <c r="Q1071" s="345">
        <f t="shared" si="287"/>
        <v>53.736423983578334</v>
      </c>
      <c r="R1071" s="350">
        <v>24445</v>
      </c>
      <c r="S1071" s="350" t="s">
        <v>358</v>
      </c>
      <c r="T1071" s="350" t="s">
        <v>181</v>
      </c>
      <c r="U1071" s="61">
        <f>'раздел 2'!C1069-'раздел 1'!L1071</f>
        <v>0</v>
      </c>
      <c r="V1071" s="213">
        <f t="shared" si="289"/>
        <v>0</v>
      </c>
      <c r="W1071" s="213">
        <f t="shared" si="277"/>
        <v>24391.263576016423</v>
      </c>
    </row>
    <row r="1072" spans="1:23" ht="15.6" customHeight="1" x14ac:dyDescent="0.2">
      <c r="A1072" s="338">
        <f t="shared" si="288"/>
        <v>819</v>
      </c>
      <c r="B1072" s="144" t="s">
        <v>870</v>
      </c>
      <c r="C1072" s="341">
        <v>1971</v>
      </c>
      <c r="D1072" s="350">
        <v>2015</v>
      </c>
      <c r="E1072" s="350" t="s">
        <v>416</v>
      </c>
      <c r="F1072" s="337">
        <v>5</v>
      </c>
      <c r="G1072" s="337">
        <v>4</v>
      </c>
      <c r="H1072" s="350">
        <v>2725.9</v>
      </c>
      <c r="I1072" s="350">
        <v>2725.9</v>
      </c>
      <c r="J1072" s="350" t="s">
        <v>1461</v>
      </c>
      <c r="K1072" s="341">
        <v>110</v>
      </c>
      <c r="L1072" s="373">
        <f>'раздел 2'!C1070</f>
        <v>314893.34000000003</v>
      </c>
      <c r="M1072" s="350">
        <v>0</v>
      </c>
      <c r="N1072" s="350">
        <v>0</v>
      </c>
      <c r="O1072" s="350">
        <v>0</v>
      </c>
      <c r="P1072" s="349">
        <f t="shared" si="286"/>
        <v>314893.34000000003</v>
      </c>
      <c r="Q1072" s="345">
        <f t="shared" si="287"/>
        <v>115.51903591474375</v>
      </c>
      <c r="R1072" s="350">
        <v>24445</v>
      </c>
      <c r="S1072" s="350" t="s">
        <v>358</v>
      </c>
      <c r="T1072" s="350" t="s">
        <v>181</v>
      </c>
      <c r="U1072" s="61">
        <f>'раздел 2'!C1070-'раздел 1'!L1072</f>
        <v>0</v>
      </c>
      <c r="V1072" s="213">
        <f t="shared" si="289"/>
        <v>0</v>
      </c>
      <c r="W1072" s="213">
        <f t="shared" si="277"/>
        <v>24329.480964085255</v>
      </c>
    </row>
    <row r="1073" spans="1:23" ht="15.6" customHeight="1" x14ac:dyDescent="0.2">
      <c r="A1073" s="338">
        <f t="shared" si="288"/>
        <v>820</v>
      </c>
      <c r="B1073" s="340" t="s">
        <v>845</v>
      </c>
      <c r="C1073" s="341">
        <v>1966</v>
      </c>
      <c r="D1073" s="350"/>
      <c r="E1073" s="350" t="s">
        <v>416</v>
      </c>
      <c r="F1073" s="337">
        <v>4</v>
      </c>
      <c r="G1073" s="337">
        <v>4</v>
      </c>
      <c r="H1073" s="350">
        <v>3069.9</v>
      </c>
      <c r="I1073" s="350">
        <v>2980.14</v>
      </c>
      <c r="J1073" s="350">
        <v>2766.99</v>
      </c>
      <c r="K1073" s="341">
        <v>141</v>
      </c>
      <c r="L1073" s="373">
        <f>'раздел 2'!C1071</f>
        <v>1456078.81</v>
      </c>
      <c r="M1073" s="350">
        <v>0</v>
      </c>
      <c r="N1073" s="350">
        <v>0</v>
      </c>
      <c r="O1073" s="350">
        <v>0</v>
      </c>
      <c r="P1073" s="349">
        <f t="shared" si="286"/>
        <v>1456078.81</v>
      </c>
      <c r="Q1073" s="345">
        <f t="shared" si="287"/>
        <v>474.3082217661813</v>
      </c>
      <c r="R1073" s="350">
        <v>24445</v>
      </c>
      <c r="S1073" s="350" t="s">
        <v>358</v>
      </c>
      <c r="T1073" s="350" t="s">
        <v>181</v>
      </c>
      <c r="U1073" s="61">
        <f>'раздел 2'!C1071-'раздел 1'!L1073</f>
        <v>0</v>
      </c>
      <c r="V1073" s="213">
        <f t="shared" si="289"/>
        <v>0</v>
      </c>
      <c r="W1073" s="213">
        <f t="shared" si="277"/>
        <v>23970.691778233821</v>
      </c>
    </row>
    <row r="1074" spans="1:23" ht="15.6" customHeight="1" x14ac:dyDescent="0.2">
      <c r="A1074" s="338">
        <f t="shared" si="288"/>
        <v>821</v>
      </c>
      <c r="B1074" s="340" t="s">
        <v>319</v>
      </c>
      <c r="C1074" s="87">
        <v>1967</v>
      </c>
      <c r="D1074" s="155"/>
      <c r="E1074" s="351" t="s">
        <v>174</v>
      </c>
      <c r="F1074" s="131">
        <v>5</v>
      </c>
      <c r="G1074" s="131">
        <v>4</v>
      </c>
      <c r="H1074" s="354">
        <v>3226.9</v>
      </c>
      <c r="I1074" s="354">
        <v>3226.9</v>
      </c>
      <c r="J1074" s="354">
        <v>2059.5</v>
      </c>
      <c r="K1074" s="87">
        <v>165</v>
      </c>
      <c r="L1074" s="373">
        <f>'раздел 2'!C1072</f>
        <v>1841445.46</v>
      </c>
      <c r="M1074" s="350">
        <v>0</v>
      </c>
      <c r="N1074" s="350">
        <v>0</v>
      </c>
      <c r="O1074" s="350">
        <v>0</v>
      </c>
      <c r="P1074" s="349">
        <f t="shared" si="286"/>
        <v>1841445.46</v>
      </c>
      <c r="Q1074" s="345">
        <f t="shared" si="287"/>
        <v>570.65464067681057</v>
      </c>
      <c r="R1074" s="350">
        <v>24445</v>
      </c>
      <c r="S1074" s="350" t="s">
        <v>358</v>
      </c>
      <c r="T1074" s="350" t="s">
        <v>181</v>
      </c>
      <c r="U1074" s="61">
        <f>'раздел 2'!C1072-'раздел 1'!L1074</f>
        <v>0</v>
      </c>
      <c r="V1074" s="213">
        <f t="shared" si="289"/>
        <v>0</v>
      </c>
      <c r="W1074" s="213">
        <f t="shared" si="277"/>
        <v>23874.34535932319</v>
      </c>
    </row>
    <row r="1075" spans="1:23" ht="15.6" customHeight="1" x14ac:dyDescent="0.2">
      <c r="A1075" s="338">
        <f t="shared" si="288"/>
        <v>822</v>
      </c>
      <c r="B1075" s="144" t="s">
        <v>320</v>
      </c>
      <c r="C1075" s="164">
        <v>1961</v>
      </c>
      <c r="D1075" s="155"/>
      <c r="E1075" s="351" t="s">
        <v>174</v>
      </c>
      <c r="F1075" s="106">
        <v>3</v>
      </c>
      <c r="G1075" s="106">
        <v>3</v>
      </c>
      <c r="H1075" s="126">
        <v>1522.6</v>
      </c>
      <c r="I1075" s="118">
        <v>1032</v>
      </c>
      <c r="J1075" s="118">
        <v>1032</v>
      </c>
      <c r="K1075" s="164">
        <v>84</v>
      </c>
      <c r="L1075" s="373">
        <f>'раздел 2'!C1073</f>
        <v>10473055.779999999</v>
      </c>
      <c r="M1075" s="350">
        <v>0</v>
      </c>
      <c r="N1075" s="350">
        <v>0</v>
      </c>
      <c r="O1075" s="350">
        <v>0</v>
      </c>
      <c r="P1075" s="349">
        <f t="shared" si="286"/>
        <v>10473055.779999999</v>
      </c>
      <c r="Q1075" s="345">
        <f t="shared" si="287"/>
        <v>6878.4025876789701</v>
      </c>
      <c r="R1075" s="350">
        <v>24445</v>
      </c>
      <c r="S1075" s="350" t="s">
        <v>358</v>
      </c>
      <c r="T1075" s="350" t="s">
        <v>181</v>
      </c>
      <c r="U1075" s="61">
        <f>'раздел 2'!C1073-'раздел 1'!L1075</f>
        <v>0</v>
      </c>
      <c r="V1075" s="213">
        <f t="shared" si="289"/>
        <v>0</v>
      </c>
      <c r="W1075" s="213">
        <f t="shared" si="277"/>
        <v>17566.597412321029</v>
      </c>
    </row>
    <row r="1076" spans="1:23" ht="15.6" customHeight="1" x14ac:dyDescent="0.2">
      <c r="A1076" s="338">
        <f t="shared" si="288"/>
        <v>823</v>
      </c>
      <c r="B1076" s="142" t="s">
        <v>321</v>
      </c>
      <c r="C1076" s="174">
        <v>1966</v>
      </c>
      <c r="D1076" s="155"/>
      <c r="E1076" s="351" t="s">
        <v>174</v>
      </c>
      <c r="F1076" s="60">
        <v>5</v>
      </c>
      <c r="G1076" s="60">
        <v>3</v>
      </c>
      <c r="H1076" s="60">
        <v>3123.5</v>
      </c>
      <c r="I1076" s="116">
        <v>2551.5</v>
      </c>
      <c r="J1076" s="116">
        <v>2551.5</v>
      </c>
      <c r="K1076" s="43">
        <v>94</v>
      </c>
      <c r="L1076" s="373">
        <f>'раздел 2'!C1074</f>
        <v>8885108.540000001</v>
      </c>
      <c r="M1076" s="350">
        <v>0</v>
      </c>
      <c r="N1076" s="350">
        <v>0</v>
      </c>
      <c r="O1076" s="350">
        <v>0</v>
      </c>
      <c r="P1076" s="349">
        <f t="shared" si="286"/>
        <v>8885108.540000001</v>
      </c>
      <c r="Q1076" s="345">
        <f t="shared" si="287"/>
        <v>2844.6001408676166</v>
      </c>
      <c r="R1076" s="350">
        <v>24445</v>
      </c>
      <c r="S1076" s="350" t="s">
        <v>358</v>
      </c>
      <c r="T1076" s="350" t="s">
        <v>181</v>
      </c>
      <c r="U1076" s="61">
        <f>'раздел 2'!C1074-'раздел 1'!L1076</f>
        <v>0</v>
      </c>
      <c r="V1076" s="213">
        <f t="shared" si="289"/>
        <v>0</v>
      </c>
      <c r="W1076" s="213">
        <f t="shared" si="277"/>
        <v>21600.399859132383</v>
      </c>
    </row>
    <row r="1077" spans="1:23" ht="15.6" customHeight="1" x14ac:dyDescent="0.2">
      <c r="A1077" s="338">
        <f t="shared" si="288"/>
        <v>824</v>
      </c>
      <c r="B1077" s="144" t="s">
        <v>856</v>
      </c>
      <c r="C1077" s="341">
        <v>1961</v>
      </c>
      <c r="D1077" s="350"/>
      <c r="E1077" s="350" t="s">
        <v>1462</v>
      </c>
      <c r="F1077" s="337">
        <v>3</v>
      </c>
      <c r="G1077" s="337">
        <v>2</v>
      </c>
      <c r="H1077" s="350">
        <v>959.6</v>
      </c>
      <c r="I1077" s="350">
        <v>957.6</v>
      </c>
      <c r="J1077" s="350">
        <v>886.9</v>
      </c>
      <c r="K1077" s="341">
        <v>64</v>
      </c>
      <c r="L1077" s="373">
        <f>'раздел 2'!C1075</f>
        <v>200717.35</v>
      </c>
      <c r="M1077" s="350">
        <v>0</v>
      </c>
      <c r="N1077" s="350">
        <v>0</v>
      </c>
      <c r="O1077" s="350">
        <v>0</v>
      </c>
      <c r="P1077" s="349">
        <f t="shared" si="286"/>
        <v>200717.35</v>
      </c>
      <c r="Q1077" s="345">
        <f t="shared" si="287"/>
        <v>209.16772613588995</v>
      </c>
      <c r="R1077" s="350">
        <v>24445</v>
      </c>
      <c r="S1077" s="350" t="s">
        <v>358</v>
      </c>
      <c r="T1077" s="350" t="s">
        <v>181</v>
      </c>
      <c r="U1077" s="61">
        <f>'раздел 2'!C1075-'раздел 1'!L1077</f>
        <v>0</v>
      </c>
      <c r="V1077" s="213">
        <f t="shared" si="289"/>
        <v>0</v>
      </c>
      <c r="W1077" s="213">
        <f t="shared" si="277"/>
        <v>24235.832273864111</v>
      </c>
    </row>
    <row r="1078" spans="1:23" ht="15.6" customHeight="1" x14ac:dyDescent="0.2">
      <c r="A1078" s="338">
        <f t="shared" si="288"/>
        <v>825</v>
      </c>
      <c r="B1078" s="142" t="s">
        <v>322</v>
      </c>
      <c r="C1078" s="174">
        <v>1960</v>
      </c>
      <c r="D1078" s="155"/>
      <c r="E1078" s="351" t="s">
        <v>174</v>
      </c>
      <c r="F1078" s="60">
        <v>2</v>
      </c>
      <c r="G1078" s="60">
        <v>2</v>
      </c>
      <c r="H1078" s="60">
        <v>636</v>
      </c>
      <c r="I1078" s="60">
        <v>636</v>
      </c>
      <c r="J1078" s="155">
        <v>413.1</v>
      </c>
      <c r="K1078" s="174">
        <v>39</v>
      </c>
      <c r="L1078" s="373">
        <f>'раздел 2'!C1076</f>
        <v>709821.92</v>
      </c>
      <c r="M1078" s="350">
        <v>0</v>
      </c>
      <c r="N1078" s="350">
        <v>0</v>
      </c>
      <c r="O1078" s="350">
        <v>0</v>
      </c>
      <c r="P1078" s="349">
        <f t="shared" si="286"/>
        <v>709821.92</v>
      </c>
      <c r="Q1078" s="345">
        <f t="shared" si="287"/>
        <v>1116.0722012578617</v>
      </c>
      <c r="R1078" s="350">
        <v>24445</v>
      </c>
      <c r="S1078" s="350" t="s">
        <v>358</v>
      </c>
      <c r="T1078" s="350" t="s">
        <v>181</v>
      </c>
      <c r="U1078" s="61">
        <f>'раздел 2'!C1076-'раздел 1'!L1078</f>
        <v>0</v>
      </c>
      <c r="V1078" s="213">
        <f t="shared" si="289"/>
        <v>0</v>
      </c>
      <c r="W1078" s="213">
        <f t="shared" si="277"/>
        <v>23328.927798742137</v>
      </c>
    </row>
    <row r="1079" spans="1:23" ht="15.6" customHeight="1" x14ac:dyDescent="0.2">
      <c r="A1079" s="338">
        <f t="shared" si="288"/>
        <v>826</v>
      </c>
      <c r="B1079" s="142" t="s">
        <v>323</v>
      </c>
      <c r="C1079" s="164">
        <v>1961</v>
      </c>
      <c r="D1079" s="155"/>
      <c r="E1079" s="351" t="s">
        <v>174</v>
      </c>
      <c r="F1079" s="106">
        <v>3</v>
      </c>
      <c r="G1079" s="106">
        <v>2</v>
      </c>
      <c r="H1079" s="126">
        <v>964.4</v>
      </c>
      <c r="I1079" s="118">
        <v>914.4</v>
      </c>
      <c r="J1079" s="118">
        <v>914.4</v>
      </c>
      <c r="K1079" s="164">
        <v>43</v>
      </c>
      <c r="L1079" s="373">
        <f>'раздел 2'!C1077</f>
        <v>7759597.4000000004</v>
      </c>
      <c r="M1079" s="350">
        <v>0</v>
      </c>
      <c r="N1079" s="350">
        <v>0</v>
      </c>
      <c r="O1079" s="350">
        <v>0</v>
      </c>
      <c r="P1079" s="349">
        <f t="shared" si="286"/>
        <v>7759597.4000000004</v>
      </c>
      <c r="Q1079" s="345">
        <f t="shared" si="287"/>
        <v>8046.036291995023</v>
      </c>
      <c r="R1079" s="350">
        <v>24445</v>
      </c>
      <c r="S1079" s="350" t="s">
        <v>358</v>
      </c>
      <c r="T1079" s="350" t="s">
        <v>181</v>
      </c>
      <c r="U1079" s="61">
        <f>'раздел 2'!C1077-'раздел 1'!L1079</f>
        <v>0</v>
      </c>
      <c r="V1079" s="213">
        <f t="shared" si="289"/>
        <v>0</v>
      </c>
      <c r="W1079" s="213">
        <f t="shared" si="277"/>
        <v>16398.963708004976</v>
      </c>
    </row>
    <row r="1080" spans="1:23" ht="15.6" customHeight="1" x14ac:dyDescent="0.2">
      <c r="A1080" s="338">
        <f t="shared" si="288"/>
        <v>827</v>
      </c>
      <c r="B1080" s="359" t="s">
        <v>324</v>
      </c>
      <c r="C1080" s="164">
        <v>1960</v>
      </c>
      <c r="D1080" s="155"/>
      <c r="E1080" s="351" t="s">
        <v>174</v>
      </c>
      <c r="F1080" s="106">
        <v>2</v>
      </c>
      <c r="G1080" s="106">
        <v>2</v>
      </c>
      <c r="H1080" s="126">
        <v>644</v>
      </c>
      <c r="I1080" s="118">
        <v>614</v>
      </c>
      <c r="J1080" s="118">
        <v>614</v>
      </c>
      <c r="K1080" s="164">
        <v>32</v>
      </c>
      <c r="L1080" s="373">
        <f>'раздел 2'!C1078</f>
        <v>5755100.2800000003</v>
      </c>
      <c r="M1080" s="350">
        <v>0</v>
      </c>
      <c r="N1080" s="350">
        <v>0</v>
      </c>
      <c r="O1080" s="350">
        <v>0</v>
      </c>
      <c r="P1080" s="349">
        <f t="shared" si="286"/>
        <v>5755100.2800000003</v>
      </c>
      <c r="Q1080" s="345">
        <f t="shared" si="287"/>
        <v>8936.4911180124236</v>
      </c>
      <c r="R1080" s="350">
        <v>24445</v>
      </c>
      <c r="S1080" s="350" t="s">
        <v>358</v>
      </c>
      <c r="T1080" s="350" t="s">
        <v>181</v>
      </c>
      <c r="U1080" s="61">
        <f>'раздел 2'!C1078-'раздел 1'!L1080</f>
        <v>0</v>
      </c>
      <c r="V1080" s="213">
        <f t="shared" si="289"/>
        <v>0</v>
      </c>
      <c r="W1080" s="213">
        <f t="shared" si="277"/>
        <v>15508.508881987576</v>
      </c>
    </row>
    <row r="1081" spans="1:23" ht="15.6" customHeight="1" x14ac:dyDescent="0.2">
      <c r="A1081" s="338">
        <f t="shared" si="288"/>
        <v>828</v>
      </c>
      <c r="B1081" s="145" t="s">
        <v>846</v>
      </c>
      <c r="C1081" s="341">
        <v>1969</v>
      </c>
      <c r="D1081" s="350">
        <v>2015</v>
      </c>
      <c r="E1081" s="350" t="s">
        <v>416</v>
      </c>
      <c r="F1081" s="337">
        <v>5</v>
      </c>
      <c r="G1081" s="337">
        <v>3</v>
      </c>
      <c r="H1081" s="350">
        <v>2019.2</v>
      </c>
      <c r="I1081" s="350">
        <v>2019.2</v>
      </c>
      <c r="J1081" s="350">
        <v>2004.44</v>
      </c>
      <c r="K1081" s="341">
        <v>86</v>
      </c>
      <c r="L1081" s="373">
        <f>'раздел 2'!C1079</f>
        <v>903409.16999999993</v>
      </c>
      <c r="M1081" s="350">
        <v>0</v>
      </c>
      <c r="N1081" s="350">
        <v>0</v>
      </c>
      <c r="O1081" s="350">
        <v>0</v>
      </c>
      <c r="P1081" s="349">
        <f t="shared" si="286"/>
        <v>903409.16999999993</v>
      </c>
      <c r="Q1081" s="345">
        <f t="shared" si="287"/>
        <v>447.40945423930265</v>
      </c>
      <c r="R1081" s="350">
        <v>24445</v>
      </c>
      <c r="S1081" s="350" t="s">
        <v>358</v>
      </c>
      <c r="T1081" s="350" t="s">
        <v>181</v>
      </c>
      <c r="U1081" s="61">
        <f>'раздел 2'!C1079-'раздел 1'!L1081</f>
        <v>0</v>
      </c>
      <c r="V1081" s="213">
        <f t="shared" si="289"/>
        <v>0</v>
      </c>
      <c r="W1081" s="213">
        <f t="shared" si="277"/>
        <v>23997.590545760697</v>
      </c>
    </row>
    <row r="1082" spans="1:23" ht="15.6" customHeight="1" x14ac:dyDescent="0.2">
      <c r="A1082" s="338">
        <f t="shared" si="288"/>
        <v>829</v>
      </c>
      <c r="B1082" s="145" t="s">
        <v>847</v>
      </c>
      <c r="C1082" s="341">
        <v>1969</v>
      </c>
      <c r="D1082" s="350">
        <v>2015</v>
      </c>
      <c r="E1082" s="350" t="s">
        <v>416</v>
      </c>
      <c r="F1082" s="337">
        <v>5</v>
      </c>
      <c r="G1082" s="337">
        <v>3</v>
      </c>
      <c r="H1082" s="350">
        <v>2783.9</v>
      </c>
      <c r="I1082" s="350">
        <v>2783.9</v>
      </c>
      <c r="J1082" s="350">
        <v>2401.4</v>
      </c>
      <c r="K1082" s="341">
        <v>70</v>
      </c>
      <c r="L1082" s="373">
        <f>'раздел 2'!C1080</f>
        <v>267799.14</v>
      </c>
      <c r="M1082" s="350">
        <v>0</v>
      </c>
      <c r="N1082" s="350">
        <v>0</v>
      </c>
      <c r="O1082" s="350">
        <v>0</v>
      </c>
      <c r="P1082" s="349">
        <f t="shared" si="286"/>
        <v>267799.14</v>
      </c>
      <c r="Q1082" s="345">
        <f t="shared" si="287"/>
        <v>96.195675132009058</v>
      </c>
      <c r="R1082" s="350">
        <v>24445</v>
      </c>
      <c r="S1082" s="350" t="s">
        <v>358</v>
      </c>
      <c r="T1082" s="350" t="s">
        <v>181</v>
      </c>
      <c r="U1082" s="61">
        <f>'раздел 2'!C1080-'раздел 1'!L1082</f>
        <v>0</v>
      </c>
      <c r="V1082" s="213">
        <f t="shared" si="289"/>
        <v>0</v>
      </c>
      <c r="W1082" s="213">
        <f t="shared" si="277"/>
        <v>24348.80432486799</v>
      </c>
    </row>
    <row r="1083" spans="1:23" ht="15.6" customHeight="1" x14ac:dyDescent="0.2">
      <c r="A1083" s="338">
        <f t="shared" si="288"/>
        <v>830</v>
      </c>
      <c r="B1083" s="145" t="s">
        <v>848</v>
      </c>
      <c r="C1083" s="341">
        <v>1969</v>
      </c>
      <c r="D1083" s="350">
        <v>2015</v>
      </c>
      <c r="E1083" s="350" t="s">
        <v>416</v>
      </c>
      <c r="F1083" s="337">
        <v>5</v>
      </c>
      <c r="G1083" s="337">
        <v>3</v>
      </c>
      <c r="H1083" s="350">
        <v>2259.5</v>
      </c>
      <c r="I1083" s="350">
        <v>2259.6999999999998</v>
      </c>
      <c r="J1083" s="350">
        <v>2209.1</v>
      </c>
      <c r="K1083" s="341">
        <v>84</v>
      </c>
      <c r="L1083" s="373">
        <f>'раздел 2'!C1081</f>
        <v>953511.60000000009</v>
      </c>
      <c r="M1083" s="350">
        <v>0</v>
      </c>
      <c r="N1083" s="350">
        <v>0</v>
      </c>
      <c r="O1083" s="350">
        <v>0</v>
      </c>
      <c r="P1083" s="349">
        <f t="shared" si="286"/>
        <v>953511.60000000009</v>
      </c>
      <c r="Q1083" s="345">
        <f t="shared" si="287"/>
        <v>422.00115069705691</v>
      </c>
      <c r="R1083" s="350">
        <v>24445</v>
      </c>
      <c r="S1083" s="350" t="s">
        <v>358</v>
      </c>
      <c r="T1083" s="350" t="s">
        <v>181</v>
      </c>
      <c r="U1083" s="61">
        <f>'раздел 2'!C1081-'раздел 1'!L1083</f>
        <v>0</v>
      </c>
      <c r="V1083" s="213">
        <f t="shared" si="289"/>
        <v>0</v>
      </c>
      <c r="W1083" s="213">
        <f t="shared" si="277"/>
        <v>24022.998849302941</v>
      </c>
    </row>
    <row r="1084" spans="1:23" ht="15.6" customHeight="1" x14ac:dyDescent="0.2">
      <c r="A1084" s="338">
        <f t="shared" si="288"/>
        <v>831</v>
      </c>
      <c r="B1084" s="145" t="s">
        <v>849</v>
      </c>
      <c r="C1084" s="341">
        <v>1969</v>
      </c>
      <c r="D1084" s="350"/>
      <c r="E1084" s="350" t="s">
        <v>416</v>
      </c>
      <c r="F1084" s="337">
        <v>5</v>
      </c>
      <c r="G1084" s="337">
        <v>4</v>
      </c>
      <c r="H1084" s="350">
        <v>3708.3</v>
      </c>
      <c r="I1084" s="350">
        <v>3693.8</v>
      </c>
      <c r="J1084" s="350">
        <v>3456.8</v>
      </c>
      <c r="K1084" s="341">
        <v>116</v>
      </c>
      <c r="L1084" s="373">
        <f>'раздел 2'!C1082</f>
        <v>1433915.01</v>
      </c>
      <c r="M1084" s="350">
        <v>0</v>
      </c>
      <c r="N1084" s="350">
        <v>0</v>
      </c>
      <c r="O1084" s="350">
        <v>0</v>
      </c>
      <c r="P1084" s="349">
        <f t="shared" si="286"/>
        <v>1433915.01</v>
      </c>
      <c r="Q1084" s="345">
        <f t="shared" si="287"/>
        <v>386.67718631178707</v>
      </c>
      <c r="R1084" s="350">
        <v>24445</v>
      </c>
      <c r="S1084" s="350" t="s">
        <v>358</v>
      </c>
      <c r="T1084" s="350" t="s">
        <v>181</v>
      </c>
      <c r="U1084" s="61">
        <f>'раздел 2'!C1082-'раздел 1'!L1084</f>
        <v>0</v>
      </c>
      <c r="V1084" s="213">
        <f t="shared" si="289"/>
        <v>0</v>
      </c>
      <c r="W1084" s="213">
        <f t="shared" si="277"/>
        <v>24058.322813688214</v>
      </c>
    </row>
    <row r="1085" spans="1:23" ht="15.6" customHeight="1" x14ac:dyDescent="0.2">
      <c r="A1085" s="338">
        <f t="shared" si="288"/>
        <v>832</v>
      </c>
      <c r="B1085" s="340" t="s">
        <v>850</v>
      </c>
      <c r="C1085" s="341">
        <v>1968</v>
      </c>
      <c r="D1085" s="350"/>
      <c r="E1085" s="350" t="s">
        <v>416</v>
      </c>
      <c r="F1085" s="337">
        <v>5</v>
      </c>
      <c r="G1085" s="337">
        <v>3</v>
      </c>
      <c r="H1085" s="350">
        <v>2568.6999999999998</v>
      </c>
      <c r="I1085" s="350">
        <v>2568.3000000000002</v>
      </c>
      <c r="J1085" s="350">
        <v>2348.4</v>
      </c>
      <c r="K1085" s="341">
        <v>74</v>
      </c>
      <c r="L1085" s="373">
        <f>'раздел 2'!C1083</f>
        <v>215716.01</v>
      </c>
      <c r="M1085" s="350">
        <v>0</v>
      </c>
      <c r="N1085" s="350">
        <v>0</v>
      </c>
      <c r="O1085" s="350">
        <v>0</v>
      </c>
      <c r="P1085" s="349">
        <f t="shared" si="286"/>
        <v>215716.01</v>
      </c>
      <c r="Q1085" s="345">
        <f t="shared" si="287"/>
        <v>83.978670144431049</v>
      </c>
      <c r="R1085" s="350">
        <v>24445</v>
      </c>
      <c r="S1085" s="350" t="s">
        <v>358</v>
      </c>
      <c r="T1085" s="350" t="s">
        <v>181</v>
      </c>
      <c r="U1085" s="61">
        <f>'раздел 2'!C1083-'раздел 1'!L1085</f>
        <v>0</v>
      </c>
      <c r="V1085" s="213">
        <f t="shared" si="289"/>
        <v>0</v>
      </c>
      <c r="W1085" s="213">
        <f t="shared" ref="W1085:W1152" si="290">R1085-Q1085</f>
        <v>24361.021329855568</v>
      </c>
    </row>
    <row r="1086" spans="1:23" ht="15.6" customHeight="1" x14ac:dyDescent="0.2">
      <c r="A1086" s="338">
        <f t="shared" si="288"/>
        <v>833</v>
      </c>
      <c r="B1086" s="144" t="s">
        <v>851</v>
      </c>
      <c r="C1086" s="341">
        <v>1970</v>
      </c>
      <c r="D1086" s="350"/>
      <c r="E1086" s="350" t="s">
        <v>416</v>
      </c>
      <c r="F1086" s="337">
        <v>9</v>
      </c>
      <c r="G1086" s="337">
        <v>1</v>
      </c>
      <c r="H1086" s="350">
        <v>2306.3000000000002</v>
      </c>
      <c r="I1086" s="350">
        <v>1996.3</v>
      </c>
      <c r="J1086" s="350">
        <v>1948.7</v>
      </c>
      <c r="K1086" s="341">
        <v>86</v>
      </c>
      <c r="L1086" s="373">
        <f>'раздел 2'!C1084</f>
        <v>1163288.0900000001</v>
      </c>
      <c r="M1086" s="350">
        <v>0</v>
      </c>
      <c r="N1086" s="350">
        <v>0</v>
      </c>
      <c r="O1086" s="350">
        <v>0</v>
      </c>
      <c r="P1086" s="349">
        <f t="shared" si="286"/>
        <v>1163288.0900000001</v>
      </c>
      <c r="Q1086" s="345">
        <f t="shared" si="287"/>
        <v>504.39582448077005</v>
      </c>
      <c r="R1086" s="350">
        <v>24445</v>
      </c>
      <c r="S1086" s="350" t="s">
        <v>358</v>
      </c>
      <c r="T1086" s="350" t="s">
        <v>181</v>
      </c>
      <c r="U1086" s="61">
        <f>'раздел 2'!C1084-'раздел 1'!L1086</f>
        <v>0</v>
      </c>
      <c r="V1086" s="213">
        <f t="shared" si="289"/>
        <v>0</v>
      </c>
      <c r="W1086" s="213">
        <f t="shared" si="290"/>
        <v>23940.604175519231</v>
      </c>
    </row>
    <row r="1087" spans="1:23" ht="15.6" customHeight="1" x14ac:dyDescent="0.2">
      <c r="A1087" s="338">
        <f t="shared" si="288"/>
        <v>834</v>
      </c>
      <c r="B1087" s="144" t="s">
        <v>852</v>
      </c>
      <c r="C1087" s="341">
        <v>1969</v>
      </c>
      <c r="D1087" s="350"/>
      <c r="E1087" s="350" t="s">
        <v>416</v>
      </c>
      <c r="F1087" s="337">
        <v>9</v>
      </c>
      <c r="G1087" s="337">
        <v>1</v>
      </c>
      <c r="H1087" s="350">
        <v>1971.2</v>
      </c>
      <c r="I1087" s="350">
        <v>1971.2</v>
      </c>
      <c r="J1087" s="350" t="s">
        <v>1463</v>
      </c>
      <c r="K1087" s="341">
        <v>70</v>
      </c>
      <c r="L1087" s="373">
        <f>'раздел 2'!C1085</f>
        <v>788988.85</v>
      </c>
      <c r="M1087" s="350">
        <v>0</v>
      </c>
      <c r="N1087" s="350">
        <v>0</v>
      </c>
      <c r="O1087" s="350">
        <v>0</v>
      </c>
      <c r="P1087" s="349">
        <f t="shared" si="286"/>
        <v>788988.85</v>
      </c>
      <c r="Q1087" s="345">
        <f t="shared" si="287"/>
        <v>400.2581422483766</v>
      </c>
      <c r="R1087" s="350">
        <v>24445</v>
      </c>
      <c r="S1087" s="350" t="s">
        <v>358</v>
      </c>
      <c r="T1087" s="350" t="s">
        <v>181</v>
      </c>
      <c r="U1087" s="61">
        <f>'раздел 2'!C1085-'раздел 1'!L1087</f>
        <v>0</v>
      </c>
      <c r="V1087" s="213">
        <f t="shared" si="289"/>
        <v>0</v>
      </c>
      <c r="W1087" s="213">
        <f t="shared" si="290"/>
        <v>24044.741857751622</v>
      </c>
    </row>
    <row r="1088" spans="1:23" ht="15.6" customHeight="1" x14ac:dyDescent="0.2">
      <c r="A1088" s="338">
        <f t="shared" si="288"/>
        <v>835</v>
      </c>
      <c r="B1088" s="144" t="s">
        <v>853</v>
      </c>
      <c r="C1088" s="341">
        <v>1969</v>
      </c>
      <c r="D1088" s="350"/>
      <c r="E1088" s="350" t="s">
        <v>416</v>
      </c>
      <c r="F1088" s="337">
        <v>5</v>
      </c>
      <c r="G1088" s="337">
        <v>3</v>
      </c>
      <c r="H1088" s="350">
        <v>2570.6</v>
      </c>
      <c r="I1088" s="350">
        <v>2570.6</v>
      </c>
      <c r="J1088" s="350" t="s">
        <v>1464</v>
      </c>
      <c r="K1088" s="341">
        <v>99</v>
      </c>
      <c r="L1088" s="373">
        <f>'раздел 2'!C1086</f>
        <v>810218.68</v>
      </c>
      <c r="M1088" s="350">
        <v>0</v>
      </c>
      <c r="N1088" s="350">
        <v>0</v>
      </c>
      <c r="O1088" s="350">
        <v>0</v>
      </c>
      <c r="P1088" s="349">
        <f t="shared" si="286"/>
        <v>810218.68</v>
      </c>
      <c r="Q1088" s="345">
        <f t="shared" si="287"/>
        <v>315.18660234964602</v>
      </c>
      <c r="R1088" s="350">
        <v>24445</v>
      </c>
      <c r="S1088" s="411" t="s">
        <v>358</v>
      </c>
      <c r="T1088" s="350" t="s">
        <v>181</v>
      </c>
      <c r="U1088" s="61">
        <f>'раздел 2'!C1086-'раздел 1'!L1088</f>
        <v>0</v>
      </c>
      <c r="V1088" s="213">
        <f t="shared" si="289"/>
        <v>0</v>
      </c>
      <c r="W1088" s="213">
        <f t="shared" si="290"/>
        <v>24129.813397650352</v>
      </c>
    </row>
    <row r="1089" spans="1:23" ht="15.6" customHeight="1" x14ac:dyDescent="0.2">
      <c r="A1089" s="338">
        <f t="shared" si="288"/>
        <v>836</v>
      </c>
      <c r="B1089" s="142" t="s">
        <v>854</v>
      </c>
      <c r="C1089" s="341">
        <v>1969</v>
      </c>
      <c r="D1089" s="350"/>
      <c r="E1089" s="350" t="s">
        <v>416</v>
      </c>
      <c r="F1089" s="337">
        <v>5</v>
      </c>
      <c r="G1089" s="337">
        <v>3</v>
      </c>
      <c r="H1089" s="350">
        <v>2554.9</v>
      </c>
      <c r="I1089" s="350">
        <v>2554.9</v>
      </c>
      <c r="J1089" s="350" t="s">
        <v>1465</v>
      </c>
      <c r="K1089" s="341">
        <v>109</v>
      </c>
      <c r="L1089" s="373">
        <f>'раздел 2'!C1087</f>
        <v>1099880.05</v>
      </c>
      <c r="M1089" s="350">
        <v>0</v>
      </c>
      <c r="N1089" s="350">
        <v>0</v>
      </c>
      <c r="O1089" s="350">
        <v>0</v>
      </c>
      <c r="P1089" s="349">
        <f t="shared" si="286"/>
        <v>1099880.05</v>
      </c>
      <c r="Q1089" s="345">
        <f t="shared" si="287"/>
        <v>430.49827781909272</v>
      </c>
      <c r="R1089" s="350">
        <v>24445</v>
      </c>
      <c r="S1089" s="411" t="s">
        <v>358</v>
      </c>
      <c r="T1089" s="350" t="s">
        <v>181</v>
      </c>
      <c r="U1089" s="61">
        <f>'раздел 2'!C1087-'раздел 1'!L1089</f>
        <v>0</v>
      </c>
      <c r="V1089" s="213">
        <f t="shared" si="289"/>
        <v>0</v>
      </c>
      <c r="W1089" s="213">
        <f t="shared" si="290"/>
        <v>24014.501722180907</v>
      </c>
    </row>
    <row r="1090" spans="1:23" ht="15.6" customHeight="1" x14ac:dyDescent="0.2">
      <c r="A1090" s="338">
        <f t="shared" si="288"/>
        <v>837</v>
      </c>
      <c r="B1090" s="142" t="s">
        <v>855</v>
      </c>
      <c r="C1090" s="341">
        <v>1970</v>
      </c>
      <c r="D1090" s="350">
        <v>2015</v>
      </c>
      <c r="E1090" s="350" t="s">
        <v>416</v>
      </c>
      <c r="F1090" s="337">
        <v>5</v>
      </c>
      <c r="G1090" s="337">
        <v>3</v>
      </c>
      <c r="H1090" s="350">
        <v>2208.3000000000002</v>
      </c>
      <c r="I1090" s="350">
        <v>2208.3000000000002</v>
      </c>
      <c r="J1090" s="350" t="s">
        <v>1466</v>
      </c>
      <c r="K1090" s="341">
        <v>90</v>
      </c>
      <c r="L1090" s="373">
        <f>'раздел 2'!C1088</f>
        <v>640300.66</v>
      </c>
      <c r="M1090" s="350">
        <v>0</v>
      </c>
      <c r="N1090" s="350">
        <v>0</v>
      </c>
      <c r="O1090" s="350">
        <v>0</v>
      </c>
      <c r="P1090" s="349">
        <f t="shared" si="286"/>
        <v>640300.66</v>
      </c>
      <c r="Q1090" s="345">
        <f t="shared" si="287"/>
        <v>289.95184531087261</v>
      </c>
      <c r="R1090" s="350">
        <v>24445</v>
      </c>
      <c r="S1090" s="411" t="s">
        <v>358</v>
      </c>
      <c r="T1090" s="350" t="s">
        <v>181</v>
      </c>
      <c r="U1090" s="61">
        <f>'раздел 2'!C1088-'раздел 1'!L1090</f>
        <v>0</v>
      </c>
      <c r="V1090" s="213">
        <f t="shared" si="289"/>
        <v>0</v>
      </c>
      <c r="W1090" s="213">
        <f t="shared" si="290"/>
        <v>24155.048154689128</v>
      </c>
    </row>
    <row r="1091" spans="1:23" ht="15.6" customHeight="1" x14ac:dyDescent="0.2">
      <c r="A1091" s="338">
        <f t="shared" si="288"/>
        <v>838</v>
      </c>
      <c r="B1091" s="145" t="s">
        <v>325</v>
      </c>
      <c r="C1091" s="87">
        <v>1973</v>
      </c>
      <c r="D1091" s="155"/>
      <c r="E1091" s="351" t="s">
        <v>174</v>
      </c>
      <c r="F1091" s="131">
        <v>5</v>
      </c>
      <c r="G1091" s="131">
        <v>6</v>
      </c>
      <c r="H1091" s="354">
        <v>5484.7</v>
      </c>
      <c r="I1091" s="121">
        <v>5483</v>
      </c>
      <c r="J1091" s="354">
        <v>3814.9</v>
      </c>
      <c r="K1091" s="87">
        <v>338</v>
      </c>
      <c r="L1091" s="373">
        <f>'раздел 2'!C1089</f>
        <v>2930210.08</v>
      </c>
      <c r="M1091" s="350">
        <v>0</v>
      </c>
      <c r="N1091" s="350">
        <v>0</v>
      </c>
      <c r="O1091" s="350">
        <v>0</v>
      </c>
      <c r="P1091" s="349">
        <f t="shared" si="286"/>
        <v>2930210.08</v>
      </c>
      <c r="Q1091" s="345">
        <f t="shared" si="287"/>
        <v>534.25166007256553</v>
      </c>
      <c r="R1091" s="350">
        <v>24445</v>
      </c>
      <c r="S1091" s="411" t="s">
        <v>358</v>
      </c>
      <c r="T1091" s="350" t="s">
        <v>181</v>
      </c>
      <c r="U1091" s="61">
        <f>'раздел 2'!C1089-'раздел 1'!L1091</f>
        <v>0</v>
      </c>
      <c r="V1091" s="213">
        <f t="shared" si="289"/>
        <v>0</v>
      </c>
      <c r="W1091" s="213">
        <f t="shared" si="290"/>
        <v>23910.748339927435</v>
      </c>
    </row>
    <row r="1092" spans="1:23" s="299" customFormat="1" ht="12.75" x14ac:dyDescent="0.2">
      <c r="A1092" s="338">
        <f t="shared" si="288"/>
        <v>839</v>
      </c>
      <c r="B1092" s="406" t="s">
        <v>873</v>
      </c>
      <c r="C1092" s="407">
        <v>1976</v>
      </c>
      <c r="D1092" s="135"/>
      <c r="E1092" s="408" t="s">
        <v>416</v>
      </c>
      <c r="F1092" s="407">
        <v>5</v>
      </c>
      <c r="G1092" s="407">
        <v>8</v>
      </c>
      <c r="H1092" s="407">
        <v>5502</v>
      </c>
      <c r="I1092" s="409">
        <v>5447.6</v>
      </c>
      <c r="J1092" s="409">
        <v>5382.1</v>
      </c>
      <c r="K1092" s="407">
        <v>245</v>
      </c>
      <c r="L1092" s="373">
        <f>'раздел 2'!C1090</f>
        <v>488931.16</v>
      </c>
      <c r="M1092" s="350">
        <v>0</v>
      </c>
      <c r="N1092" s="350">
        <v>0</v>
      </c>
      <c r="O1092" s="350">
        <v>0</v>
      </c>
      <c r="P1092" s="349">
        <f>L1092</f>
        <v>488931.16</v>
      </c>
      <c r="Q1092" s="345">
        <f>L1092/H1092</f>
        <v>88.864260268993092</v>
      </c>
      <c r="R1092" s="350">
        <v>24446</v>
      </c>
      <c r="S1092" s="411" t="s">
        <v>358</v>
      </c>
      <c r="T1092" s="350" t="s">
        <v>181</v>
      </c>
      <c r="U1092" s="61">
        <f>'раздел 2'!C1090-'раздел 1'!L1092</f>
        <v>0</v>
      </c>
      <c r="V1092" s="213">
        <f t="shared" si="289"/>
        <v>0</v>
      </c>
    </row>
    <row r="1093" spans="1:23" ht="15.6" customHeight="1" x14ac:dyDescent="0.2">
      <c r="A1093" s="338">
        <f t="shared" si="288"/>
        <v>840</v>
      </c>
      <c r="B1093" s="145" t="s">
        <v>864</v>
      </c>
      <c r="C1093" s="341">
        <v>1969</v>
      </c>
      <c r="D1093" s="350">
        <v>2015</v>
      </c>
      <c r="E1093" s="350" t="s">
        <v>416</v>
      </c>
      <c r="F1093" s="337">
        <v>5</v>
      </c>
      <c r="G1093" s="337">
        <v>3</v>
      </c>
      <c r="H1093" s="350">
        <v>3535.1</v>
      </c>
      <c r="I1093" s="350">
        <v>2855</v>
      </c>
      <c r="J1093" s="350">
        <v>2175</v>
      </c>
      <c r="K1093" s="341">
        <v>74</v>
      </c>
      <c r="L1093" s="373">
        <f>'раздел 2'!C1091</f>
        <v>1157555.8699999999</v>
      </c>
      <c r="M1093" s="350">
        <v>0</v>
      </c>
      <c r="N1093" s="350">
        <v>0</v>
      </c>
      <c r="O1093" s="350">
        <v>0</v>
      </c>
      <c r="P1093" s="349">
        <f>L1093</f>
        <v>1157555.8699999999</v>
      </c>
      <c r="Q1093" s="345">
        <f>L1093/H1093</f>
        <v>327.44642867245619</v>
      </c>
      <c r="R1093" s="350">
        <v>24447</v>
      </c>
      <c r="S1093" s="411" t="s">
        <v>358</v>
      </c>
      <c r="T1093" s="350" t="s">
        <v>181</v>
      </c>
      <c r="U1093" s="61">
        <f>'раздел 2'!C1091-'раздел 1'!L1093</f>
        <v>0</v>
      </c>
      <c r="V1093" s="213">
        <f t="shared" si="289"/>
        <v>0</v>
      </c>
      <c r="W1093" s="213">
        <f t="shared" si="290"/>
        <v>24119.553571327542</v>
      </c>
    </row>
    <row r="1094" spans="1:23" ht="15.6" customHeight="1" x14ac:dyDescent="0.2">
      <c r="A1094" s="338">
        <f t="shared" si="288"/>
        <v>841</v>
      </c>
      <c r="B1094" s="145" t="s">
        <v>865</v>
      </c>
      <c r="C1094" s="341">
        <v>1969</v>
      </c>
      <c r="D1094" s="350"/>
      <c r="E1094" s="350" t="s">
        <v>178</v>
      </c>
      <c r="F1094" s="337">
        <v>5</v>
      </c>
      <c r="G1094" s="337">
        <v>4</v>
      </c>
      <c r="H1094" s="143" t="s">
        <v>1468</v>
      </c>
      <c r="I1094" s="143" t="s">
        <v>1468</v>
      </c>
      <c r="J1094" s="143">
        <v>2642.5</v>
      </c>
      <c r="K1094" s="341">
        <v>87</v>
      </c>
      <c r="L1094" s="373">
        <f>'раздел 2'!C1092</f>
        <v>1253283.33</v>
      </c>
      <c r="M1094" s="350">
        <v>0</v>
      </c>
      <c r="N1094" s="350">
        <v>0</v>
      </c>
      <c r="O1094" s="350">
        <v>0</v>
      </c>
      <c r="P1094" s="349">
        <f t="shared" si="286"/>
        <v>1253283.33</v>
      </c>
      <c r="Q1094" s="345">
        <v>410.1</v>
      </c>
      <c r="R1094" s="350">
        <v>24445</v>
      </c>
      <c r="S1094" s="411" t="s">
        <v>358</v>
      </c>
      <c r="T1094" s="350" t="s">
        <v>181</v>
      </c>
      <c r="U1094" s="61">
        <f>'раздел 2'!C1092-'раздел 1'!L1094</f>
        <v>0</v>
      </c>
      <c r="V1094" s="213">
        <f t="shared" si="289"/>
        <v>0</v>
      </c>
      <c r="W1094" s="213">
        <f t="shared" si="290"/>
        <v>24034.9</v>
      </c>
    </row>
    <row r="1095" spans="1:23" ht="15.6" customHeight="1" x14ac:dyDescent="0.2">
      <c r="A1095" s="338">
        <f t="shared" si="288"/>
        <v>842</v>
      </c>
      <c r="B1095" s="144" t="s">
        <v>866</v>
      </c>
      <c r="C1095" s="341">
        <v>1970</v>
      </c>
      <c r="D1095" s="350">
        <v>2015</v>
      </c>
      <c r="E1095" s="350" t="s">
        <v>416</v>
      </c>
      <c r="F1095" s="337">
        <v>9</v>
      </c>
      <c r="G1095" s="337">
        <v>3</v>
      </c>
      <c r="H1095" s="350">
        <v>5616.6</v>
      </c>
      <c r="I1095" s="350">
        <v>5616.6</v>
      </c>
      <c r="J1095" s="350" t="s">
        <v>1467</v>
      </c>
      <c r="K1095" s="341">
        <v>264</v>
      </c>
      <c r="L1095" s="373">
        <f>'раздел 2'!C1093</f>
        <v>204154.41</v>
      </c>
      <c r="M1095" s="350">
        <v>0</v>
      </c>
      <c r="N1095" s="350">
        <v>0</v>
      </c>
      <c r="O1095" s="350">
        <v>0</v>
      </c>
      <c r="P1095" s="349">
        <f t="shared" si="286"/>
        <v>204154.41</v>
      </c>
      <c r="Q1095" s="345">
        <f t="shared" ref="Q1095:Q1101" si="291">L1095/H1095</f>
        <v>36.348397607093254</v>
      </c>
      <c r="R1095" s="350">
        <v>24445</v>
      </c>
      <c r="S1095" s="411" t="s">
        <v>358</v>
      </c>
      <c r="T1095" s="350" t="s">
        <v>181</v>
      </c>
      <c r="U1095" s="61">
        <f>'раздел 2'!C1093-'раздел 1'!L1095</f>
        <v>0</v>
      </c>
      <c r="V1095" s="213">
        <f t="shared" si="289"/>
        <v>0</v>
      </c>
      <c r="W1095" s="213">
        <f t="shared" si="290"/>
        <v>24408.651602392907</v>
      </c>
    </row>
    <row r="1096" spans="1:23" ht="15.6" customHeight="1" x14ac:dyDescent="0.2">
      <c r="A1096" s="338">
        <f t="shared" si="288"/>
        <v>843</v>
      </c>
      <c r="B1096" s="142" t="s">
        <v>867</v>
      </c>
      <c r="C1096" s="341">
        <v>1971</v>
      </c>
      <c r="D1096" s="350">
        <v>2015</v>
      </c>
      <c r="E1096" s="350" t="s">
        <v>1440</v>
      </c>
      <c r="F1096" s="337">
        <v>5</v>
      </c>
      <c r="G1096" s="337">
        <v>6</v>
      </c>
      <c r="H1096" s="350">
        <v>4301.2</v>
      </c>
      <c r="I1096" s="350">
        <v>4301.2</v>
      </c>
      <c r="J1096" s="350">
        <v>2823</v>
      </c>
      <c r="K1096" s="341">
        <v>156</v>
      </c>
      <c r="L1096" s="373">
        <f>'раздел 2'!C1094</f>
        <v>1189214.4099999999</v>
      </c>
      <c r="M1096" s="350">
        <v>0</v>
      </c>
      <c r="N1096" s="350">
        <v>0</v>
      </c>
      <c r="O1096" s="350">
        <v>0</v>
      </c>
      <c r="P1096" s="349">
        <f t="shared" si="286"/>
        <v>1189214.4099999999</v>
      </c>
      <c r="Q1096" s="345">
        <f t="shared" si="291"/>
        <v>276.48433227936391</v>
      </c>
      <c r="R1096" s="350">
        <v>24445</v>
      </c>
      <c r="S1096" s="411" t="s">
        <v>358</v>
      </c>
      <c r="T1096" s="350" t="s">
        <v>181</v>
      </c>
      <c r="U1096" s="61">
        <f>'раздел 2'!C1094-'раздел 1'!L1096</f>
        <v>0</v>
      </c>
      <c r="V1096" s="213">
        <f t="shared" si="289"/>
        <v>0</v>
      </c>
      <c r="W1096" s="213">
        <f t="shared" si="290"/>
        <v>24168.515667720636</v>
      </c>
    </row>
    <row r="1097" spans="1:23" ht="15.6" customHeight="1" x14ac:dyDescent="0.2">
      <c r="A1097" s="338">
        <f t="shared" si="288"/>
        <v>844</v>
      </c>
      <c r="B1097" s="352" t="s">
        <v>836</v>
      </c>
      <c r="C1097" s="341">
        <v>1970</v>
      </c>
      <c r="D1097" s="350"/>
      <c r="E1097" s="350" t="s">
        <v>178</v>
      </c>
      <c r="F1097" s="337">
        <v>5</v>
      </c>
      <c r="G1097" s="337">
        <v>6</v>
      </c>
      <c r="H1097" s="350">
        <v>4859.2</v>
      </c>
      <c r="I1097" s="350" t="s">
        <v>1469</v>
      </c>
      <c r="J1097" s="350">
        <v>3934.8</v>
      </c>
      <c r="K1097" s="341">
        <v>172</v>
      </c>
      <c r="L1097" s="373">
        <f>'раздел 2'!C1095</f>
        <v>1191553.8</v>
      </c>
      <c r="M1097" s="350">
        <v>0</v>
      </c>
      <c r="N1097" s="350">
        <v>0</v>
      </c>
      <c r="O1097" s="350">
        <v>0</v>
      </c>
      <c r="P1097" s="349">
        <f t="shared" si="286"/>
        <v>1191553.8</v>
      </c>
      <c r="Q1097" s="345">
        <f t="shared" si="291"/>
        <v>245.21604379321701</v>
      </c>
      <c r="R1097" s="350">
        <v>24445</v>
      </c>
      <c r="S1097" s="411" t="s">
        <v>358</v>
      </c>
      <c r="T1097" s="350" t="s">
        <v>181</v>
      </c>
      <c r="U1097" s="61">
        <f>'раздел 2'!C1095-'раздел 1'!L1097</f>
        <v>0</v>
      </c>
      <c r="V1097" s="213">
        <f t="shared" si="289"/>
        <v>0</v>
      </c>
      <c r="W1097" s="213">
        <f t="shared" si="290"/>
        <v>24199.783956206782</v>
      </c>
    </row>
    <row r="1098" spans="1:23" s="137" customFormat="1" ht="17.45" customHeight="1" x14ac:dyDescent="0.2">
      <c r="A1098" s="338">
        <f t="shared" si="288"/>
        <v>845</v>
      </c>
      <c r="B1098" s="406" t="s">
        <v>871</v>
      </c>
      <c r="C1098" s="407">
        <v>1973</v>
      </c>
      <c r="D1098" s="135"/>
      <c r="E1098" s="408" t="s">
        <v>1440</v>
      </c>
      <c r="F1098" s="407">
        <v>5</v>
      </c>
      <c r="G1098" s="407">
        <v>6</v>
      </c>
      <c r="H1098" s="407">
        <v>4340.8999999999996</v>
      </c>
      <c r="I1098" s="409">
        <v>4340.8999999999996</v>
      </c>
      <c r="J1098" s="409">
        <v>4131.78</v>
      </c>
      <c r="K1098" s="407">
        <v>253</v>
      </c>
      <c r="L1098" s="373">
        <f>'раздел 2'!C1096</f>
        <v>335781.86</v>
      </c>
      <c r="M1098" s="350">
        <v>0</v>
      </c>
      <c r="N1098" s="350">
        <v>0</v>
      </c>
      <c r="O1098" s="350">
        <v>0</v>
      </c>
      <c r="P1098" s="349">
        <f>L1098</f>
        <v>335781.86</v>
      </c>
      <c r="Q1098" s="345">
        <f>L1098/H1098</f>
        <v>77.353051210578457</v>
      </c>
      <c r="R1098" s="350">
        <v>24445</v>
      </c>
      <c r="S1098" s="411" t="s">
        <v>358</v>
      </c>
      <c r="T1098" s="350" t="s">
        <v>181</v>
      </c>
      <c r="U1098" s="61">
        <f>'раздел 2'!C1096-'раздел 1'!L1098</f>
        <v>0</v>
      </c>
      <c r="V1098" s="213">
        <f t="shared" si="289"/>
        <v>0</v>
      </c>
    </row>
    <row r="1099" spans="1:23" s="137" customFormat="1" ht="17.45" customHeight="1" x14ac:dyDescent="0.2">
      <c r="A1099" s="338">
        <f t="shared" si="288"/>
        <v>846</v>
      </c>
      <c r="B1099" s="406" t="s">
        <v>872</v>
      </c>
      <c r="C1099" s="407">
        <v>1994</v>
      </c>
      <c r="D1099" s="135"/>
      <c r="E1099" s="408" t="s">
        <v>416</v>
      </c>
      <c r="F1099" s="407">
        <v>5</v>
      </c>
      <c r="G1099" s="407">
        <v>5</v>
      </c>
      <c r="H1099" s="407">
        <v>3618.8</v>
      </c>
      <c r="I1099" s="409">
        <v>3611.47</v>
      </c>
      <c r="J1099" s="409">
        <v>3343.57</v>
      </c>
      <c r="K1099" s="407">
        <v>186</v>
      </c>
      <c r="L1099" s="373">
        <f>'раздел 2'!C1097</f>
        <v>371345.32</v>
      </c>
      <c r="M1099" s="350">
        <v>0</v>
      </c>
      <c r="N1099" s="350">
        <v>0</v>
      </c>
      <c r="O1099" s="350">
        <v>0</v>
      </c>
      <c r="P1099" s="349">
        <f>L1099</f>
        <v>371345.32</v>
      </c>
      <c r="Q1099" s="345">
        <f>L1099/H1099</f>
        <v>102.61559633027522</v>
      </c>
      <c r="R1099" s="350">
        <v>24445</v>
      </c>
      <c r="S1099" s="411" t="s">
        <v>358</v>
      </c>
      <c r="T1099" s="350" t="s">
        <v>181</v>
      </c>
      <c r="U1099" s="61">
        <f>'раздел 2'!C1097-'раздел 1'!L1099</f>
        <v>0</v>
      </c>
      <c r="V1099" s="213">
        <f t="shared" si="289"/>
        <v>0</v>
      </c>
    </row>
    <row r="1100" spans="1:23" ht="15.6" customHeight="1" x14ac:dyDescent="0.2">
      <c r="A1100" s="338">
        <f t="shared" si="288"/>
        <v>847</v>
      </c>
      <c r="B1100" s="352" t="s">
        <v>838</v>
      </c>
      <c r="C1100" s="341">
        <v>1971</v>
      </c>
      <c r="D1100" s="350"/>
      <c r="E1100" s="350" t="s">
        <v>416</v>
      </c>
      <c r="F1100" s="337">
        <v>5</v>
      </c>
      <c r="G1100" s="337">
        <v>3</v>
      </c>
      <c r="H1100" s="350">
        <v>2972.2</v>
      </c>
      <c r="I1100" s="350">
        <v>2967.7</v>
      </c>
      <c r="J1100" s="350">
        <v>2168.6999999999998</v>
      </c>
      <c r="K1100" s="341">
        <v>263</v>
      </c>
      <c r="L1100" s="373">
        <f>'раздел 2'!C1098</f>
        <v>1030778.99</v>
      </c>
      <c r="M1100" s="350">
        <v>0</v>
      </c>
      <c r="N1100" s="350">
        <v>0</v>
      </c>
      <c r="O1100" s="350">
        <v>0</v>
      </c>
      <c r="P1100" s="349">
        <f t="shared" si="286"/>
        <v>1030778.99</v>
      </c>
      <c r="Q1100" s="345">
        <f t="shared" si="291"/>
        <v>346.80673911580647</v>
      </c>
      <c r="R1100" s="350">
        <v>24445</v>
      </c>
      <c r="S1100" s="350" t="s">
        <v>358</v>
      </c>
      <c r="T1100" s="350" t="s">
        <v>181</v>
      </c>
      <c r="U1100" s="61">
        <f>'раздел 2'!C1098-'раздел 1'!L1100</f>
        <v>0</v>
      </c>
      <c r="V1100" s="213">
        <f t="shared" si="289"/>
        <v>0</v>
      </c>
      <c r="W1100" s="213">
        <f t="shared" si="290"/>
        <v>24098.193260884193</v>
      </c>
    </row>
    <row r="1101" spans="1:23" s="220" customFormat="1" ht="15.6" customHeight="1" x14ac:dyDescent="0.2">
      <c r="A1101" s="637" t="s">
        <v>357</v>
      </c>
      <c r="B1101" s="560"/>
      <c r="C1101" s="175"/>
      <c r="D1101" s="369"/>
      <c r="E1101" s="369"/>
      <c r="F1101" s="344"/>
      <c r="G1101" s="344"/>
      <c r="H1101" s="347">
        <f t="shared" ref="H1101:P1101" si="292">SUM(H1057:H1100)</f>
        <v>129285.7</v>
      </c>
      <c r="I1101" s="347">
        <f t="shared" si="292"/>
        <v>120096.23000000001</v>
      </c>
      <c r="J1101" s="347">
        <f t="shared" si="292"/>
        <v>85882.770000000019</v>
      </c>
      <c r="K1101" s="175">
        <f t="shared" si="292"/>
        <v>5662</v>
      </c>
      <c r="L1101" s="347">
        <f t="shared" si="292"/>
        <v>64971481.619999982</v>
      </c>
      <c r="M1101" s="347">
        <f t="shared" si="292"/>
        <v>0</v>
      </c>
      <c r="N1101" s="347">
        <f t="shared" si="292"/>
        <v>0</v>
      </c>
      <c r="O1101" s="347">
        <f t="shared" si="292"/>
        <v>0</v>
      </c>
      <c r="P1101" s="347">
        <f t="shared" si="292"/>
        <v>64971481.619999982</v>
      </c>
      <c r="Q1101" s="345">
        <f t="shared" si="291"/>
        <v>502.54190231402225</v>
      </c>
      <c r="R1101" s="350" t="s">
        <v>1569</v>
      </c>
      <c r="S1101" s="350" t="s">
        <v>1569</v>
      </c>
      <c r="T1101" s="350" t="s">
        <v>1569</v>
      </c>
      <c r="U1101" s="61">
        <f>'раздел 2'!C1099-'раздел 1'!L1101</f>
        <v>0</v>
      </c>
      <c r="V1101" s="213">
        <f t="shared" si="289"/>
        <v>0</v>
      </c>
      <c r="W1101" s="213" t="e">
        <f t="shared" si="290"/>
        <v>#VALUE!</v>
      </c>
    </row>
    <row r="1102" spans="1:23" ht="15.6" customHeight="1" x14ac:dyDescent="0.2">
      <c r="A1102" s="615" t="s">
        <v>130</v>
      </c>
      <c r="B1102" s="615"/>
      <c r="C1102" s="615"/>
      <c r="D1102" s="615"/>
      <c r="E1102" s="615"/>
      <c r="F1102" s="615"/>
      <c r="G1102" s="615"/>
      <c r="H1102" s="615"/>
      <c r="I1102" s="615"/>
      <c r="J1102" s="615"/>
      <c r="K1102" s="615"/>
      <c r="L1102" s="615"/>
      <c r="M1102" s="615"/>
      <c r="N1102" s="615"/>
      <c r="O1102" s="615"/>
      <c r="P1102" s="615"/>
      <c r="Q1102" s="615"/>
      <c r="R1102" s="615"/>
      <c r="S1102" s="615"/>
      <c r="T1102" s="616"/>
      <c r="U1102" s="61">
        <f>'раздел 2'!C1100-'раздел 1'!L1102</f>
        <v>0</v>
      </c>
      <c r="V1102" s="213">
        <f t="shared" si="289"/>
        <v>0</v>
      </c>
      <c r="W1102" s="213">
        <f t="shared" si="290"/>
        <v>0</v>
      </c>
    </row>
    <row r="1103" spans="1:23" ht="15.6" customHeight="1" x14ac:dyDescent="0.2">
      <c r="A1103" s="550" t="s">
        <v>364</v>
      </c>
      <c r="B1103" s="551"/>
      <c r="C1103" s="176"/>
      <c r="D1103" s="352"/>
      <c r="E1103" s="352"/>
      <c r="F1103" s="348"/>
      <c r="G1103" s="348"/>
      <c r="H1103" s="352"/>
      <c r="I1103" s="352"/>
      <c r="J1103" s="352"/>
      <c r="K1103" s="176"/>
      <c r="L1103" s="346"/>
      <c r="M1103" s="352"/>
      <c r="N1103" s="352"/>
      <c r="O1103" s="352"/>
      <c r="P1103" s="352"/>
      <c r="Q1103" s="120"/>
      <c r="R1103" s="352"/>
      <c r="S1103" s="352"/>
      <c r="T1103" s="352"/>
      <c r="U1103" s="61">
        <f>'раздел 2'!C1101-'раздел 1'!L1103</f>
        <v>0</v>
      </c>
      <c r="V1103" s="213">
        <f t="shared" si="289"/>
        <v>0</v>
      </c>
      <c r="W1103" s="213">
        <f t="shared" si="290"/>
        <v>0</v>
      </c>
    </row>
    <row r="1104" spans="1:23" ht="15.6" customHeight="1" x14ac:dyDescent="0.2">
      <c r="A1104" s="338">
        <f>A1100+1</f>
        <v>848</v>
      </c>
      <c r="B1104" s="130" t="s">
        <v>1575</v>
      </c>
      <c r="C1104" s="341">
        <v>1971</v>
      </c>
      <c r="D1104" s="350"/>
      <c r="E1104" s="350" t="s">
        <v>416</v>
      </c>
      <c r="F1104" s="337">
        <v>2</v>
      </c>
      <c r="G1104" s="337">
        <v>2</v>
      </c>
      <c r="H1104" s="350">
        <v>882.55</v>
      </c>
      <c r="I1104" s="350">
        <v>882.55</v>
      </c>
      <c r="J1104" s="350">
        <v>613.54999999999995</v>
      </c>
      <c r="K1104" s="341">
        <v>72</v>
      </c>
      <c r="L1104" s="373">
        <f>'раздел 2'!C1102</f>
        <v>595018.86</v>
      </c>
      <c r="M1104" s="350">
        <v>0</v>
      </c>
      <c r="N1104" s="350">
        <v>0</v>
      </c>
      <c r="O1104" s="350">
        <v>0</v>
      </c>
      <c r="P1104" s="349">
        <f>L1104</f>
        <v>595018.86</v>
      </c>
      <c r="Q1104" s="345">
        <f>L1104/H1104</f>
        <v>674.20413574301745</v>
      </c>
      <c r="R1104" s="350">
        <v>24445</v>
      </c>
      <c r="S1104" s="350" t="s">
        <v>358</v>
      </c>
      <c r="T1104" s="350" t="s">
        <v>181</v>
      </c>
      <c r="U1104" s="61">
        <f>'раздел 2'!C1102-'раздел 1'!L1104</f>
        <v>0</v>
      </c>
      <c r="V1104" s="213">
        <f t="shared" si="289"/>
        <v>0</v>
      </c>
      <c r="W1104" s="213">
        <f t="shared" si="290"/>
        <v>23770.795864256983</v>
      </c>
    </row>
    <row r="1105" spans="1:23" ht="15.6" customHeight="1" x14ac:dyDescent="0.2">
      <c r="A1105" s="338">
        <f>A1104+1</f>
        <v>849</v>
      </c>
      <c r="B1105" s="130" t="s">
        <v>1576</v>
      </c>
      <c r="C1105" s="341">
        <v>1972</v>
      </c>
      <c r="D1105" s="350"/>
      <c r="E1105" s="350" t="s">
        <v>416</v>
      </c>
      <c r="F1105" s="337">
        <v>2</v>
      </c>
      <c r="G1105" s="337">
        <v>2</v>
      </c>
      <c r="H1105" s="350">
        <v>877.71</v>
      </c>
      <c r="I1105" s="350">
        <v>877.71</v>
      </c>
      <c r="J1105" s="350">
        <v>805.09</v>
      </c>
      <c r="K1105" s="341">
        <v>75</v>
      </c>
      <c r="L1105" s="373">
        <f>'раздел 2'!C1103</f>
        <v>567218.41</v>
      </c>
      <c r="M1105" s="350">
        <v>0</v>
      </c>
      <c r="N1105" s="350">
        <v>0</v>
      </c>
      <c r="O1105" s="350">
        <v>0</v>
      </c>
      <c r="P1105" s="349">
        <f>L1105</f>
        <v>567218.41</v>
      </c>
      <c r="Q1105" s="345">
        <f>L1105/H1105</f>
        <v>646.24808877647513</v>
      </c>
      <c r="R1105" s="350">
        <v>24445</v>
      </c>
      <c r="S1105" s="350" t="s">
        <v>358</v>
      </c>
      <c r="T1105" s="350" t="s">
        <v>181</v>
      </c>
      <c r="U1105" s="61">
        <f>'раздел 2'!C1103-'раздел 1'!L1105</f>
        <v>0</v>
      </c>
      <c r="V1105" s="213">
        <f t="shared" si="289"/>
        <v>0</v>
      </c>
      <c r="W1105" s="213">
        <f t="shared" si="290"/>
        <v>23798.751911223524</v>
      </c>
    </row>
    <row r="1106" spans="1:23" ht="15.6" customHeight="1" x14ac:dyDescent="0.2">
      <c r="A1106" s="338">
        <f>A1105+1</f>
        <v>850</v>
      </c>
      <c r="B1106" s="130" t="s">
        <v>1577</v>
      </c>
      <c r="C1106" s="341">
        <v>1973</v>
      </c>
      <c r="D1106" s="350"/>
      <c r="E1106" s="350" t="s">
        <v>416</v>
      </c>
      <c r="F1106" s="337">
        <v>2</v>
      </c>
      <c r="G1106" s="337">
        <v>2</v>
      </c>
      <c r="H1106" s="350">
        <v>888.93</v>
      </c>
      <c r="I1106" s="350">
        <v>888.93</v>
      </c>
      <c r="J1106" s="350">
        <v>741.23</v>
      </c>
      <c r="K1106" s="341">
        <v>71</v>
      </c>
      <c r="L1106" s="373">
        <f>'раздел 2'!C1104</f>
        <v>571558.58000000007</v>
      </c>
      <c r="M1106" s="350">
        <v>0</v>
      </c>
      <c r="N1106" s="350">
        <v>0</v>
      </c>
      <c r="O1106" s="350">
        <v>0</v>
      </c>
      <c r="P1106" s="349">
        <f>L1106</f>
        <v>571558.58000000007</v>
      </c>
      <c r="Q1106" s="345">
        <f>L1106/H1106</f>
        <v>642.97366496799532</v>
      </c>
      <c r="R1106" s="350">
        <v>24445</v>
      </c>
      <c r="S1106" s="350" t="s">
        <v>358</v>
      </c>
      <c r="T1106" s="350" t="s">
        <v>181</v>
      </c>
      <c r="U1106" s="61">
        <f>'раздел 2'!C1104-'раздел 1'!L1106</f>
        <v>0</v>
      </c>
      <c r="V1106" s="213">
        <f t="shared" si="289"/>
        <v>0</v>
      </c>
      <c r="W1106" s="213">
        <f t="shared" si="290"/>
        <v>23802.026335032006</v>
      </c>
    </row>
    <row r="1107" spans="1:23" ht="15.6" customHeight="1" x14ac:dyDescent="0.2">
      <c r="A1107" s="550" t="s">
        <v>17</v>
      </c>
      <c r="B1107" s="551"/>
      <c r="C1107" s="341"/>
      <c r="D1107" s="350"/>
      <c r="E1107" s="350"/>
      <c r="F1107" s="337"/>
      <c r="G1107" s="337"/>
      <c r="H1107" s="373">
        <f t="shared" ref="H1107:P1107" si="293">SUM(H1104:H1106)</f>
        <v>2649.19</v>
      </c>
      <c r="I1107" s="373">
        <f t="shared" si="293"/>
        <v>2649.19</v>
      </c>
      <c r="J1107" s="373">
        <f t="shared" si="293"/>
        <v>2159.87</v>
      </c>
      <c r="K1107" s="341">
        <f t="shared" si="293"/>
        <v>218</v>
      </c>
      <c r="L1107" s="373">
        <f t="shared" si="293"/>
        <v>1733795.85</v>
      </c>
      <c r="M1107" s="373">
        <f t="shared" si="293"/>
        <v>0</v>
      </c>
      <c r="N1107" s="373">
        <f t="shared" si="293"/>
        <v>0</v>
      </c>
      <c r="O1107" s="373">
        <f t="shared" si="293"/>
        <v>0</v>
      </c>
      <c r="P1107" s="373">
        <f t="shared" si="293"/>
        <v>1733795.85</v>
      </c>
      <c r="Q1107" s="345">
        <f>L1107/H1107</f>
        <v>654.46262819956291</v>
      </c>
      <c r="R1107" s="350" t="s">
        <v>1569</v>
      </c>
      <c r="S1107" s="350" t="s">
        <v>1569</v>
      </c>
      <c r="T1107" s="350" t="s">
        <v>1569</v>
      </c>
      <c r="U1107" s="61">
        <f>'раздел 2'!C1105-'раздел 1'!L1107</f>
        <v>0</v>
      </c>
      <c r="V1107" s="213">
        <f t="shared" si="289"/>
        <v>0</v>
      </c>
      <c r="W1107" s="213" t="e">
        <f t="shared" si="290"/>
        <v>#VALUE!</v>
      </c>
    </row>
    <row r="1108" spans="1:23" ht="15.6" customHeight="1" x14ac:dyDescent="0.2">
      <c r="A1108" s="599" t="s">
        <v>1697</v>
      </c>
      <c r="B1108" s="600"/>
      <c r="C1108" s="341"/>
      <c r="D1108" s="350"/>
      <c r="E1108" s="350"/>
      <c r="F1108" s="337"/>
      <c r="G1108" s="337"/>
      <c r="H1108" s="373"/>
      <c r="I1108" s="373"/>
      <c r="J1108" s="373"/>
      <c r="K1108" s="341"/>
      <c r="L1108" s="373"/>
      <c r="M1108" s="373"/>
      <c r="N1108" s="373"/>
      <c r="O1108" s="373"/>
      <c r="P1108" s="373"/>
      <c r="Q1108" s="345"/>
      <c r="R1108" s="350"/>
      <c r="S1108" s="350"/>
      <c r="T1108" s="350"/>
      <c r="U1108" s="61">
        <f>'раздел 2'!C1106-'раздел 1'!L1108</f>
        <v>0</v>
      </c>
      <c r="V1108" s="213">
        <f t="shared" si="289"/>
        <v>0</v>
      </c>
      <c r="W1108" s="213"/>
    </row>
    <row r="1109" spans="1:23" ht="15.6" customHeight="1" x14ac:dyDescent="0.2">
      <c r="A1109" s="23">
        <f>A1106+1</f>
        <v>851</v>
      </c>
      <c r="B1109" s="340" t="s">
        <v>1698</v>
      </c>
      <c r="C1109" s="341">
        <v>1979</v>
      </c>
      <c r="D1109" s="350"/>
      <c r="E1109" s="350" t="s">
        <v>178</v>
      </c>
      <c r="F1109" s="337">
        <v>3</v>
      </c>
      <c r="G1109" s="337">
        <v>4</v>
      </c>
      <c r="H1109" s="373">
        <v>1718.9</v>
      </c>
      <c r="I1109" s="373">
        <v>1718.9</v>
      </c>
      <c r="J1109" s="373">
        <v>1458.5</v>
      </c>
      <c r="K1109" s="341">
        <v>92</v>
      </c>
      <c r="L1109" s="373">
        <f>'раздел 2'!C1107</f>
        <v>4140889.02</v>
      </c>
      <c r="M1109" s="373">
        <v>0</v>
      </c>
      <c r="N1109" s="373">
        <v>0</v>
      </c>
      <c r="O1109" s="373">
        <v>0</v>
      </c>
      <c r="P1109" s="373">
        <f>L1109</f>
        <v>4140889.02</v>
      </c>
      <c r="Q1109" s="345">
        <f>L1109/H1109</f>
        <v>2409.034277735761</v>
      </c>
      <c r="R1109" s="350">
        <v>24445</v>
      </c>
      <c r="S1109" s="350" t="s">
        <v>358</v>
      </c>
      <c r="T1109" s="350" t="s">
        <v>181</v>
      </c>
      <c r="U1109" s="61">
        <f>'раздел 2'!C1107-'раздел 1'!L1109</f>
        <v>0</v>
      </c>
      <c r="V1109" s="213">
        <f t="shared" si="289"/>
        <v>0</v>
      </c>
      <c r="W1109" s="213"/>
    </row>
    <row r="1110" spans="1:23" ht="15.6" customHeight="1" x14ac:dyDescent="0.2">
      <c r="A1110" s="550" t="s">
        <v>17</v>
      </c>
      <c r="B1110" s="551"/>
      <c r="C1110" s="341"/>
      <c r="D1110" s="350"/>
      <c r="E1110" s="350"/>
      <c r="F1110" s="337"/>
      <c r="G1110" s="337"/>
      <c r="H1110" s="373">
        <f>SUM(H1109)</f>
        <v>1718.9</v>
      </c>
      <c r="I1110" s="373">
        <f t="shared" ref="I1110:P1110" si="294">SUM(I1109)</f>
        <v>1718.9</v>
      </c>
      <c r="J1110" s="373">
        <f t="shared" si="294"/>
        <v>1458.5</v>
      </c>
      <c r="K1110" s="135">
        <f t="shared" si="294"/>
        <v>92</v>
      </c>
      <c r="L1110" s="373">
        <f t="shared" si="294"/>
        <v>4140889.02</v>
      </c>
      <c r="M1110" s="373">
        <f t="shared" si="294"/>
        <v>0</v>
      </c>
      <c r="N1110" s="373">
        <f t="shared" si="294"/>
        <v>0</v>
      </c>
      <c r="O1110" s="373">
        <f t="shared" si="294"/>
        <v>0</v>
      </c>
      <c r="P1110" s="373">
        <f t="shared" si="294"/>
        <v>4140889.02</v>
      </c>
      <c r="Q1110" s="345">
        <f>L1110/H1110</f>
        <v>2409.034277735761</v>
      </c>
      <c r="R1110" s="350" t="s">
        <v>1569</v>
      </c>
      <c r="S1110" s="350" t="s">
        <v>1569</v>
      </c>
      <c r="T1110" s="350" t="s">
        <v>1569</v>
      </c>
      <c r="U1110" s="61">
        <f>'раздел 2'!C1108-'раздел 1'!L1110</f>
        <v>0</v>
      </c>
      <c r="V1110" s="213">
        <f t="shared" si="289"/>
        <v>0</v>
      </c>
      <c r="W1110" s="213"/>
    </row>
    <row r="1111" spans="1:23" ht="15.6" customHeight="1" x14ac:dyDescent="0.2">
      <c r="A1111" s="550" t="s">
        <v>874</v>
      </c>
      <c r="B1111" s="551"/>
      <c r="C1111" s="341"/>
      <c r="D1111" s="350"/>
      <c r="E1111" s="350"/>
      <c r="F1111" s="337"/>
      <c r="G1111" s="337"/>
      <c r="H1111" s="350"/>
      <c r="I1111" s="350"/>
      <c r="J1111" s="350"/>
      <c r="K1111" s="341"/>
      <c r="L1111" s="373"/>
      <c r="M1111" s="350"/>
      <c r="N1111" s="350"/>
      <c r="O1111" s="350"/>
      <c r="P1111" s="350"/>
      <c r="Q1111" s="129"/>
      <c r="R1111" s="350"/>
      <c r="S1111" s="350"/>
      <c r="T1111" s="350"/>
      <c r="U1111" s="61">
        <f>'раздел 2'!C1109-'раздел 1'!L1111</f>
        <v>0</v>
      </c>
      <c r="V1111" s="213">
        <f t="shared" si="289"/>
        <v>0</v>
      </c>
      <c r="W1111" s="213">
        <f t="shared" si="290"/>
        <v>0</v>
      </c>
    </row>
    <row r="1112" spans="1:23" ht="15.6" customHeight="1" x14ac:dyDescent="0.2">
      <c r="A1112" s="388">
        <f>A1109+1</f>
        <v>852</v>
      </c>
      <c r="B1112" s="145" t="s">
        <v>1115</v>
      </c>
      <c r="C1112" s="341">
        <v>1967</v>
      </c>
      <c r="D1112" s="350" t="s">
        <v>424</v>
      </c>
      <c r="E1112" s="350" t="s">
        <v>174</v>
      </c>
      <c r="F1112" s="337">
        <v>2</v>
      </c>
      <c r="G1112" s="337">
        <v>2</v>
      </c>
      <c r="H1112" s="350">
        <v>497</v>
      </c>
      <c r="I1112" s="350">
        <v>441.08</v>
      </c>
      <c r="J1112" s="350">
        <v>375.3</v>
      </c>
      <c r="K1112" s="341">
        <v>29</v>
      </c>
      <c r="L1112" s="373">
        <f>'раздел 2'!C1110</f>
        <v>431002.53</v>
      </c>
      <c r="M1112" s="350">
        <v>0</v>
      </c>
      <c r="N1112" s="350">
        <v>0</v>
      </c>
      <c r="O1112" s="350">
        <v>0</v>
      </c>
      <c r="P1112" s="349">
        <f>L1112</f>
        <v>431002.53</v>
      </c>
      <c r="Q1112" s="345">
        <f t="shared" ref="Q1112:Q1117" si="295">L1112/H1112</f>
        <v>867.20830985915495</v>
      </c>
      <c r="R1112" s="350">
        <v>24445</v>
      </c>
      <c r="S1112" s="350" t="s">
        <v>358</v>
      </c>
      <c r="T1112" s="350" t="s">
        <v>181</v>
      </c>
      <c r="U1112" s="61">
        <f>'раздел 2'!C1110-'раздел 1'!L1112</f>
        <v>0</v>
      </c>
      <c r="V1112" s="213">
        <f t="shared" si="289"/>
        <v>0</v>
      </c>
      <c r="W1112" s="213">
        <f t="shared" si="290"/>
        <v>23577.791690140846</v>
      </c>
    </row>
    <row r="1113" spans="1:23" ht="15.6" customHeight="1" x14ac:dyDescent="0.2">
      <c r="A1113" s="338">
        <f>A1112+1</f>
        <v>853</v>
      </c>
      <c r="B1113" s="145" t="s">
        <v>1116</v>
      </c>
      <c r="C1113" s="341">
        <v>1967</v>
      </c>
      <c r="D1113" s="350" t="s">
        <v>424</v>
      </c>
      <c r="E1113" s="350" t="s">
        <v>174</v>
      </c>
      <c r="F1113" s="337">
        <v>2</v>
      </c>
      <c r="G1113" s="337">
        <v>2</v>
      </c>
      <c r="H1113" s="350">
        <v>533</v>
      </c>
      <c r="I1113" s="350">
        <v>473.72</v>
      </c>
      <c r="J1113" s="350">
        <v>272.39999999999998</v>
      </c>
      <c r="K1113" s="341">
        <v>30</v>
      </c>
      <c r="L1113" s="373">
        <f>'раздел 2'!C1111</f>
        <v>425478.94</v>
      </c>
      <c r="M1113" s="350">
        <v>0</v>
      </c>
      <c r="N1113" s="350">
        <v>0</v>
      </c>
      <c r="O1113" s="350">
        <v>0</v>
      </c>
      <c r="P1113" s="349">
        <f>L1113</f>
        <v>425478.94</v>
      </c>
      <c r="Q1113" s="345">
        <f t="shared" si="295"/>
        <v>798.27193245778608</v>
      </c>
      <c r="R1113" s="350">
        <v>24445</v>
      </c>
      <c r="S1113" s="350" t="s">
        <v>358</v>
      </c>
      <c r="T1113" s="350" t="s">
        <v>181</v>
      </c>
      <c r="U1113" s="61">
        <f>'раздел 2'!C1111-'раздел 1'!L1113</f>
        <v>0</v>
      </c>
      <c r="V1113" s="213">
        <f t="shared" si="289"/>
        <v>0</v>
      </c>
      <c r="W1113" s="213">
        <f t="shared" si="290"/>
        <v>23646.728067542215</v>
      </c>
    </row>
    <row r="1114" spans="1:23" ht="15.6" customHeight="1" x14ac:dyDescent="0.2">
      <c r="A1114" s="338">
        <f>A1113+1</f>
        <v>854</v>
      </c>
      <c r="B1114" s="145" t="s">
        <v>1117</v>
      </c>
      <c r="C1114" s="341">
        <v>1968</v>
      </c>
      <c r="D1114" s="350" t="s">
        <v>424</v>
      </c>
      <c r="E1114" s="350" t="s">
        <v>174</v>
      </c>
      <c r="F1114" s="337">
        <v>2</v>
      </c>
      <c r="G1114" s="337">
        <v>2</v>
      </c>
      <c r="H1114" s="350">
        <v>498.57</v>
      </c>
      <c r="I1114" s="350">
        <v>479.39</v>
      </c>
      <c r="J1114" s="350">
        <v>451.5</v>
      </c>
      <c r="K1114" s="341">
        <v>20</v>
      </c>
      <c r="L1114" s="373">
        <f>'раздел 2'!C1112</f>
        <v>568044.55000000005</v>
      </c>
      <c r="M1114" s="350">
        <v>0</v>
      </c>
      <c r="N1114" s="350">
        <v>0</v>
      </c>
      <c r="O1114" s="350">
        <v>0</v>
      </c>
      <c r="P1114" s="349">
        <f>L1114</f>
        <v>568044.55000000005</v>
      </c>
      <c r="Q1114" s="345">
        <f t="shared" si="295"/>
        <v>1139.347634233909</v>
      </c>
      <c r="R1114" s="350">
        <v>24445</v>
      </c>
      <c r="S1114" s="350" t="s">
        <v>358</v>
      </c>
      <c r="T1114" s="350" t="s">
        <v>181</v>
      </c>
      <c r="U1114" s="61">
        <f>'раздел 2'!C1112-'раздел 1'!L1114</f>
        <v>0</v>
      </c>
      <c r="V1114" s="213">
        <f t="shared" si="289"/>
        <v>0</v>
      </c>
      <c r="W1114" s="213">
        <f t="shared" si="290"/>
        <v>23305.652365766091</v>
      </c>
    </row>
    <row r="1115" spans="1:23" ht="15.6" customHeight="1" x14ac:dyDescent="0.2">
      <c r="A1115" s="338">
        <f>A1114+1</f>
        <v>855</v>
      </c>
      <c r="B1115" s="145" t="s">
        <v>1118</v>
      </c>
      <c r="C1115" s="341">
        <v>1969</v>
      </c>
      <c r="D1115" s="350" t="s">
        <v>424</v>
      </c>
      <c r="E1115" s="350" t="s">
        <v>174</v>
      </c>
      <c r="F1115" s="337">
        <v>2</v>
      </c>
      <c r="G1115" s="337">
        <v>2</v>
      </c>
      <c r="H1115" s="350">
        <v>526</v>
      </c>
      <c r="I1115" s="350">
        <v>464.24</v>
      </c>
      <c r="J1115" s="350">
        <v>283.39999999999998</v>
      </c>
      <c r="K1115" s="341">
        <v>30</v>
      </c>
      <c r="L1115" s="373">
        <f>'раздел 2'!C1113</f>
        <v>417503.2</v>
      </c>
      <c r="M1115" s="350">
        <v>0</v>
      </c>
      <c r="N1115" s="350">
        <v>0</v>
      </c>
      <c r="O1115" s="350">
        <v>0</v>
      </c>
      <c r="P1115" s="349">
        <f>L1115</f>
        <v>417503.2</v>
      </c>
      <c r="Q1115" s="345">
        <f t="shared" si="295"/>
        <v>793.73231939163497</v>
      </c>
      <c r="R1115" s="350">
        <v>24445</v>
      </c>
      <c r="S1115" s="350" t="s">
        <v>358</v>
      </c>
      <c r="T1115" s="350" t="s">
        <v>181</v>
      </c>
      <c r="U1115" s="61">
        <f>'раздел 2'!C1113-'раздел 1'!L1115</f>
        <v>0</v>
      </c>
      <c r="V1115" s="213">
        <f t="shared" si="289"/>
        <v>0</v>
      </c>
      <c r="W1115" s="213">
        <f t="shared" si="290"/>
        <v>23651.267680608365</v>
      </c>
    </row>
    <row r="1116" spans="1:23" ht="15.6" customHeight="1" x14ac:dyDescent="0.2">
      <c r="A1116" s="338">
        <f>A1115+1</f>
        <v>856</v>
      </c>
      <c r="B1116" s="145" t="s">
        <v>1119</v>
      </c>
      <c r="C1116" s="341">
        <v>1974</v>
      </c>
      <c r="D1116" s="350" t="s">
        <v>424</v>
      </c>
      <c r="E1116" s="350" t="s">
        <v>178</v>
      </c>
      <c r="F1116" s="337">
        <v>3</v>
      </c>
      <c r="G1116" s="337">
        <v>4</v>
      </c>
      <c r="H1116" s="350">
        <v>1233.0899999999999</v>
      </c>
      <c r="I1116" s="350">
        <v>1060.0899999999999</v>
      </c>
      <c r="J1116" s="350">
        <v>1001</v>
      </c>
      <c r="K1116" s="341">
        <v>52</v>
      </c>
      <c r="L1116" s="373">
        <f>'раздел 2'!C1114</f>
        <v>460323.26</v>
      </c>
      <c r="M1116" s="350">
        <v>0</v>
      </c>
      <c r="N1116" s="350">
        <v>0</v>
      </c>
      <c r="O1116" s="350">
        <v>0</v>
      </c>
      <c r="P1116" s="349">
        <f>L1116</f>
        <v>460323.26</v>
      </c>
      <c r="Q1116" s="345">
        <f t="shared" si="295"/>
        <v>373.30872847886207</v>
      </c>
      <c r="R1116" s="350">
        <v>24445</v>
      </c>
      <c r="S1116" s="350" t="s">
        <v>358</v>
      </c>
      <c r="T1116" s="350" t="s">
        <v>181</v>
      </c>
      <c r="U1116" s="61">
        <f>'раздел 2'!C1114-'раздел 1'!L1116</f>
        <v>0</v>
      </c>
      <c r="V1116" s="213">
        <f t="shared" si="289"/>
        <v>0</v>
      </c>
      <c r="W1116" s="213">
        <f t="shared" si="290"/>
        <v>24071.691271521137</v>
      </c>
    </row>
    <row r="1117" spans="1:23" ht="15.6" customHeight="1" x14ac:dyDescent="0.2">
      <c r="A1117" s="550" t="s">
        <v>17</v>
      </c>
      <c r="B1117" s="551"/>
      <c r="C1117" s="341" t="s">
        <v>1569</v>
      </c>
      <c r="D1117" s="350" t="s">
        <v>1569</v>
      </c>
      <c r="E1117" s="350" t="s">
        <v>1569</v>
      </c>
      <c r="F1117" s="337" t="s">
        <v>1569</v>
      </c>
      <c r="G1117" s="337" t="s">
        <v>1569</v>
      </c>
      <c r="H1117" s="350">
        <v>3287.66</v>
      </c>
      <c r="I1117" s="350">
        <v>2918.52</v>
      </c>
      <c r="J1117" s="350">
        <v>2383.6</v>
      </c>
      <c r="K1117" s="341">
        <v>161</v>
      </c>
      <c r="L1117" s="373">
        <f>SUM(L1112:L1116)</f>
        <v>2302352.48</v>
      </c>
      <c r="M1117" s="373">
        <f>SUM(M1112:M1116)</f>
        <v>0</v>
      </c>
      <c r="N1117" s="373">
        <f>SUM(N1112:N1116)</f>
        <v>0</v>
      </c>
      <c r="O1117" s="373">
        <f>SUM(O1112:O1116)</f>
        <v>0</v>
      </c>
      <c r="P1117" s="373">
        <f>SUM(P1112:P1116)</f>
        <v>2302352.48</v>
      </c>
      <c r="Q1117" s="345">
        <f t="shared" si="295"/>
        <v>700.30127202934614</v>
      </c>
      <c r="R1117" s="350" t="s">
        <v>1569</v>
      </c>
      <c r="S1117" s="350" t="s">
        <v>1569</v>
      </c>
      <c r="T1117" s="350" t="s">
        <v>1569</v>
      </c>
      <c r="U1117" s="61">
        <f>'раздел 2'!C1115-'раздел 1'!L1117</f>
        <v>0</v>
      </c>
      <c r="V1117" s="213">
        <f t="shared" si="289"/>
        <v>0</v>
      </c>
      <c r="W1117" s="213" t="e">
        <f t="shared" si="290"/>
        <v>#VALUE!</v>
      </c>
    </row>
    <row r="1118" spans="1:23" ht="15.6" customHeight="1" x14ac:dyDescent="0.2">
      <c r="A1118" s="550" t="s">
        <v>875</v>
      </c>
      <c r="B1118" s="551"/>
      <c r="C1118" s="341"/>
      <c r="D1118" s="350"/>
      <c r="E1118" s="350"/>
      <c r="F1118" s="337"/>
      <c r="G1118" s="337"/>
      <c r="H1118" s="350"/>
      <c r="I1118" s="350"/>
      <c r="J1118" s="350"/>
      <c r="K1118" s="341"/>
      <c r="L1118" s="373"/>
      <c r="M1118" s="350"/>
      <c r="N1118" s="350"/>
      <c r="O1118" s="350"/>
      <c r="P1118" s="350"/>
      <c r="Q1118" s="129"/>
      <c r="R1118" s="350"/>
      <c r="S1118" s="350"/>
      <c r="T1118" s="350"/>
      <c r="U1118" s="61">
        <f>'раздел 2'!C1116-'раздел 1'!L1118</f>
        <v>0</v>
      </c>
      <c r="V1118" s="213">
        <f t="shared" si="289"/>
        <v>0</v>
      </c>
      <c r="W1118" s="213">
        <f t="shared" si="290"/>
        <v>0</v>
      </c>
    </row>
    <row r="1119" spans="1:23" ht="15.6" customHeight="1" x14ac:dyDescent="0.2">
      <c r="A1119" s="338">
        <f>A1116+1</f>
        <v>857</v>
      </c>
      <c r="B1119" s="145" t="s">
        <v>876</v>
      </c>
      <c r="C1119" s="341">
        <v>1982</v>
      </c>
      <c r="D1119" s="350" t="s">
        <v>424</v>
      </c>
      <c r="E1119" s="350" t="s">
        <v>1440</v>
      </c>
      <c r="F1119" s="337">
        <v>3</v>
      </c>
      <c r="G1119" s="337">
        <v>4</v>
      </c>
      <c r="H1119" s="350">
        <v>1686.3</v>
      </c>
      <c r="I1119" s="350">
        <v>1686.2</v>
      </c>
      <c r="J1119" s="350">
        <v>1506.5</v>
      </c>
      <c r="K1119" s="341">
        <v>92</v>
      </c>
      <c r="L1119" s="373">
        <f>'раздел 2'!C1117</f>
        <v>230916.51</v>
      </c>
      <c r="M1119" s="350">
        <v>0</v>
      </c>
      <c r="N1119" s="350">
        <v>0</v>
      </c>
      <c r="O1119" s="350">
        <v>0</v>
      </c>
      <c r="P1119" s="349">
        <f>L1119</f>
        <v>230916.51</v>
      </c>
      <c r="Q1119" s="345">
        <f>L1119/H1119</f>
        <v>136.93679060665363</v>
      </c>
      <c r="R1119" s="350">
        <v>24445</v>
      </c>
      <c r="S1119" s="350" t="s">
        <v>358</v>
      </c>
      <c r="T1119" s="350" t="s">
        <v>181</v>
      </c>
      <c r="U1119" s="61">
        <f>'раздел 2'!C1117-'раздел 1'!L1119</f>
        <v>0</v>
      </c>
      <c r="V1119" s="213">
        <f t="shared" si="289"/>
        <v>0</v>
      </c>
      <c r="W1119" s="213">
        <f t="shared" si="290"/>
        <v>24308.063209393345</v>
      </c>
    </row>
    <row r="1120" spans="1:23" ht="15.6" customHeight="1" x14ac:dyDescent="0.2">
      <c r="A1120" s="550" t="s">
        <v>17</v>
      </c>
      <c r="B1120" s="551"/>
      <c r="C1120" s="341" t="s">
        <v>1569</v>
      </c>
      <c r="D1120" s="350" t="s">
        <v>1569</v>
      </c>
      <c r="E1120" s="350" t="s">
        <v>1569</v>
      </c>
      <c r="F1120" s="337" t="s">
        <v>1569</v>
      </c>
      <c r="G1120" s="337" t="s">
        <v>1569</v>
      </c>
      <c r="H1120" s="350">
        <v>1686.3</v>
      </c>
      <c r="I1120" s="350">
        <v>1686.2</v>
      </c>
      <c r="J1120" s="350">
        <v>1506.5</v>
      </c>
      <c r="K1120" s="341">
        <v>92</v>
      </c>
      <c r="L1120" s="373">
        <f>'раздел 2'!C1118</f>
        <v>230916.51</v>
      </c>
      <c r="M1120" s="350">
        <v>0</v>
      </c>
      <c r="N1120" s="350">
        <v>0</v>
      </c>
      <c r="O1120" s="350">
        <v>0</v>
      </c>
      <c r="P1120" s="349">
        <f>L1120</f>
        <v>230916.51</v>
      </c>
      <c r="Q1120" s="345">
        <f>L1120/H1120</f>
        <v>136.93679060665363</v>
      </c>
      <c r="R1120" s="350" t="s">
        <v>1569</v>
      </c>
      <c r="S1120" s="350" t="s">
        <v>1569</v>
      </c>
      <c r="T1120" s="350" t="s">
        <v>1569</v>
      </c>
      <c r="U1120" s="61">
        <f>'раздел 2'!C1118-'раздел 1'!L1120</f>
        <v>0</v>
      </c>
      <c r="V1120" s="213">
        <f t="shared" si="289"/>
        <v>0</v>
      </c>
      <c r="W1120" s="213" t="e">
        <f t="shared" si="290"/>
        <v>#VALUE!</v>
      </c>
    </row>
    <row r="1121" spans="1:23" ht="15.6" customHeight="1" x14ac:dyDescent="0.2">
      <c r="A1121" s="550" t="s">
        <v>131</v>
      </c>
      <c r="B1121" s="551"/>
      <c r="C1121" s="341"/>
      <c r="D1121" s="350"/>
      <c r="E1121" s="350"/>
      <c r="F1121" s="337"/>
      <c r="G1121" s="337"/>
      <c r="H1121" s="350"/>
      <c r="I1121" s="350"/>
      <c r="J1121" s="350"/>
      <c r="K1121" s="341"/>
      <c r="L1121" s="373"/>
      <c r="M1121" s="350"/>
      <c r="N1121" s="350"/>
      <c r="O1121" s="350"/>
      <c r="P1121" s="350"/>
      <c r="Q1121" s="129"/>
      <c r="R1121" s="350"/>
      <c r="S1121" s="350"/>
      <c r="T1121" s="350"/>
      <c r="U1121" s="61">
        <f>'раздел 2'!C1119-'раздел 1'!L1121</f>
        <v>0</v>
      </c>
      <c r="V1121" s="213">
        <f t="shared" si="289"/>
        <v>0</v>
      </c>
      <c r="W1121" s="213">
        <f t="shared" si="290"/>
        <v>0</v>
      </c>
    </row>
    <row r="1122" spans="1:23" ht="15.6" customHeight="1" x14ac:dyDescent="0.2">
      <c r="A1122" s="338">
        <f>A1119+1</f>
        <v>858</v>
      </c>
      <c r="B1122" s="145" t="s">
        <v>889</v>
      </c>
      <c r="C1122" s="341">
        <v>1964</v>
      </c>
      <c r="D1122" s="350" t="s">
        <v>424</v>
      </c>
      <c r="E1122" s="350" t="s">
        <v>1515</v>
      </c>
      <c r="F1122" s="337">
        <v>5</v>
      </c>
      <c r="G1122" s="337">
        <v>4</v>
      </c>
      <c r="H1122" s="350">
        <v>4728.3</v>
      </c>
      <c r="I1122" s="350">
        <v>2563.8000000000002</v>
      </c>
      <c r="J1122" s="350">
        <v>1967.71</v>
      </c>
      <c r="K1122" s="341">
        <v>134</v>
      </c>
      <c r="L1122" s="373">
        <f>'раздел 2'!C1120</f>
        <v>227594.31</v>
      </c>
      <c r="M1122" s="350">
        <v>0</v>
      </c>
      <c r="N1122" s="350">
        <v>0</v>
      </c>
      <c r="O1122" s="350">
        <v>0</v>
      </c>
      <c r="P1122" s="349">
        <f t="shared" ref="P1122:P1153" si="296">L1122</f>
        <v>227594.31</v>
      </c>
      <c r="Q1122" s="345">
        <f t="shared" ref="Q1122:Q1153" si="297">L1122/H1122</f>
        <v>48.134490197322499</v>
      </c>
      <c r="R1122" s="350">
        <v>24445</v>
      </c>
      <c r="S1122" s="350" t="s">
        <v>358</v>
      </c>
      <c r="T1122" s="350" t="s">
        <v>181</v>
      </c>
      <c r="U1122" s="61">
        <f>'раздел 2'!C1120-'раздел 1'!L1122</f>
        <v>0</v>
      </c>
      <c r="V1122" s="213">
        <f t="shared" si="289"/>
        <v>0</v>
      </c>
      <c r="W1122" s="213">
        <f t="shared" si="290"/>
        <v>24396.865509802679</v>
      </c>
    </row>
    <row r="1123" spans="1:23" ht="15.6" customHeight="1" x14ac:dyDescent="0.2">
      <c r="A1123" s="338">
        <f t="shared" ref="A1123:A1154" si="298">A1122+1</f>
        <v>859</v>
      </c>
      <c r="B1123" s="145" t="s">
        <v>347</v>
      </c>
      <c r="C1123" s="341">
        <v>1965</v>
      </c>
      <c r="D1123" s="350"/>
      <c r="E1123" s="350" t="s">
        <v>174</v>
      </c>
      <c r="F1123" s="337">
        <v>5</v>
      </c>
      <c r="G1123" s="337">
        <v>6</v>
      </c>
      <c r="H1123" s="350">
        <v>6235.9</v>
      </c>
      <c r="I1123" s="350">
        <v>4713.8999999999996</v>
      </c>
      <c r="J1123" s="350">
        <v>4054.78</v>
      </c>
      <c r="K1123" s="341">
        <v>248</v>
      </c>
      <c r="L1123" s="373">
        <f>'раздел 2'!C1121</f>
        <v>10724303.74</v>
      </c>
      <c r="M1123" s="350">
        <v>0</v>
      </c>
      <c r="N1123" s="350">
        <v>0</v>
      </c>
      <c r="O1123" s="350">
        <v>0</v>
      </c>
      <c r="P1123" s="349">
        <f t="shared" si="296"/>
        <v>10724303.74</v>
      </c>
      <c r="Q1123" s="345">
        <f t="shared" si="297"/>
        <v>1719.7683959011531</v>
      </c>
      <c r="R1123" s="350">
        <v>24445</v>
      </c>
      <c r="S1123" s="350" t="s">
        <v>358</v>
      </c>
      <c r="T1123" s="350" t="s">
        <v>181</v>
      </c>
      <c r="U1123" s="61">
        <f>'раздел 2'!C1121-'раздел 1'!L1123</f>
        <v>0</v>
      </c>
      <c r="V1123" s="213">
        <f t="shared" si="289"/>
        <v>0</v>
      </c>
      <c r="W1123" s="213">
        <f t="shared" si="290"/>
        <v>22725.231604098848</v>
      </c>
    </row>
    <row r="1124" spans="1:23" ht="15.6" customHeight="1" x14ac:dyDescent="0.2">
      <c r="A1124" s="338">
        <f t="shared" si="298"/>
        <v>860</v>
      </c>
      <c r="B1124" s="145" t="s">
        <v>348</v>
      </c>
      <c r="C1124" s="341">
        <v>1965</v>
      </c>
      <c r="D1124" s="350"/>
      <c r="E1124" s="350" t="s">
        <v>174</v>
      </c>
      <c r="F1124" s="337">
        <v>5</v>
      </c>
      <c r="G1124" s="337">
        <v>6</v>
      </c>
      <c r="H1124" s="350">
        <v>6458.1</v>
      </c>
      <c r="I1124" s="350">
        <v>4723.1000000000004</v>
      </c>
      <c r="J1124" s="350">
        <v>4296.3900000000003</v>
      </c>
      <c r="K1124" s="341">
        <v>201</v>
      </c>
      <c r="L1124" s="373">
        <f>'раздел 2'!C1122</f>
        <v>5640586.4400000004</v>
      </c>
      <c r="M1124" s="350">
        <v>0</v>
      </c>
      <c r="N1124" s="350">
        <v>0</v>
      </c>
      <c r="O1124" s="350">
        <v>0</v>
      </c>
      <c r="P1124" s="349">
        <f t="shared" si="296"/>
        <v>5640586.4400000004</v>
      </c>
      <c r="Q1124" s="345">
        <f t="shared" si="297"/>
        <v>873.41268174850188</v>
      </c>
      <c r="R1124" s="350">
        <v>24445</v>
      </c>
      <c r="S1124" s="350" t="s">
        <v>358</v>
      </c>
      <c r="T1124" s="350" t="s">
        <v>181</v>
      </c>
      <c r="U1124" s="61">
        <f>'раздел 2'!C1122-'раздел 1'!L1124</f>
        <v>0</v>
      </c>
      <c r="V1124" s="213">
        <f t="shared" si="289"/>
        <v>0</v>
      </c>
      <c r="W1124" s="213">
        <f t="shared" si="290"/>
        <v>23571.587318251499</v>
      </c>
    </row>
    <row r="1125" spans="1:23" ht="15.6" customHeight="1" x14ac:dyDescent="0.2">
      <c r="A1125" s="338">
        <f t="shared" si="298"/>
        <v>861</v>
      </c>
      <c r="B1125" s="145" t="s">
        <v>890</v>
      </c>
      <c r="C1125" s="341">
        <v>1965</v>
      </c>
      <c r="D1125" s="350" t="s">
        <v>424</v>
      </c>
      <c r="E1125" s="350" t="s">
        <v>1515</v>
      </c>
      <c r="F1125" s="337">
        <v>5</v>
      </c>
      <c r="G1125" s="337">
        <v>6</v>
      </c>
      <c r="H1125" s="350">
        <v>6394.5</v>
      </c>
      <c r="I1125" s="350">
        <v>4696.7</v>
      </c>
      <c r="J1125" s="350">
        <v>4209.04</v>
      </c>
      <c r="K1125" s="341">
        <v>232</v>
      </c>
      <c r="L1125" s="373">
        <f>'раздел 2'!C1123</f>
        <v>239967.93</v>
      </c>
      <c r="M1125" s="350">
        <v>0</v>
      </c>
      <c r="N1125" s="350">
        <v>0</v>
      </c>
      <c r="O1125" s="350">
        <v>0</v>
      </c>
      <c r="P1125" s="349">
        <f t="shared" si="296"/>
        <v>239967.93</v>
      </c>
      <c r="Q1125" s="345">
        <f t="shared" si="297"/>
        <v>37.527239033544454</v>
      </c>
      <c r="R1125" s="350">
        <v>24445</v>
      </c>
      <c r="S1125" s="350" t="s">
        <v>358</v>
      </c>
      <c r="T1125" s="350" t="s">
        <v>181</v>
      </c>
      <c r="U1125" s="61">
        <f>'раздел 2'!C1123-'раздел 1'!L1125</f>
        <v>0</v>
      </c>
      <c r="V1125" s="213">
        <f t="shared" si="289"/>
        <v>0</v>
      </c>
      <c r="W1125" s="213">
        <f t="shared" si="290"/>
        <v>24407.472760966455</v>
      </c>
    </row>
    <row r="1126" spans="1:23" ht="15.6" customHeight="1" x14ac:dyDescent="0.2">
      <c r="A1126" s="338">
        <f t="shared" si="298"/>
        <v>862</v>
      </c>
      <c r="B1126" s="145" t="s">
        <v>891</v>
      </c>
      <c r="C1126" s="341">
        <v>1966</v>
      </c>
      <c r="D1126" s="350" t="s">
        <v>424</v>
      </c>
      <c r="E1126" s="350" t="s">
        <v>1515</v>
      </c>
      <c r="F1126" s="337">
        <v>5</v>
      </c>
      <c r="G1126" s="337">
        <v>6</v>
      </c>
      <c r="H1126" s="350">
        <v>6551.7</v>
      </c>
      <c r="I1126" s="350">
        <v>4779.7</v>
      </c>
      <c r="J1126" s="350">
        <v>3980.23</v>
      </c>
      <c r="K1126" s="341">
        <v>246</v>
      </c>
      <c r="L1126" s="373">
        <f>'раздел 2'!C1124</f>
        <v>244457.05</v>
      </c>
      <c r="M1126" s="350">
        <v>0</v>
      </c>
      <c r="N1126" s="350">
        <v>0</v>
      </c>
      <c r="O1126" s="350">
        <v>0</v>
      </c>
      <c r="P1126" s="349">
        <f t="shared" si="296"/>
        <v>244457.05</v>
      </c>
      <c r="Q1126" s="345">
        <f t="shared" si="297"/>
        <v>37.312002991589971</v>
      </c>
      <c r="R1126" s="350">
        <v>24445</v>
      </c>
      <c r="S1126" s="350" t="s">
        <v>358</v>
      </c>
      <c r="T1126" s="350" t="s">
        <v>181</v>
      </c>
      <c r="U1126" s="61">
        <f>'раздел 2'!C1124-'раздел 1'!L1126</f>
        <v>0</v>
      </c>
      <c r="V1126" s="213">
        <f t="shared" ref="V1126:V1189" si="299">L1126-P1126</f>
        <v>0</v>
      </c>
      <c r="W1126" s="213">
        <f t="shared" si="290"/>
        <v>24407.687997008408</v>
      </c>
    </row>
    <row r="1127" spans="1:23" ht="15.6" customHeight="1" x14ac:dyDescent="0.2">
      <c r="A1127" s="338">
        <f t="shared" si="298"/>
        <v>863</v>
      </c>
      <c r="B1127" s="145" t="s">
        <v>892</v>
      </c>
      <c r="C1127" s="341">
        <v>1965</v>
      </c>
      <c r="D1127" s="350" t="s">
        <v>424</v>
      </c>
      <c r="E1127" s="350" t="s">
        <v>1515</v>
      </c>
      <c r="F1127" s="337">
        <v>5</v>
      </c>
      <c r="G1127" s="337">
        <v>6</v>
      </c>
      <c r="H1127" s="350">
        <v>6159.6</v>
      </c>
      <c r="I1127" s="350">
        <v>4751.1499999999996</v>
      </c>
      <c r="J1127" s="350">
        <v>3115.67</v>
      </c>
      <c r="K1127" s="341">
        <v>208</v>
      </c>
      <c r="L1127" s="373">
        <f>'раздел 2'!C1125</f>
        <v>243270.7</v>
      </c>
      <c r="M1127" s="350">
        <v>0</v>
      </c>
      <c r="N1127" s="350">
        <v>0</v>
      </c>
      <c r="O1127" s="350">
        <v>0</v>
      </c>
      <c r="P1127" s="349">
        <f t="shared" si="296"/>
        <v>243270.7</v>
      </c>
      <c r="Q1127" s="345">
        <f t="shared" si="297"/>
        <v>39.49456133515163</v>
      </c>
      <c r="R1127" s="350">
        <v>24445</v>
      </c>
      <c r="S1127" s="350" t="s">
        <v>358</v>
      </c>
      <c r="T1127" s="350" t="s">
        <v>181</v>
      </c>
      <c r="U1127" s="61">
        <f>'раздел 2'!C1125-'раздел 1'!L1127</f>
        <v>0</v>
      </c>
      <c r="V1127" s="213">
        <f t="shared" si="299"/>
        <v>0</v>
      </c>
      <c r="W1127" s="213">
        <f t="shared" si="290"/>
        <v>24405.505438664848</v>
      </c>
    </row>
    <row r="1128" spans="1:23" ht="15.6" customHeight="1" x14ac:dyDescent="0.2">
      <c r="A1128" s="338">
        <f t="shared" si="298"/>
        <v>864</v>
      </c>
      <c r="B1128" s="145" t="s">
        <v>893</v>
      </c>
      <c r="C1128" s="341">
        <v>1969</v>
      </c>
      <c r="D1128" s="350" t="s">
        <v>424</v>
      </c>
      <c r="E1128" s="350" t="s">
        <v>1515</v>
      </c>
      <c r="F1128" s="337">
        <v>9</v>
      </c>
      <c r="G1128" s="337">
        <v>1</v>
      </c>
      <c r="H1128" s="350">
        <v>3974.1</v>
      </c>
      <c r="I1128" s="350">
        <v>1531.54</v>
      </c>
      <c r="J1128" s="350">
        <v>1244.5</v>
      </c>
      <c r="K1128" s="341">
        <v>93</v>
      </c>
      <c r="L1128" s="373">
        <f>'раздел 2'!C1126</f>
        <v>928396.6</v>
      </c>
      <c r="M1128" s="350">
        <v>0</v>
      </c>
      <c r="N1128" s="350">
        <v>0</v>
      </c>
      <c r="O1128" s="350">
        <v>0</v>
      </c>
      <c r="P1128" s="349">
        <f t="shared" si="296"/>
        <v>928396.6</v>
      </c>
      <c r="Q1128" s="345">
        <f t="shared" si="297"/>
        <v>233.61178631639868</v>
      </c>
      <c r="R1128" s="350">
        <v>24445</v>
      </c>
      <c r="S1128" s="350" t="s">
        <v>358</v>
      </c>
      <c r="T1128" s="350" t="s">
        <v>181</v>
      </c>
      <c r="U1128" s="61">
        <f>'раздел 2'!C1126-'раздел 1'!L1128</f>
        <v>0</v>
      </c>
      <c r="V1128" s="213">
        <f t="shared" si="299"/>
        <v>0</v>
      </c>
      <c r="W1128" s="213">
        <f t="shared" si="290"/>
        <v>24211.3882136836</v>
      </c>
    </row>
    <row r="1129" spans="1:23" ht="15.6" customHeight="1" x14ac:dyDescent="0.2">
      <c r="A1129" s="338">
        <f t="shared" si="298"/>
        <v>865</v>
      </c>
      <c r="B1129" s="145" t="s">
        <v>894</v>
      </c>
      <c r="C1129" s="341">
        <v>1969</v>
      </c>
      <c r="D1129" s="350" t="s">
        <v>424</v>
      </c>
      <c r="E1129" s="350" t="s">
        <v>1515</v>
      </c>
      <c r="F1129" s="337">
        <v>5</v>
      </c>
      <c r="G1129" s="337">
        <v>4</v>
      </c>
      <c r="H1129" s="350">
        <v>2767.6</v>
      </c>
      <c r="I1129" s="350">
        <v>2767.66</v>
      </c>
      <c r="J1129" s="350">
        <v>1897.42</v>
      </c>
      <c r="K1129" s="341">
        <v>131</v>
      </c>
      <c r="L1129" s="373">
        <f>'раздел 2'!C1127</f>
        <v>1027698.62</v>
      </c>
      <c r="M1129" s="350">
        <v>0</v>
      </c>
      <c r="N1129" s="350">
        <v>0</v>
      </c>
      <c r="O1129" s="350">
        <v>0</v>
      </c>
      <c r="P1129" s="349">
        <f t="shared" si="296"/>
        <v>1027698.62</v>
      </c>
      <c r="Q1129" s="345">
        <f t="shared" si="297"/>
        <v>371.33206388206389</v>
      </c>
      <c r="R1129" s="350">
        <v>24445</v>
      </c>
      <c r="S1129" s="350" t="s">
        <v>358</v>
      </c>
      <c r="T1129" s="350" t="s">
        <v>181</v>
      </c>
      <c r="U1129" s="61">
        <f>'раздел 2'!C1127-'раздел 1'!L1129</f>
        <v>0</v>
      </c>
      <c r="V1129" s="213">
        <f t="shared" si="299"/>
        <v>0</v>
      </c>
      <c r="W1129" s="213">
        <f t="shared" si="290"/>
        <v>24073.667936117938</v>
      </c>
    </row>
    <row r="1130" spans="1:23" ht="15.6" customHeight="1" x14ac:dyDescent="0.2">
      <c r="A1130" s="338">
        <f t="shared" si="298"/>
        <v>866</v>
      </c>
      <c r="B1130" s="145" t="s">
        <v>895</v>
      </c>
      <c r="C1130" s="341">
        <v>1970</v>
      </c>
      <c r="D1130" s="350" t="s">
        <v>424</v>
      </c>
      <c r="E1130" s="350" t="s">
        <v>1515</v>
      </c>
      <c r="F1130" s="337">
        <v>5</v>
      </c>
      <c r="G1130" s="337">
        <v>4</v>
      </c>
      <c r="H1130" s="350">
        <v>4019.9</v>
      </c>
      <c r="I1130" s="350">
        <v>2743.92</v>
      </c>
      <c r="J1130" s="350">
        <v>1928.33</v>
      </c>
      <c r="K1130" s="341">
        <v>135</v>
      </c>
      <c r="L1130" s="373">
        <f>'раздел 2'!C1128</f>
        <v>1021707.01</v>
      </c>
      <c r="M1130" s="350">
        <v>0</v>
      </c>
      <c r="N1130" s="350">
        <v>0</v>
      </c>
      <c r="O1130" s="350">
        <v>0</v>
      </c>
      <c r="P1130" s="349">
        <f t="shared" si="296"/>
        <v>1021707.01</v>
      </c>
      <c r="Q1130" s="345">
        <f t="shared" si="297"/>
        <v>254.16229508196722</v>
      </c>
      <c r="R1130" s="350">
        <v>24445</v>
      </c>
      <c r="S1130" s="350" t="s">
        <v>358</v>
      </c>
      <c r="T1130" s="350" t="s">
        <v>181</v>
      </c>
      <c r="U1130" s="61">
        <f>'раздел 2'!C1128-'раздел 1'!L1130</f>
        <v>0</v>
      </c>
      <c r="V1130" s="213">
        <f t="shared" si="299"/>
        <v>0</v>
      </c>
      <c r="W1130" s="213">
        <f t="shared" si="290"/>
        <v>24190.837704918034</v>
      </c>
    </row>
    <row r="1131" spans="1:23" ht="15.6" customHeight="1" x14ac:dyDescent="0.2">
      <c r="A1131" s="338">
        <f t="shared" si="298"/>
        <v>867</v>
      </c>
      <c r="B1131" s="145" t="s">
        <v>896</v>
      </c>
      <c r="C1131" s="341">
        <v>1966</v>
      </c>
      <c r="D1131" s="350" t="s">
        <v>424</v>
      </c>
      <c r="E1131" s="350" t="s">
        <v>1440</v>
      </c>
      <c r="F1131" s="337">
        <v>5</v>
      </c>
      <c r="G1131" s="337">
        <v>6</v>
      </c>
      <c r="H1131" s="350">
        <v>6989.6</v>
      </c>
      <c r="I1131" s="350">
        <v>5189.7</v>
      </c>
      <c r="J1131" s="350">
        <v>3497.6</v>
      </c>
      <c r="K1131" s="341">
        <v>219</v>
      </c>
      <c r="L1131" s="373">
        <f>'раздел 2'!C1129</f>
        <v>238911</v>
      </c>
      <c r="M1131" s="350">
        <v>0</v>
      </c>
      <c r="N1131" s="350">
        <v>0</v>
      </c>
      <c r="O1131" s="350">
        <v>0</v>
      </c>
      <c r="P1131" s="349">
        <f t="shared" si="296"/>
        <v>238911</v>
      </c>
      <c r="Q1131" s="345">
        <f t="shared" si="297"/>
        <v>34.180925947121438</v>
      </c>
      <c r="R1131" s="350">
        <v>24445</v>
      </c>
      <c r="S1131" s="350" t="s">
        <v>358</v>
      </c>
      <c r="T1131" s="350" t="s">
        <v>181</v>
      </c>
      <c r="U1131" s="61">
        <f>'раздел 2'!C1129-'раздел 1'!L1131</f>
        <v>0</v>
      </c>
      <c r="V1131" s="213">
        <f t="shared" si="299"/>
        <v>0</v>
      </c>
      <c r="W1131" s="213">
        <f t="shared" si="290"/>
        <v>24410.819074052877</v>
      </c>
    </row>
    <row r="1132" spans="1:23" ht="15.6" customHeight="1" x14ac:dyDescent="0.2">
      <c r="A1132" s="338">
        <f t="shared" si="298"/>
        <v>868</v>
      </c>
      <c r="B1132" s="145" t="s">
        <v>897</v>
      </c>
      <c r="C1132" s="341">
        <v>1966</v>
      </c>
      <c r="D1132" s="350" t="s">
        <v>424</v>
      </c>
      <c r="E1132" s="350" t="s">
        <v>1440</v>
      </c>
      <c r="F1132" s="337">
        <v>5</v>
      </c>
      <c r="G1132" s="337">
        <v>6</v>
      </c>
      <c r="H1132" s="350">
        <v>6266</v>
      </c>
      <c r="I1132" s="350">
        <v>5153.3999999999996</v>
      </c>
      <c r="J1132" s="350">
        <v>3475.3</v>
      </c>
      <c r="K1132" s="341">
        <v>270</v>
      </c>
      <c r="L1132" s="373">
        <f>'раздел 2'!C1130</f>
        <v>223868.4</v>
      </c>
      <c r="M1132" s="350">
        <v>0</v>
      </c>
      <c r="N1132" s="350">
        <v>0</v>
      </c>
      <c r="O1132" s="350">
        <v>0</v>
      </c>
      <c r="P1132" s="349">
        <f t="shared" si="296"/>
        <v>223868.4</v>
      </c>
      <c r="Q1132" s="345">
        <f t="shared" si="297"/>
        <v>35.727481646983719</v>
      </c>
      <c r="R1132" s="350">
        <v>24445</v>
      </c>
      <c r="S1132" s="350" t="s">
        <v>358</v>
      </c>
      <c r="T1132" s="350" t="s">
        <v>181</v>
      </c>
      <c r="U1132" s="61">
        <f>'раздел 2'!C1130-'раздел 1'!L1132</f>
        <v>0</v>
      </c>
      <c r="V1132" s="213">
        <f t="shared" si="299"/>
        <v>0</v>
      </c>
      <c r="W1132" s="213">
        <f t="shared" si="290"/>
        <v>24409.272518353016</v>
      </c>
    </row>
    <row r="1133" spans="1:23" ht="15.6" customHeight="1" x14ac:dyDescent="0.2">
      <c r="A1133" s="338">
        <f t="shared" si="298"/>
        <v>869</v>
      </c>
      <c r="B1133" s="145" t="s">
        <v>898</v>
      </c>
      <c r="C1133" s="341">
        <v>1969</v>
      </c>
      <c r="D1133" s="350" t="s">
        <v>424</v>
      </c>
      <c r="E1133" s="350" t="s">
        <v>1515</v>
      </c>
      <c r="F1133" s="337">
        <v>5</v>
      </c>
      <c r="G1133" s="337">
        <v>6</v>
      </c>
      <c r="H1133" s="350">
        <v>4484.3</v>
      </c>
      <c r="I1133" s="350">
        <v>4473.7</v>
      </c>
      <c r="J1133" s="350">
        <v>2959.78</v>
      </c>
      <c r="K1133" s="341">
        <v>233</v>
      </c>
      <c r="L1133" s="373">
        <f>'раздел 2'!C1131</f>
        <v>1234500.25</v>
      </c>
      <c r="M1133" s="350">
        <v>0</v>
      </c>
      <c r="N1133" s="350">
        <v>0</v>
      </c>
      <c r="O1133" s="350">
        <v>0</v>
      </c>
      <c r="P1133" s="349">
        <f t="shared" si="296"/>
        <v>1234500.25</v>
      </c>
      <c r="Q1133" s="345">
        <f t="shared" si="297"/>
        <v>275.29385857324439</v>
      </c>
      <c r="R1133" s="350">
        <v>24445</v>
      </c>
      <c r="S1133" s="350" t="s">
        <v>358</v>
      </c>
      <c r="T1133" s="350" t="s">
        <v>181</v>
      </c>
      <c r="U1133" s="61">
        <f>'раздел 2'!C1131-'раздел 1'!L1133</f>
        <v>0</v>
      </c>
      <c r="V1133" s="213">
        <f t="shared" si="299"/>
        <v>0</v>
      </c>
      <c r="W1133" s="213">
        <f t="shared" si="290"/>
        <v>24169.706141426755</v>
      </c>
    </row>
    <row r="1134" spans="1:23" ht="15.6" customHeight="1" x14ac:dyDescent="0.2">
      <c r="A1134" s="338">
        <f t="shared" si="298"/>
        <v>870</v>
      </c>
      <c r="B1134" s="145" t="s">
        <v>899</v>
      </c>
      <c r="C1134" s="341">
        <v>1967</v>
      </c>
      <c r="D1134" s="350" t="s">
        <v>424</v>
      </c>
      <c r="E1134" s="350" t="s">
        <v>1515</v>
      </c>
      <c r="F1134" s="337">
        <v>5</v>
      </c>
      <c r="G1134" s="337">
        <v>6</v>
      </c>
      <c r="H1134" s="350">
        <v>4446</v>
      </c>
      <c r="I1134" s="350">
        <v>4441.1000000000004</v>
      </c>
      <c r="J1134" s="350">
        <v>2969.75</v>
      </c>
      <c r="K1134" s="341">
        <v>207</v>
      </c>
      <c r="L1134" s="373">
        <f>'раздел 2'!C1132</f>
        <v>1228630.9300000002</v>
      </c>
      <c r="M1134" s="350">
        <v>0</v>
      </c>
      <c r="N1134" s="350">
        <v>0</v>
      </c>
      <c r="O1134" s="350">
        <v>0</v>
      </c>
      <c r="P1134" s="349">
        <f t="shared" si="296"/>
        <v>1228630.9300000002</v>
      </c>
      <c r="Q1134" s="345">
        <f t="shared" si="297"/>
        <v>276.34523841655425</v>
      </c>
      <c r="R1134" s="350">
        <v>24445</v>
      </c>
      <c r="S1134" s="350" t="s">
        <v>358</v>
      </c>
      <c r="T1134" s="350" t="s">
        <v>181</v>
      </c>
      <c r="U1134" s="61">
        <f>'раздел 2'!C1132-'раздел 1'!L1134</f>
        <v>0</v>
      </c>
      <c r="V1134" s="213">
        <f t="shared" si="299"/>
        <v>0</v>
      </c>
      <c r="W1134" s="213">
        <f t="shared" si="290"/>
        <v>24168.654761583446</v>
      </c>
    </row>
    <row r="1135" spans="1:23" ht="15.6" customHeight="1" x14ac:dyDescent="0.2">
      <c r="A1135" s="338">
        <f t="shared" si="298"/>
        <v>871</v>
      </c>
      <c r="B1135" s="145" t="s">
        <v>900</v>
      </c>
      <c r="C1135" s="341">
        <v>1967</v>
      </c>
      <c r="D1135" s="350" t="s">
        <v>424</v>
      </c>
      <c r="E1135" s="350" t="s">
        <v>1515</v>
      </c>
      <c r="F1135" s="337">
        <v>5</v>
      </c>
      <c r="G1135" s="337">
        <v>6</v>
      </c>
      <c r="H1135" s="350">
        <v>4423.3</v>
      </c>
      <c r="I1135" s="350">
        <v>4427.3</v>
      </c>
      <c r="J1135" s="350">
        <v>2921.57</v>
      </c>
      <c r="K1135" s="341">
        <v>175</v>
      </c>
      <c r="L1135" s="373">
        <f>'раздел 2'!C1133</f>
        <v>1220627.1400000001</v>
      </c>
      <c r="M1135" s="350">
        <v>0</v>
      </c>
      <c r="N1135" s="350">
        <v>0</v>
      </c>
      <c r="O1135" s="350">
        <v>0</v>
      </c>
      <c r="P1135" s="349">
        <f t="shared" si="296"/>
        <v>1220627.1400000001</v>
      </c>
      <c r="Q1135" s="345">
        <f t="shared" si="297"/>
        <v>275.95395745258065</v>
      </c>
      <c r="R1135" s="350">
        <v>24445</v>
      </c>
      <c r="S1135" s="350" t="s">
        <v>358</v>
      </c>
      <c r="T1135" s="350" t="s">
        <v>181</v>
      </c>
      <c r="U1135" s="61">
        <f>'раздел 2'!C1133-'раздел 1'!L1135</f>
        <v>0</v>
      </c>
      <c r="V1135" s="213">
        <f t="shared" si="299"/>
        <v>0</v>
      </c>
      <c r="W1135" s="213">
        <f t="shared" si="290"/>
        <v>24169.046042547419</v>
      </c>
    </row>
    <row r="1136" spans="1:23" ht="15.6" customHeight="1" x14ac:dyDescent="0.2">
      <c r="A1136" s="338">
        <f t="shared" si="298"/>
        <v>872</v>
      </c>
      <c r="B1136" s="145" t="s">
        <v>901</v>
      </c>
      <c r="C1136" s="341">
        <v>1967</v>
      </c>
      <c r="D1136" s="350" t="s">
        <v>424</v>
      </c>
      <c r="E1136" s="350" t="s">
        <v>1515</v>
      </c>
      <c r="F1136" s="337">
        <v>5</v>
      </c>
      <c r="G1136" s="337">
        <v>8</v>
      </c>
      <c r="H1136" s="350">
        <v>6013.3</v>
      </c>
      <c r="I1136" s="350">
        <v>6019.9</v>
      </c>
      <c r="J1136" s="350">
        <v>4002.09</v>
      </c>
      <c r="K1136" s="341">
        <v>265</v>
      </c>
      <c r="L1136" s="373">
        <f>'раздел 2'!C1134</f>
        <v>1378775.81</v>
      </c>
      <c r="M1136" s="350">
        <v>0</v>
      </c>
      <c r="N1136" s="350">
        <v>0</v>
      </c>
      <c r="O1136" s="350">
        <v>0</v>
      </c>
      <c r="P1136" s="349">
        <f t="shared" si="296"/>
        <v>1378775.81</v>
      </c>
      <c r="Q1136" s="345">
        <f t="shared" si="297"/>
        <v>229.28771390085311</v>
      </c>
      <c r="R1136" s="350">
        <v>24445</v>
      </c>
      <c r="S1136" s="350" t="s">
        <v>358</v>
      </c>
      <c r="T1136" s="350" t="s">
        <v>181</v>
      </c>
      <c r="U1136" s="61">
        <f>'раздел 2'!C1134-'раздел 1'!L1136</f>
        <v>0</v>
      </c>
      <c r="V1136" s="213">
        <f t="shared" si="299"/>
        <v>0</v>
      </c>
      <c r="W1136" s="213">
        <f t="shared" si="290"/>
        <v>24215.712286099148</v>
      </c>
    </row>
    <row r="1137" spans="1:23" ht="15.6" customHeight="1" x14ac:dyDescent="0.2">
      <c r="A1137" s="338">
        <f t="shared" si="298"/>
        <v>873</v>
      </c>
      <c r="B1137" s="145" t="s">
        <v>902</v>
      </c>
      <c r="C1137" s="341">
        <v>1968</v>
      </c>
      <c r="D1137" s="350" t="s">
        <v>424</v>
      </c>
      <c r="E1137" s="350" t="s">
        <v>1515</v>
      </c>
      <c r="F1137" s="337">
        <v>5</v>
      </c>
      <c r="G1137" s="337">
        <v>6</v>
      </c>
      <c r="H1137" s="350">
        <v>4282.8</v>
      </c>
      <c r="I1137" s="350">
        <v>4274.6000000000004</v>
      </c>
      <c r="J1137" s="350">
        <v>2748</v>
      </c>
      <c r="K1137" s="341">
        <v>223</v>
      </c>
      <c r="L1137" s="373">
        <f>'раздел 2'!C1135</f>
        <v>1215536.03</v>
      </c>
      <c r="M1137" s="350">
        <v>0</v>
      </c>
      <c r="N1137" s="350">
        <v>0</v>
      </c>
      <c r="O1137" s="350">
        <v>0</v>
      </c>
      <c r="P1137" s="349">
        <f t="shared" si="296"/>
        <v>1215536.03</v>
      </c>
      <c r="Q1137" s="345">
        <f t="shared" si="297"/>
        <v>283.81806995423557</v>
      </c>
      <c r="R1137" s="350">
        <v>24445</v>
      </c>
      <c r="S1137" s="350" t="s">
        <v>358</v>
      </c>
      <c r="T1137" s="350" t="s">
        <v>181</v>
      </c>
      <c r="U1137" s="61">
        <f>'раздел 2'!C1135-'раздел 1'!L1137</f>
        <v>0</v>
      </c>
      <c r="V1137" s="213">
        <f t="shared" si="299"/>
        <v>0</v>
      </c>
      <c r="W1137" s="213">
        <f t="shared" si="290"/>
        <v>24161.181930045765</v>
      </c>
    </row>
    <row r="1138" spans="1:23" ht="15.6" customHeight="1" x14ac:dyDescent="0.2">
      <c r="A1138" s="338">
        <f t="shared" si="298"/>
        <v>874</v>
      </c>
      <c r="B1138" s="145" t="s">
        <v>903</v>
      </c>
      <c r="C1138" s="341">
        <v>1967</v>
      </c>
      <c r="D1138" s="350" t="s">
        <v>424</v>
      </c>
      <c r="E1138" s="350" t="s">
        <v>1515</v>
      </c>
      <c r="F1138" s="337">
        <v>5</v>
      </c>
      <c r="G1138" s="337">
        <v>8</v>
      </c>
      <c r="H1138" s="350">
        <v>7940.4</v>
      </c>
      <c r="I1138" s="350">
        <v>5944.3</v>
      </c>
      <c r="J1138" s="350">
        <v>4025.78</v>
      </c>
      <c r="K1138" s="341">
        <v>282</v>
      </c>
      <c r="L1138" s="373">
        <f>'раздел 2'!C1136</f>
        <v>1515568.8499999999</v>
      </c>
      <c r="M1138" s="350">
        <v>0</v>
      </c>
      <c r="N1138" s="350">
        <v>0</v>
      </c>
      <c r="O1138" s="350">
        <v>0</v>
      </c>
      <c r="P1138" s="349">
        <f t="shared" si="296"/>
        <v>1515568.8499999999</v>
      </c>
      <c r="Q1138" s="345">
        <f t="shared" si="297"/>
        <v>190.86807339680621</v>
      </c>
      <c r="R1138" s="350">
        <v>24445</v>
      </c>
      <c r="S1138" s="350" t="s">
        <v>358</v>
      </c>
      <c r="T1138" s="350" t="s">
        <v>181</v>
      </c>
      <c r="U1138" s="61">
        <f>'раздел 2'!C1136-'раздел 1'!L1138</f>
        <v>0</v>
      </c>
      <c r="V1138" s="213">
        <f t="shared" si="299"/>
        <v>0</v>
      </c>
      <c r="W1138" s="213">
        <f t="shared" si="290"/>
        <v>24254.131926603193</v>
      </c>
    </row>
    <row r="1139" spans="1:23" ht="15.6" customHeight="1" x14ac:dyDescent="0.2">
      <c r="A1139" s="338">
        <f t="shared" si="298"/>
        <v>875</v>
      </c>
      <c r="B1139" s="145" t="s">
        <v>904</v>
      </c>
      <c r="C1139" s="341">
        <v>1969</v>
      </c>
      <c r="D1139" s="350" t="s">
        <v>424</v>
      </c>
      <c r="E1139" s="350" t="s">
        <v>1515</v>
      </c>
      <c r="F1139" s="337">
        <v>5</v>
      </c>
      <c r="G1139" s="337">
        <v>4</v>
      </c>
      <c r="H1139" s="350">
        <v>2768.7</v>
      </c>
      <c r="I1139" s="350">
        <v>2768.6</v>
      </c>
      <c r="J1139" s="350">
        <v>1914.11</v>
      </c>
      <c r="K1139" s="341">
        <v>129</v>
      </c>
      <c r="L1139" s="373">
        <f>'раздел 2'!C1137</f>
        <v>1063287.3400000001</v>
      </c>
      <c r="M1139" s="350">
        <v>0</v>
      </c>
      <c r="N1139" s="350">
        <v>0</v>
      </c>
      <c r="O1139" s="350">
        <v>0</v>
      </c>
      <c r="P1139" s="349">
        <f t="shared" si="296"/>
        <v>1063287.3400000001</v>
      </c>
      <c r="Q1139" s="345">
        <f t="shared" si="297"/>
        <v>384.03848015314054</v>
      </c>
      <c r="R1139" s="350">
        <v>24445</v>
      </c>
      <c r="S1139" s="350" t="s">
        <v>358</v>
      </c>
      <c r="T1139" s="350" t="s">
        <v>181</v>
      </c>
      <c r="U1139" s="61">
        <f>'раздел 2'!C1137-'раздел 1'!L1139</f>
        <v>0</v>
      </c>
      <c r="V1139" s="213">
        <f t="shared" si="299"/>
        <v>0</v>
      </c>
      <c r="W1139" s="213">
        <f t="shared" si="290"/>
        <v>24060.96151984686</v>
      </c>
    </row>
    <row r="1140" spans="1:23" ht="15.6" customHeight="1" x14ac:dyDescent="0.2">
      <c r="A1140" s="338">
        <f t="shared" si="298"/>
        <v>876</v>
      </c>
      <c r="B1140" s="145" t="s">
        <v>905</v>
      </c>
      <c r="C1140" s="341">
        <v>1970</v>
      </c>
      <c r="D1140" s="350" t="s">
        <v>424</v>
      </c>
      <c r="E1140" s="350" t="s">
        <v>1515</v>
      </c>
      <c r="F1140" s="337">
        <v>5</v>
      </c>
      <c r="G1140" s="337">
        <v>4</v>
      </c>
      <c r="H1140" s="350">
        <v>2732.4</v>
      </c>
      <c r="I1140" s="350">
        <v>2728.6</v>
      </c>
      <c r="J1140" s="350">
        <v>1888.19</v>
      </c>
      <c r="K1140" s="341">
        <v>123</v>
      </c>
      <c r="L1140" s="373">
        <f>'раздел 2'!C1138</f>
        <v>1046832.33</v>
      </c>
      <c r="M1140" s="350">
        <v>0</v>
      </c>
      <c r="N1140" s="350">
        <v>0</v>
      </c>
      <c r="O1140" s="350">
        <v>0</v>
      </c>
      <c r="P1140" s="349">
        <f t="shared" si="296"/>
        <v>1046832.33</v>
      </c>
      <c r="Q1140" s="345">
        <f t="shared" si="297"/>
        <v>383.11825867369345</v>
      </c>
      <c r="R1140" s="350">
        <v>24445</v>
      </c>
      <c r="S1140" s="350" t="s">
        <v>358</v>
      </c>
      <c r="T1140" s="350" t="s">
        <v>181</v>
      </c>
      <c r="U1140" s="61">
        <f>'раздел 2'!C1138-'раздел 1'!L1140</f>
        <v>0</v>
      </c>
      <c r="V1140" s="213">
        <f t="shared" si="299"/>
        <v>0</v>
      </c>
      <c r="W1140" s="213">
        <f t="shared" si="290"/>
        <v>24061.881741326306</v>
      </c>
    </row>
    <row r="1141" spans="1:23" ht="15.6" customHeight="1" x14ac:dyDescent="0.2">
      <c r="A1141" s="338">
        <f t="shared" si="298"/>
        <v>877</v>
      </c>
      <c r="B1141" s="145" t="s">
        <v>906</v>
      </c>
      <c r="C1141" s="341">
        <v>1969</v>
      </c>
      <c r="D1141" s="350" t="s">
        <v>424</v>
      </c>
      <c r="E1141" s="350" t="s">
        <v>1515</v>
      </c>
      <c r="F1141" s="337">
        <v>5</v>
      </c>
      <c r="G1141" s="337">
        <v>4</v>
      </c>
      <c r="H1141" s="350">
        <v>3341.9</v>
      </c>
      <c r="I1141" s="350">
        <v>3342.9</v>
      </c>
      <c r="J1141" s="350">
        <v>2257.6999999999998</v>
      </c>
      <c r="K1141" s="341">
        <v>169</v>
      </c>
      <c r="L1141" s="373">
        <f>'раздел 2'!C1139</f>
        <v>1008012.8500000001</v>
      </c>
      <c r="M1141" s="350">
        <v>0</v>
      </c>
      <c r="N1141" s="350">
        <v>0</v>
      </c>
      <c r="O1141" s="350">
        <v>0</v>
      </c>
      <c r="P1141" s="349">
        <f t="shared" si="296"/>
        <v>1008012.8500000001</v>
      </c>
      <c r="Q1141" s="345">
        <f t="shared" si="297"/>
        <v>301.62866931984803</v>
      </c>
      <c r="R1141" s="350">
        <v>24445</v>
      </c>
      <c r="S1141" s="350" t="s">
        <v>358</v>
      </c>
      <c r="T1141" s="350" t="s">
        <v>181</v>
      </c>
      <c r="U1141" s="61">
        <f>'раздел 2'!C1139-'раздел 1'!L1141</f>
        <v>0</v>
      </c>
      <c r="V1141" s="213">
        <f t="shared" si="299"/>
        <v>0</v>
      </c>
      <c r="W1141" s="213">
        <f t="shared" si="290"/>
        <v>24143.371330680151</v>
      </c>
    </row>
    <row r="1142" spans="1:23" ht="15.6" customHeight="1" x14ac:dyDescent="0.2">
      <c r="A1142" s="338">
        <f t="shared" si="298"/>
        <v>878</v>
      </c>
      <c r="B1142" s="145" t="s">
        <v>907</v>
      </c>
      <c r="C1142" s="341">
        <v>1968</v>
      </c>
      <c r="D1142" s="350" t="s">
        <v>424</v>
      </c>
      <c r="E1142" s="350" t="s">
        <v>1515</v>
      </c>
      <c r="F1142" s="337">
        <v>5</v>
      </c>
      <c r="G1142" s="337">
        <v>8</v>
      </c>
      <c r="H1142" s="350">
        <v>5969.2</v>
      </c>
      <c r="I1142" s="350">
        <v>5959.1</v>
      </c>
      <c r="J1142" s="350">
        <v>3993.62</v>
      </c>
      <c r="K1142" s="341">
        <v>309</v>
      </c>
      <c r="L1142" s="373">
        <f>'раздел 2'!C1140</f>
        <v>1398648.3800000001</v>
      </c>
      <c r="M1142" s="350">
        <v>0</v>
      </c>
      <c r="N1142" s="350">
        <v>0</v>
      </c>
      <c r="O1142" s="350">
        <v>0</v>
      </c>
      <c r="P1142" s="349">
        <f t="shared" si="296"/>
        <v>1398648.3800000001</v>
      </c>
      <c r="Q1142" s="345">
        <f t="shared" si="297"/>
        <v>234.3108590765932</v>
      </c>
      <c r="R1142" s="350">
        <v>24445</v>
      </c>
      <c r="S1142" s="350" t="s">
        <v>358</v>
      </c>
      <c r="T1142" s="350" t="s">
        <v>181</v>
      </c>
      <c r="U1142" s="61">
        <f>'раздел 2'!C1140-'раздел 1'!L1142</f>
        <v>0</v>
      </c>
      <c r="V1142" s="213">
        <f t="shared" si="299"/>
        <v>0</v>
      </c>
      <c r="W1142" s="213">
        <f t="shared" si="290"/>
        <v>24210.689140923409</v>
      </c>
    </row>
    <row r="1143" spans="1:23" ht="15.6" customHeight="1" x14ac:dyDescent="0.2">
      <c r="A1143" s="338">
        <f t="shared" si="298"/>
        <v>879</v>
      </c>
      <c r="B1143" s="145" t="s">
        <v>908</v>
      </c>
      <c r="C1143" s="341">
        <v>1964</v>
      </c>
      <c r="D1143" s="350" t="s">
        <v>424</v>
      </c>
      <c r="E1143" s="350" t="s">
        <v>1440</v>
      </c>
      <c r="F1143" s="337">
        <v>5</v>
      </c>
      <c r="G1143" s="337">
        <v>4</v>
      </c>
      <c r="H1143" s="350">
        <v>3803.93</v>
      </c>
      <c r="I1143" s="350">
        <v>3471.96</v>
      </c>
      <c r="J1143" s="350">
        <v>2305.4299999999998</v>
      </c>
      <c r="K1143" s="341">
        <v>172</v>
      </c>
      <c r="L1143" s="373">
        <f>'раздел 2'!C1141</f>
        <v>179307.97</v>
      </c>
      <c r="M1143" s="350">
        <v>0</v>
      </c>
      <c r="N1143" s="350">
        <v>0</v>
      </c>
      <c r="O1143" s="350">
        <v>0</v>
      </c>
      <c r="P1143" s="349">
        <f t="shared" si="296"/>
        <v>179307.97</v>
      </c>
      <c r="Q1143" s="345">
        <f t="shared" si="297"/>
        <v>47.137557736341101</v>
      </c>
      <c r="R1143" s="350">
        <v>24445</v>
      </c>
      <c r="S1143" s="350" t="s">
        <v>358</v>
      </c>
      <c r="T1143" s="350" t="s">
        <v>181</v>
      </c>
      <c r="U1143" s="61">
        <f>'раздел 2'!C1141-'раздел 1'!L1143</f>
        <v>0</v>
      </c>
      <c r="V1143" s="213">
        <f t="shared" si="299"/>
        <v>0</v>
      </c>
      <c r="W1143" s="213">
        <f t="shared" si="290"/>
        <v>24397.86244226366</v>
      </c>
    </row>
    <row r="1144" spans="1:23" ht="15.6" customHeight="1" x14ac:dyDescent="0.2">
      <c r="A1144" s="338">
        <f t="shared" si="298"/>
        <v>880</v>
      </c>
      <c r="B1144" s="145" t="s">
        <v>909</v>
      </c>
      <c r="C1144" s="341">
        <v>1971</v>
      </c>
      <c r="D1144" s="350" t="s">
        <v>424</v>
      </c>
      <c r="E1144" s="350" t="s">
        <v>1515</v>
      </c>
      <c r="F1144" s="337">
        <v>9</v>
      </c>
      <c r="G1144" s="337">
        <v>1</v>
      </c>
      <c r="H1144" s="350">
        <v>3136.55</v>
      </c>
      <c r="I1144" s="350">
        <v>168.66</v>
      </c>
      <c r="J1144" s="350">
        <v>2027.59</v>
      </c>
      <c r="K1144" s="341">
        <v>87</v>
      </c>
      <c r="L1144" s="373">
        <f>'раздел 2'!C1142</f>
        <v>1163766.45</v>
      </c>
      <c r="M1144" s="350">
        <v>0</v>
      </c>
      <c r="N1144" s="350">
        <v>0</v>
      </c>
      <c r="O1144" s="350">
        <v>0</v>
      </c>
      <c r="P1144" s="349">
        <f t="shared" si="296"/>
        <v>1163766.45</v>
      </c>
      <c r="Q1144" s="345">
        <f t="shared" si="297"/>
        <v>371.03392262198912</v>
      </c>
      <c r="R1144" s="350">
        <v>24445</v>
      </c>
      <c r="S1144" s="350" t="s">
        <v>358</v>
      </c>
      <c r="T1144" s="350" t="s">
        <v>181</v>
      </c>
      <c r="U1144" s="61">
        <f>'раздел 2'!C1142-'раздел 1'!L1144</f>
        <v>0</v>
      </c>
      <c r="V1144" s="213">
        <f t="shared" si="299"/>
        <v>0</v>
      </c>
      <c r="W1144" s="213">
        <f t="shared" si="290"/>
        <v>24073.966077378012</v>
      </c>
    </row>
    <row r="1145" spans="1:23" ht="15.6" customHeight="1" x14ac:dyDescent="0.2">
      <c r="A1145" s="338">
        <f t="shared" si="298"/>
        <v>881</v>
      </c>
      <c r="B1145" s="145" t="s">
        <v>910</v>
      </c>
      <c r="C1145" s="341">
        <v>1970</v>
      </c>
      <c r="D1145" s="350" t="s">
        <v>424</v>
      </c>
      <c r="E1145" s="350" t="s">
        <v>1515</v>
      </c>
      <c r="F1145" s="337">
        <v>5</v>
      </c>
      <c r="G1145" s="337">
        <v>8</v>
      </c>
      <c r="H1145" s="350">
        <v>5881.82</v>
      </c>
      <c r="I1145" s="350">
        <v>5987.3</v>
      </c>
      <c r="J1145" s="350">
        <v>3927</v>
      </c>
      <c r="K1145" s="341">
        <v>310</v>
      </c>
      <c r="L1145" s="373">
        <f>'раздел 2'!C1143</f>
        <v>1402446.3399999999</v>
      </c>
      <c r="M1145" s="350">
        <v>0</v>
      </c>
      <c r="N1145" s="350">
        <v>0</v>
      </c>
      <c r="O1145" s="350">
        <v>0</v>
      </c>
      <c r="P1145" s="349">
        <f t="shared" si="296"/>
        <v>1402446.3399999999</v>
      </c>
      <c r="Q1145" s="345">
        <f t="shared" si="297"/>
        <v>238.43748023570933</v>
      </c>
      <c r="R1145" s="350">
        <v>24445</v>
      </c>
      <c r="S1145" s="350" t="s">
        <v>358</v>
      </c>
      <c r="T1145" s="350" t="s">
        <v>181</v>
      </c>
      <c r="U1145" s="61">
        <f>'раздел 2'!C1143-'раздел 1'!L1145</f>
        <v>0</v>
      </c>
      <c r="V1145" s="213">
        <f t="shared" si="299"/>
        <v>0</v>
      </c>
      <c r="W1145" s="213">
        <f t="shared" si="290"/>
        <v>24206.562519764291</v>
      </c>
    </row>
    <row r="1146" spans="1:23" ht="15.6" customHeight="1" x14ac:dyDescent="0.2">
      <c r="A1146" s="338">
        <f t="shared" si="298"/>
        <v>882</v>
      </c>
      <c r="B1146" s="145" t="s">
        <v>911</v>
      </c>
      <c r="C1146" s="341">
        <v>1969</v>
      </c>
      <c r="D1146" s="350" t="s">
        <v>424</v>
      </c>
      <c r="E1146" s="350" t="s">
        <v>1515</v>
      </c>
      <c r="F1146" s="337">
        <v>5</v>
      </c>
      <c r="G1146" s="337">
        <v>8</v>
      </c>
      <c r="H1146" s="350">
        <v>6087.13</v>
      </c>
      <c r="I1146" s="350">
        <v>6082.6</v>
      </c>
      <c r="J1146" s="350">
        <v>4167.05</v>
      </c>
      <c r="K1146" s="341">
        <v>289</v>
      </c>
      <c r="L1146" s="373">
        <f>'раздел 2'!C1144</f>
        <v>1414759.99</v>
      </c>
      <c r="M1146" s="350">
        <v>0</v>
      </c>
      <c r="N1146" s="350">
        <v>0</v>
      </c>
      <c r="O1146" s="350">
        <v>0</v>
      </c>
      <c r="P1146" s="349">
        <f t="shared" si="296"/>
        <v>1414759.99</v>
      </c>
      <c r="Q1146" s="345">
        <f t="shared" si="297"/>
        <v>232.41823158039995</v>
      </c>
      <c r="R1146" s="350">
        <v>24445</v>
      </c>
      <c r="S1146" s="350" t="s">
        <v>358</v>
      </c>
      <c r="T1146" s="350" t="s">
        <v>181</v>
      </c>
      <c r="U1146" s="61">
        <f>'раздел 2'!C1144-'раздел 1'!L1146</f>
        <v>0</v>
      </c>
      <c r="V1146" s="213">
        <f t="shared" si="299"/>
        <v>0</v>
      </c>
      <c r="W1146" s="213">
        <f t="shared" si="290"/>
        <v>24212.581768419601</v>
      </c>
    </row>
    <row r="1147" spans="1:23" ht="15.6" customHeight="1" x14ac:dyDescent="0.2">
      <c r="A1147" s="338">
        <f t="shared" si="298"/>
        <v>883</v>
      </c>
      <c r="B1147" s="145" t="s">
        <v>912</v>
      </c>
      <c r="C1147" s="341">
        <v>1969</v>
      </c>
      <c r="D1147" s="350" t="s">
        <v>424</v>
      </c>
      <c r="E1147" s="350" t="s">
        <v>1515</v>
      </c>
      <c r="F1147" s="337">
        <v>5</v>
      </c>
      <c r="G1147" s="337">
        <v>6</v>
      </c>
      <c r="H1147" s="350">
        <v>4613.8500000000004</v>
      </c>
      <c r="I1147" s="350">
        <v>4614.5</v>
      </c>
      <c r="J1147" s="350">
        <v>3110.11</v>
      </c>
      <c r="K1147" s="341">
        <v>205</v>
      </c>
      <c r="L1147" s="373">
        <f>'раздел 2'!C1145</f>
        <v>1157068.4099999999</v>
      </c>
      <c r="M1147" s="350">
        <v>0</v>
      </c>
      <c r="N1147" s="350">
        <v>0</v>
      </c>
      <c r="O1147" s="350">
        <v>0</v>
      </c>
      <c r="P1147" s="349">
        <f t="shared" si="296"/>
        <v>1157068.4099999999</v>
      </c>
      <c r="Q1147" s="345">
        <f t="shared" si="297"/>
        <v>250.78154036217038</v>
      </c>
      <c r="R1147" s="350">
        <v>24445</v>
      </c>
      <c r="S1147" s="350" t="s">
        <v>358</v>
      </c>
      <c r="T1147" s="350" t="s">
        <v>181</v>
      </c>
      <c r="U1147" s="61">
        <f>'раздел 2'!C1145-'раздел 1'!L1147</f>
        <v>0</v>
      </c>
      <c r="V1147" s="213">
        <f t="shared" si="299"/>
        <v>0</v>
      </c>
      <c r="W1147" s="213">
        <f t="shared" si="290"/>
        <v>24194.218459637828</v>
      </c>
    </row>
    <row r="1148" spans="1:23" ht="15.6" customHeight="1" x14ac:dyDescent="0.2">
      <c r="A1148" s="338">
        <f t="shared" si="298"/>
        <v>884</v>
      </c>
      <c r="B1148" s="145" t="s">
        <v>913</v>
      </c>
      <c r="C1148" s="341">
        <v>1968</v>
      </c>
      <c r="D1148" s="350" t="s">
        <v>424</v>
      </c>
      <c r="E1148" s="350" t="s">
        <v>1515</v>
      </c>
      <c r="F1148" s="337">
        <v>5</v>
      </c>
      <c r="G1148" s="337">
        <v>6</v>
      </c>
      <c r="H1148" s="350">
        <v>4670.38</v>
      </c>
      <c r="I1148" s="350">
        <v>4668.1000000000004</v>
      </c>
      <c r="J1148" s="350">
        <v>3165.73</v>
      </c>
      <c r="K1148" s="341">
        <v>208</v>
      </c>
      <c r="L1148" s="373">
        <f>'раздел 2'!C1146</f>
        <v>1215351.19</v>
      </c>
      <c r="M1148" s="350">
        <v>0</v>
      </c>
      <c r="N1148" s="350">
        <v>0</v>
      </c>
      <c r="O1148" s="350">
        <v>0</v>
      </c>
      <c r="P1148" s="349">
        <f t="shared" si="296"/>
        <v>1215351.19</v>
      </c>
      <c r="Q1148" s="345">
        <f t="shared" si="297"/>
        <v>260.22533284229547</v>
      </c>
      <c r="R1148" s="350">
        <v>24445</v>
      </c>
      <c r="S1148" s="350" t="s">
        <v>358</v>
      </c>
      <c r="T1148" s="350" t="s">
        <v>181</v>
      </c>
      <c r="U1148" s="61">
        <f>'раздел 2'!C1146-'раздел 1'!L1148</f>
        <v>0</v>
      </c>
      <c r="V1148" s="213">
        <f t="shared" si="299"/>
        <v>0</v>
      </c>
      <c r="W1148" s="213">
        <f t="shared" si="290"/>
        <v>24184.774667157704</v>
      </c>
    </row>
    <row r="1149" spans="1:23" ht="15.6" customHeight="1" x14ac:dyDescent="0.2">
      <c r="A1149" s="338">
        <f t="shared" si="298"/>
        <v>885</v>
      </c>
      <c r="B1149" s="145" t="s">
        <v>914</v>
      </c>
      <c r="C1149" s="341">
        <v>1968</v>
      </c>
      <c r="D1149" s="350" t="s">
        <v>424</v>
      </c>
      <c r="E1149" s="350" t="s">
        <v>1515</v>
      </c>
      <c r="F1149" s="337">
        <v>5</v>
      </c>
      <c r="G1149" s="337">
        <v>6</v>
      </c>
      <c r="H1149" s="350">
        <v>3132.6</v>
      </c>
      <c r="I1149" s="350">
        <v>4467.2</v>
      </c>
      <c r="J1149" s="350">
        <v>2996.04</v>
      </c>
      <c r="K1149" s="341">
        <v>192</v>
      </c>
      <c r="L1149" s="373">
        <f>'раздел 2'!C1147</f>
        <v>1211830.1399999999</v>
      </c>
      <c r="M1149" s="350">
        <v>0</v>
      </c>
      <c r="N1149" s="350">
        <v>0</v>
      </c>
      <c r="O1149" s="350">
        <v>0</v>
      </c>
      <c r="P1149" s="349">
        <f t="shared" si="296"/>
        <v>1211830.1399999999</v>
      </c>
      <c r="Q1149" s="345">
        <f t="shared" si="297"/>
        <v>386.8448381536104</v>
      </c>
      <c r="R1149" s="350">
        <v>24445</v>
      </c>
      <c r="S1149" s="350" t="s">
        <v>358</v>
      </c>
      <c r="T1149" s="350" t="s">
        <v>181</v>
      </c>
      <c r="U1149" s="61">
        <f>'раздел 2'!C1147-'раздел 1'!L1149</f>
        <v>0</v>
      </c>
      <c r="V1149" s="213">
        <f t="shared" si="299"/>
        <v>0</v>
      </c>
      <c r="W1149" s="213">
        <f t="shared" si="290"/>
        <v>24058.155161846389</v>
      </c>
    </row>
    <row r="1150" spans="1:23" ht="15.6" customHeight="1" x14ac:dyDescent="0.2">
      <c r="A1150" s="338">
        <f t="shared" si="298"/>
        <v>886</v>
      </c>
      <c r="B1150" s="145" t="s">
        <v>915</v>
      </c>
      <c r="C1150" s="341">
        <v>1966</v>
      </c>
      <c r="D1150" s="350" t="s">
        <v>424</v>
      </c>
      <c r="E1150" s="350" t="s">
        <v>1515</v>
      </c>
      <c r="F1150" s="337">
        <v>5</v>
      </c>
      <c r="G1150" s="337">
        <v>4</v>
      </c>
      <c r="H1150" s="350">
        <v>3452.84</v>
      </c>
      <c r="I1150" s="350">
        <v>3115.63</v>
      </c>
      <c r="J1150" s="350">
        <v>2068.42</v>
      </c>
      <c r="K1150" s="341">
        <v>129</v>
      </c>
      <c r="L1150" s="373">
        <f>'раздел 2'!C1148</f>
        <v>187732.42</v>
      </c>
      <c r="M1150" s="350">
        <v>0</v>
      </c>
      <c r="N1150" s="350">
        <v>0</v>
      </c>
      <c r="O1150" s="350">
        <v>0</v>
      </c>
      <c r="P1150" s="349">
        <f t="shared" si="296"/>
        <v>187732.42</v>
      </c>
      <c r="Q1150" s="345">
        <f t="shared" si="297"/>
        <v>54.370437089468382</v>
      </c>
      <c r="R1150" s="350">
        <v>24445</v>
      </c>
      <c r="S1150" s="350" t="s">
        <v>358</v>
      </c>
      <c r="T1150" s="350" t="s">
        <v>181</v>
      </c>
      <c r="U1150" s="61">
        <f>'раздел 2'!C1148-'раздел 1'!L1150</f>
        <v>0</v>
      </c>
      <c r="V1150" s="213">
        <f t="shared" si="299"/>
        <v>0</v>
      </c>
      <c r="W1150" s="213">
        <f t="shared" si="290"/>
        <v>24390.629562910533</v>
      </c>
    </row>
    <row r="1151" spans="1:23" ht="15.6" customHeight="1" x14ac:dyDescent="0.2">
      <c r="A1151" s="338">
        <f t="shared" si="298"/>
        <v>887</v>
      </c>
      <c r="B1151" s="145" t="s">
        <v>916</v>
      </c>
      <c r="C1151" s="341">
        <v>1965</v>
      </c>
      <c r="D1151" s="350" t="s">
        <v>424</v>
      </c>
      <c r="E1151" s="350" t="s">
        <v>1515</v>
      </c>
      <c r="F1151" s="337">
        <v>5</v>
      </c>
      <c r="G1151" s="337">
        <v>4</v>
      </c>
      <c r="H1151" s="350">
        <v>3489.6</v>
      </c>
      <c r="I1151" s="350">
        <v>3166.45</v>
      </c>
      <c r="J1151" s="350">
        <v>2068.4</v>
      </c>
      <c r="K1151" s="341">
        <v>127</v>
      </c>
      <c r="L1151" s="373">
        <f>'раздел 2'!C1149</f>
        <v>182307.56</v>
      </c>
      <c r="M1151" s="350">
        <v>0</v>
      </c>
      <c r="N1151" s="350">
        <v>0</v>
      </c>
      <c r="O1151" s="350">
        <v>0</v>
      </c>
      <c r="P1151" s="349">
        <f t="shared" si="296"/>
        <v>182307.56</v>
      </c>
      <c r="Q1151" s="345">
        <f t="shared" si="297"/>
        <v>52.24311095827602</v>
      </c>
      <c r="R1151" s="350">
        <v>24445</v>
      </c>
      <c r="S1151" s="350" t="s">
        <v>358</v>
      </c>
      <c r="T1151" s="350" t="s">
        <v>181</v>
      </c>
      <c r="U1151" s="61">
        <f>'раздел 2'!C1149-'раздел 1'!L1151</f>
        <v>0</v>
      </c>
      <c r="V1151" s="213">
        <f t="shared" si="299"/>
        <v>0</v>
      </c>
      <c r="W1151" s="213">
        <f t="shared" si="290"/>
        <v>24392.756889041724</v>
      </c>
    </row>
    <row r="1152" spans="1:23" ht="15.6" customHeight="1" x14ac:dyDescent="0.2">
      <c r="A1152" s="338">
        <f t="shared" si="298"/>
        <v>888</v>
      </c>
      <c r="B1152" s="145" t="s">
        <v>917</v>
      </c>
      <c r="C1152" s="341">
        <v>1965</v>
      </c>
      <c r="D1152" s="350" t="s">
        <v>424</v>
      </c>
      <c r="E1152" s="350" t="s">
        <v>1515</v>
      </c>
      <c r="F1152" s="337">
        <v>5</v>
      </c>
      <c r="G1152" s="337">
        <v>4</v>
      </c>
      <c r="H1152" s="350">
        <v>3397.77</v>
      </c>
      <c r="I1152" s="350">
        <v>3124.28</v>
      </c>
      <c r="J1152" s="350">
        <v>2028.32</v>
      </c>
      <c r="K1152" s="341">
        <v>130</v>
      </c>
      <c r="L1152" s="373">
        <f>'раздел 2'!C1150</f>
        <v>184924.27</v>
      </c>
      <c r="M1152" s="350">
        <v>0</v>
      </c>
      <c r="N1152" s="350">
        <v>0</v>
      </c>
      <c r="O1152" s="350">
        <v>0</v>
      </c>
      <c r="P1152" s="349">
        <f t="shared" si="296"/>
        <v>184924.27</v>
      </c>
      <c r="Q1152" s="345">
        <f t="shared" si="297"/>
        <v>54.425187696636321</v>
      </c>
      <c r="R1152" s="350">
        <v>24445</v>
      </c>
      <c r="S1152" s="350" t="s">
        <v>358</v>
      </c>
      <c r="T1152" s="350" t="s">
        <v>181</v>
      </c>
      <c r="U1152" s="61">
        <f>'раздел 2'!C1150-'раздел 1'!L1152</f>
        <v>0</v>
      </c>
      <c r="V1152" s="213">
        <f t="shared" si="299"/>
        <v>0</v>
      </c>
      <c r="W1152" s="213">
        <f t="shared" si="290"/>
        <v>24390.574812303363</v>
      </c>
    </row>
    <row r="1153" spans="1:23" ht="15.6" customHeight="1" x14ac:dyDescent="0.2">
      <c r="A1153" s="338">
        <f t="shared" si="298"/>
        <v>889</v>
      </c>
      <c r="B1153" s="145" t="s">
        <v>918</v>
      </c>
      <c r="C1153" s="341">
        <v>1966</v>
      </c>
      <c r="D1153" s="350" t="s">
        <v>424</v>
      </c>
      <c r="E1153" s="350" t="s">
        <v>1515</v>
      </c>
      <c r="F1153" s="337">
        <v>5</v>
      </c>
      <c r="G1153" s="337">
        <v>6</v>
      </c>
      <c r="H1153" s="350">
        <v>5406.48</v>
      </c>
      <c r="I1153" s="350">
        <v>3929.99</v>
      </c>
      <c r="J1153" s="350">
        <v>2621</v>
      </c>
      <c r="K1153" s="341">
        <v>165</v>
      </c>
      <c r="L1153" s="373">
        <f>'раздел 2'!C1151</f>
        <v>281978.28000000003</v>
      </c>
      <c r="M1153" s="350">
        <v>0</v>
      </c>
      <c r="N1153" s="350">
        <v>0</v>
      </c>
      <c r="O1153" s="350">
        <v>0</v>
      </c>
      <c r="P1153" s="349">
        <f t="shared" si="296"/>
        <v>281978.28000000003</v>
      </c>
      <c r="Q1153" s="345">
        <f t="shared" si="297"/>
        <v>52.155613264083108</v>
      </c>
      <c r="R1153" s="350">
        <v>24445</v>
      </c>
      <c r="S1153" s="350" t="s">
        <v>358</v>
      </c>
      <c r="T1153" s="350" t="s">
        <v>181</v>
      </c>
      <c r="U1153" s="61">
        <f>'раздел 2'!C1151-'раздел 1'!L1153</f>
        <v>0</v>
      </c>
      <c r="V1153" s="213">
        <f t="shared" si="299"/>
        <v>0</v>
      </c>
      <c r="W1153" s="213">
        <f t="shared" ref="W1153:W1216" si="300">R1153-Q1153</f>
        <v>24392.844386735916</v>
      </c>
    </row>
    <row r="1154" spans="1:23" ht="15.6" customHeight="1" x14ac:dyDescent="0.2">
      <c r="A1154" s="338">
        <f t="shared" si="298"/>
        <v>890</v>
      </c>
      <c r="B1154" s="145" t="s">
        <v>919</v>
      </c>
      <c r="C1154" s="341">
        <v>1967</v>
      </c>
      <c r="D1154" s="350" t="s">
        <v>424</v>
      </c>
      <c r="E1154" s="350" t="s">
        <v>1515</v>
      </c>
      <c r="F1154" s="337">
        <v>5</v>
      </c>
      <c r="G1154" s="337">
        <v>6</v>
      </c>
      <c r="H1154" s="350">
        <v>5500.15</v>
      </c>
      <c r="I1154" s="350">
        <v>3929</v>
      </c>
      <c r="J1154" s="350">
        <v>3767.05</v>
      </c>
      <c r="K1154" s="341">
        <v>157</v>
      </c>
      <c r="L1154" s="373">
        <f>'раздел 2'!C1152</f>
        <v>1281127.32</v>
      </c>
      <c r="M1154" s="350">
        <v>0</v>
      </c>
      <c r="N1154" s="350">
        <v>0</v>
      </c>
      <c r="O1154" s="350">
        <v>0</v>
      </c>
      <c r="P1154" s="349">
        <f t="shared" ref="P1154:P1189" si="301">L1154</f>
        <v>1281127.32</v>
      </c>
      <c r="Q1154" s="345">
        <f t="shared" ref="Q1154:Q1170" si="302">L1154/H1154</f>
        <v>232.92588747579615</v>
      </c>
      <c r="R1154" s="350">
        <v>24445</v>
      </c>
      <c r="S1154" s="350" t="s">
        <v>358</v>
      </c>
      <c r="T1154" s="350" t="s">
        <v>181</v>
      </c>
      <c r="U1154" s="61">
        <f>'раздел 2'!C1152-'раздел 1'!L1154</f>
        <v>0</v>
      </c>
      <c r="V1154" s="213">
        <f t="shared" si="299"/>
        <v>0</v>
      </c>
      <c r="W1154" s="213">
        <f t="shared" si="300"/>
        <v>24212.074112524202</v>
      </c>
    </row>
    <row r="1155" spans="1:23" ht="15.6" customHeight="1" x14ac:dyDescent="0.2">
      <c r="A1155" s="338">
        <f t="shared" ref="A1155:A1183" si="303">A1154+1</f>
        <v>891</v>
      </c>
      <c r="B1155" s="145" t="s">
        <v>920</v>
      </c>
      <c r="C1155" s="341">
        <v>1970</v>
      </c>
      <c r="D1155" s="350" t="s">
        <v>424</v>
      </c>
      <c r="E1155" s="350" t="s">
        <v>1570</v>
      </c>
      <c r="F1155" s="337">
        <v>9</v>
      </c>
      <c r="G1155" s="337">
        <v>6</v>
      </c>
      <c r="H1155" s="350">
        <v>14942.8</v>
      </c>
      <c r="I1155" s="350">
        <v>11261.3</v>
      </c>
      <c r="J1155" s="350">
        <v>10337.32</v>
      </c>
      <c r="K1155" s="341">
        <v>521</v>
      </c>
      <c r="L1155" s="373">
        <f>'раздел 2'!C1153</f>
        <v>1678476.5899999999</v>
      </c>
      <c r="M1155" s="350">
        <v>0</v>
      </c>
      <c r="N1155" s="350">
        <v>0</v>
      </c>
      <c r="O1155" s="350">
        <v>0</v>
      </c>
      <c r="P1155" s="349">
        <f t="shared" si="301"/>
        <v>1678476.5899999999</v>
      </c>
      <c r="Q1155" s="345">
        <f t="shared" si="302"/>
        <v>112.32677878309286</v>
      </c>
      <c r="R1155" s="350">
        <v>24445</v>
      </c>
      <c r="S1155" s="350" t="s">
        <v>358</v>
      </c>
      <c r="T1155" s="350" t="s">
        <v>181</v>
      </c>
      <c r="U1155" s="61">
        <f>'раздел 2'!C1153-'раздел 1'!L1155</f>
        <v>0</v>
      </c>
      <c r="V1155" s="213">
        <f t="shared" si="299"/>
        <v>0</v>
      </c>
      <c r="W1155" s="213">
        <f t="shared" si="300"/>
        <v>24332.673221216908</v>
      </c>
    </row>
    <row r="1156" spans="1:23" ht="15.6" customHeight="1" x14ac:dyDescent="0.2">
      <c r="A1156" s="338">
        <f t="shared" si="303"/>
        <v>892</v>
      </c>
      <c r="B1156" s="145" t="s">
        <v>921</v>
      </c>
      <c r="C1156" s="341">
        <v>1971</v>
      </c>
      <c r="D1156" s="350" t="s">
        <v>424</v>
      </c>
      <c r="E1156" s="350" t="s">
        <v>1570</v>
      </c>
      <c r="F1156" s="337">
        <v>5</v>
      </c>
      <c r="G1156" s="337">
        <v>8</v>
      </c>
      <c r="H1156" s="350">
        <v>3859</v>
      </c>
      <c r="I1156" s="350">
        <v>589.70000000000005</v>
      </c>
      <c r="J1156" s="350">
        <v>2511.6999999999998</v>
      </c>
      <c r="K1156" s="341">
        <v>208</v>
      </c>
      <c r="L1156" s="373">
        <f>'раздел 2'!C1154</f>
        <v>919845.19</v>
      </c>
      <c r="M1156" s="350">
        <v>0</v>
      </c>
      <c r="N1156" s="350">
        <v>0</v>
      </c>
      <c r="O1156" s="350">
        <v>0</v>
      </c>
      <c r="P1156" s="349">
        <f t="shared" si="301"/>
        <v>919845.19</v>
      </c>
      <c r="Q1156" s="345">
        <f t="shared" si="302"/>
        <v>238.36361492614665</v>
      </c>
      <c r="R1156" s="350">
        <v>24445</v>
      </c>
      <c r="S1156" s="350" t="s">
        <v>358</v>
      </c>
      <c r="T1156" s="350" t="s">
        <v>181</v>
      </c>
      <c r="U1156" s="61">
        <f>'раздел 2'!C1154-'раздел 1'!L1156</f>
        <v>0</v>
      </c>
      <c r="V1156" s="213">
        <f t="shared" si="299"/>
        <v>0</v>
      </c>
      <c r="W1156" s="213">
        <f t="shared" si="300"/>
        <v>24206.636385073853</v>
      </c>
    </row>
    <row r="1157" spans="1:23" ht="15.6" customHeight="1" x14ac:dyDescent="0.2">
      <c r="A1157" s="338">
        <f t="shared" si="303"/>
        <v>893</v>
      </c>
      <c r="B1157" s="145" t="s">
        <v>922</v>
      </c>
      <c r="C1157" s="341">
        <v>1971</v>
      </c>
      <c r="D1157" s="350" t="s">
        <v>424</v>
      </c>
      <c r="E1157" s="350" t="s">
        <v>1570</v>
      </c>
      <c r="F1157" s="337">
        <v>5</v>
      </c>
      <c r="G1157" s="337">
        <v>8</v>
      </c>
      <c r="H1157" s="350">
        <v>4395.25</v>
      </c>
      <c r="I1157" s="350">
        <v>4395.25</v>
      </c>
      <c r="J1157" s="350">
        <v>3850.25</v>
      </c>
      <c r="K1157" s="341">
        <v>209</v>
      </c>
      <c r="L1157" s="373">
        <f>'раздел 2'!C1155</f>
        <v>1251099.8700000001</v>
      </c>
      <c r="M1157" s="350">
        <v>0</v>
      </c>
      <c r="N1157" s="350">
        <v>0</v>
      </c>
      <c r="O1157" s="350">
        <v>0</v>
      </c>
      <c r="P1157" s="349">
        <f t="shared" si="301"/>
        <v>1251099.8700000001</v>
      </c>
      <c r="Q1157" s="345">
        <f t="shared" si="302"/>
        <v>284.64817018372111</v>
      </c>
      <c r="R1157" s="350">
        <v>24445</v>
      </c>
      <c r="S1157" s="350" t="s">
        <v>358</v>
      </c>
      <c r="T1157" s="350" t="s">
        <v>181</v>
      </c>
      <c r="U1157" s="61">
        <f>'раздел 2'!C1155-'раздел 1'!L1157</f>
        <v>0</v>
      </c>
      <c r="V1157" s="213">
        <f t="shared" si="299"/>
        <v>0</v>
      </c>
      <c r="W1157" s="213">
        <f t="shared" si="300"/>
        <v>24160.351829816278</v>
      </c>
    </row>
    <row r="1158" spans="1:23" ht="15.6" customHeight="1" x14ac:dyDescent="0.2">
      <c r="A1158" s="338">
        <f t="shared" si="303"/>
        <v>894</v>
      </c>
      <c r="B1158" s="146" t="s">
        <v>923</v>
      </c>
      <c r="C1158" s="341">
        <v>1979</v>
      </c>
      <c r="D1158" s="350" t="s">
        <v>424</v>
      </c>
      <c r="E1158" s="350" t="s">
        <v>1515</v>
      </c>
      <c r="F1158" s="337">
        <v>7</v>
      </c>
      <c r="G1158" s="337">
        <v>1</v>
      </c>
      <c r="H1158" s="350">
        <v>1260.4000000000001</v>
      </c>
      <c r="I1158" s="350">
        <v>869.3</v>
      </c>
      <c r="J1158" s="350">
        <v>761.3</v>
      </c>
      <c r="K1158" s="341">
        <v>60</v>
      </c>
      <c r="L1158" s="373">
        <f>'раздел 2'!C1156</f>
        <v>847577.53999999992</v>
      </c>
      <c r="M1158" s="350">
        <v>0</v>
      </c>
      <c r="N1158" s="350">
        <v>0</v>
      </c>
      <c r="O1158" s="350">
        <v>0</v>
      </c>
      <c r="P1158" s="349">
        <f t="shared" si="301"/>
        <v>847577.53999999992</v>
      </c>
      <c r="Q1158" s="345">
        <f t="shared" si="302"/>
        <v>672.46710568073615</v>
      </c>
      <c r="R1158" s="350">
        <v>24445</v>
      </c>
      <c r="S1158" s="350" t="s">
        <v>358</v>
      </c>
      <c r="T1158" s="350" t="s">
        <v>181</v>
      </c>
      <c r="U1158" s="61">
        <f>'раздел 2'!C1156-'раздел 1'!L1158</f>
        <v>0</v>
      </c>
      <c r="V1158" s="213">
        <f t="shared" si="299"/>
        <v>0</v>
      </c>
      <c r="W1158" s="213">
        <f t="shared" si="300"/>
        <v>23772.532894319265</v>
      </c>
    </row>
    <row r="1159" spans="1:23" ht="15.6" customHeight="1" x14ac:dyDescent="0.2">
      <c r="A1159" s="338">
        <f t="shared" si="303"/>
        <v>895</v>
      </c>
      <c r="B1159" s="145" t="s">
        <v>924</v>
      </c>
      <c r="C1159" s="341">
        <v>1972</v>
      </c>
      <c r="D1159" s="350" t="s">
        <v>424</v>
      </c>
      <c r="E1159" s="350" t="s">
        <v>1515</v>
      </c>
      <c r="F1159" s="337">
        <v>5</v>
      </c>
      <c r="G1159" s="337">
        <v>2</v>
      </c>
      <c r="H1159" s="350">
        <v>3298.37</v>
      </c>
      <c r="I1159" s="350">
        <v>3601.27</v>
      </c>
      <c r="J1159" s="350">
        <v>3162.27</v>
      </c>
      <c r="K1159" s="341">
        <v>163</v>
      </c>
      <c r="L1159" s="373">
        <f>'раздел 2'!C1157</f>
        <v>1036617.21</v>
      </c>
      <c r="M1159" s="350">
        <v>0</v>
      </c>
      <c r="N1159" s="350">
        <v>0</v>
      </c>
      <c r="O1159" s="350">
        <v>0</v>
      </c>
      <c r="P1159" s="349">
        <f t="shared" si="301"/>
        <v>1036617.21</v>
      </c>
      <c r="Q1159" s="345">
        <f t="shared" si="302"/>
        <v>314.28166336705704</v>
      </c>
      <c r="R1159" s="350">
        <v>24445</v>
      </c>
      <c r="S1159" s="350" t="s">
        <v>358</v>
      </c>
      <c r="T1159" s="350" t="s">
        <v>181</v>
      </c>
      <c r="U1159" s="61">
        <f>'раздел 2'!C1157-'раздел 1'!L1159</f>
        <v>0</v>
      </c>
      <c r="V1159" s="213">
        <f t="shared" si="299"/>
        <v>0</v>
      </c>
      <c r="W1159" s="213">
        <f t="shared" si="300"/>
        <v>24130.718336632945</v>
      </c>
    </row>
    <row r="1160" spans="1:23" ht="15.6" customHeight="1" x14ac:dyDescent="0.2">
      <c r="A1160" s="338">
        <f t="shared" si="303"/>
        <v>896</v>
      </c>
      <c r="B1160" s="340" t="s">
        <v>925</v>
      </c>
      <c r="C1160" s="341">
        <v>1975</v>
      </c>
      <c r="D1160" s="350" t="s">
        <v>424</v>
      </c>
      <c r="E1160" s="350" t="s">
        <v>1515</v>
      </c>
      <c r="F1160" s="337">
        <v>2</v>
      </c>
      <c r="G1160" s="337">
        <v>2</v>
      </c>
      <c r="H1160" s="350">
        <v>743.32</v>
      </c>
      <c r="I1160" s="350">
        <v>692.5</v>
      </c>
      <c r="J1160" s="350">
        <v>604.70000000000005</v>
      </c>
      <c r="K1160" s="341">
        <v>19</v>
      </c>
      <c r="L1160" s="373">
        <f>'раздел 2'!C1158</f>
        <v>1010075.73</v>
      </c>
      <c r="M1160" s="350">
        <v>0</v>
      </c>
      <c r="N1160" s="350">
        <v>0</v>
      </c>
      <c r="O1160" s="350">
        <v>0</v>
      </c>
      <c r="P1160" s="349">
        <f t="shared" si="301"/>
        <v>1010075.73</v>
      </c>
      <c r="Q1160" s="345">
        <f t="shared" si="302"/>
        <v>1358.8706479039981</v>
      </c>
      <c r="R1160" s="350">
        <v>24445</v>
      </c>
      <c r="S1160" s="350" t="s">
        <v>358</v>
      </c>
      <c r="T1160" s="350" t="s">
        <v>181</v>
      </c>
      <c r="U1160" s="61">
        <f>'раздел 2'!C1158-'раздел 1'!L1160</f>
        <v>0</v>
      </c>
      <c r="V1160" s="213">
        <f t="shared" si="299"/>
        <v>0</v>
      </c>
      <c r="W1160" s="213">
        <f t="shared" si="300"/>
        <v>23086.129352096003</v>
      </c>
    </row>
    <row r="1161" spans="1:23" ht="15.6" customHeight="1" x14ac:dyDescent="0.2">
      <c r="A1161" s="338">
        <f t="shared" si="303"/>
        <v>897</v>
      </c>
      <c r="B1161" s="145" t="s">
        <v>926</v>
      </c>
      <c r="C1161" s="341">
        <v>1970</v>
      </c>
      <c r="D1161" s="350" t="s">
        <v>424</v>
      </c>
      <c r="E1161" s="350" t="s">
        <v>1570</v>
      </c>
      <c r="F1161" s="337">
        <v>9</v>
      </c>
      <c r="G1161" s="337">
        <v>6</v>
      </c>
      <c r="H1161" s="350">
        <v>11469</v>
      </c>
      <c r="I1161" s="350">
        <v>1186.5999999999999</v>
      </c>
      <c r="J1161" s="350">
        <v>7624</v>
      </c>
      <c r="K1161" s="341">
        <v>527</v>
      </c>
      <c r="L1161" s="373">
        <f>'раздел 2'!C1159</f>
        <v>277598.63</v>
      </c>
      <c r="M1161" s="350">
        <v>0</v>
      </c>
      <c r="N1161" s="350">
        <v>0</v>
      </c>
      <c r="O1161" s="350">
        <v>0</v>
      </c>
      <c r="P1161" s="349">
        <f t="shared" si="301"/>
        <v>277598.63</v>
      </c>
      <c r="Q1161" s="345">
        <f t="shared" si="302"/>
        <v>24.204257563867817</v>
      </c>
      <c r="R1161" s="350">
        <v>24445</v>
      </c>
      <c r="S1161" s="350" t="s">
        <v>358</v>
      </c>
      <c r="T1161" s="350" t="s">
        <v>181</v>
      </c>
      <c r="U1161" s="61">
        <f>'раздел 2'!C1159-'раздел 1'!L1161</f>
        <v>0</v>
      </c>
      <c r="V1161" s="213">
        <f t="shared" si="299"/>
        <v>0</v>
      </c>
      <c r="W1161" s="213">
        <f t="shared" si="300"/>
        <v>24420.795742436134</v>
      </c>
    </row>
    <row r="1162" spans="1:23" ht="15.6" customHeight="1" x14ac:dyDescent="0.2">
      <c r="A1162" s="338">
        <f t="shared" si="303"/>
        <v>898</v>
      </c>
      <c r="B1162" s="145" t="s">
        <v>927</v>
      </c>
      <c r="C1162" s="341">
        <v>1975</v>
      </c>
      <c r="D1162" s="350" t="s">
        <v>424</v>
      </c>
      <c r="E1162" s="350" t="s">
        <v>1515</v>
      </c>
      <c r="F1162" s="337">
        <v>9</v>
      </c>
      <c r="G1162" s="337">
        <v>1</v>
      </c>
      <c r="H1162" s="350">
        <v>2871.8</v>
      </c>
      <c r="I1162" s="350">
        <v>1067.5999999999999</v>
      </c>
      <c r="J1162" s="350">
        <v>1804.2</v>
      </c>
      <c r="K1162" s="341">
        <v>145</v>
      </c>
      <c r="L1162" s="373">
        <f>'раздел 2'!C1160</f>
        <v>1429558.4</v>
      </c>
      <c r="M1162" s="350">
        <v>0</v>
      </c>
      <c r="N1162" s="350">
        <v>0</v>
      </c>
      <c r="O1162" s="350">
        <v>0</v>
      </c>
      <c r="P1162" s="349">
        <f t="shared" si="301"/>
        <v>1429558.4</v>
      </c>
      <c r="Q1162" s="345">
        <f t="shared" si="302"/>
        <v>497.79176822898523</v>
      </c>
      <c r="R1162" s="350">
        <v>24445</v>
      </c>
      <c r="S1162" s="350" t="s">
        <v>358</v>
      </c>
      <c r="T1162" s="350" t="s">
        <v>181</v>
      </c>
      <c r="U1162" s="61">
        <f>'раздел 2'!C1160-'раздел 1'!L1162</f>
        <v>0</v>
      </c>
      <c r="V1162" s="213">
        <f t="shared" si="299"/>
        <v>0</v>
      </c>
      <c r="W1162" s="213">
        <f t="shared" si="300"/>
        <v>23947.208231771016</v>
      </c>
    </row>
    <row r="1163" spans="1:23" ht="15.6" customHeight="1" x14ac:dyDescent="0.2">
      <c r="A1163" s="338">
        <f t="shared" si="303"/>
        <v>899</v>
      </c>
      <c r="B1163" s="145" t="s">
        <v>928</v>
      </c>
      <c r="C1163" s="341">
        <v>1975</v>
      </c>
      <c r="D1163" s="350" t="s">
        <v>424</v>
      </c>
      <c r="E1163" s="350" t="s">
        <v>1515</v>
      </c>
      <c r="F1163" s="337">
        <v>9</v>
      </c>
      <c r="G1163" s="337">
        <v>1</v>
      </c>
      <c r="H1163" s="350">
        <v>2907</v>
      </c>
      <c r="I1163" s="350">
        <v>1038.5</v>
      </c>
      <c r="J1163" s="350">
        <v>1868.5</v>
      </c>
      <c r="K1163" s="341">
        <v>183</v>
      </c>
      <c r="L1163" s="373">
        <f>'раздел 2'!C1161</f>
        <v>1429558.4</v>
      </c>
      <c r="M1163" s="350">
        <v>0</v>
      </c>
      <c r="N1163" s="350">
        <v>0</v>
      </c>
      <c r="O1163" s="350">
        <v>0</v>
      </c>
      <c r="P1163" s="349">
        <f t="shared" si="301"/>
        <v>1429558.4</v>
      </c>
      <c r="Q1163" s="345">
        <f t="shared" si="302"/>
        <v>491.76415548675607</v>
      </c>
      <c r="R1163" s="350">
        <v>24445</v>
      </c>
      <c r="S1163" s="350" t="s">
        <v>358</v>
      </c>
      <c r="T1163" s="350" t="s">
        <v>181</v>
      </c>
      <c r="U1163" s="61">
        <f>'раздел 2'!C1161-'раздел 1'!L1163</f>
        <v>0</v>
      </c>
      <c r="V1163" s="213">
        <f t="shared" si="299"/>
        <v>0</v>
      </c>
      <c r="W1163" s="213">
        <f t="shared" si="300"/>
        <v>23953.235844513245</v>
      </c>
    </row>
    <row r="1164" spans="1:23" ht="15.6" customHeight="1" x14ac:dyDescent="0.2">
      <c r="A1164" s="338">
        <f t="shared" si="303"/>
        <v>900</v>
      </c>
      <c r="B1164" s="145" t="s">
        <v>929</v>
      </c>
      <c r="C1164" s="341">
        <v>1977</v>
      </c>
      <c r="D1164" s="350" t="s">
        <v>424</v>
      </c>
      <c r="E1164" s="350" t="s">
        <v>1515</v>
      </c>
      <c r="F1164" s="337">
        <v>9</v>
      </c>
      <c r="G1164" s="337">
        <v>2</v>
      </c>
      <c r="H1164" s="350">
        <v>4384.6000000000004</v>
      </c>
      <c r="I1164" s="350">
        <v>3749</v>
      </c>
      <c r="J1164" s="350">
        <v>3038.4</v>
      </c>
      <c r="K1164" s="341">
        <v>317</v>
      </c>
      <c r="L1164" s="373">
        <f>'раздел 2'!C1162</f>
        <v>1805430.04</v>
      </c>
      <c r="M1164" s="350">
        <v>0</v>
      </c>
      <c r="N1164" s="350">
        <v>0</v>
      </c>
      <c r="O1164" s="350">
        <v>0</v>
      </c>
      <c r="P1164" s="349">
        <f t="shared" si="301"/>
        <v>1805430.04</v>
      </c>
      <c r="Q1164" s="345">
        <f t="shared" si="302"/>
        <v>411.76619075856405</v>
      </c>
      <c r="R1164" s="350">
        <v>24445</v>
      </c>
      <c r="S1164" s="350" t="s">
        <v>358</v>
      </c>
      <c r="T1164" s="350" t="s">
        <v>181</v>
      </c>
      <c r="U1164" s="61">
        <f>'раздел 2'!C1162-'раздел 1'!L1164</f>
        <v>0</v>
      </c>
      <c r="V1164" s="213">
        <f t="shared" si="299"/>
        <v>0</v>
      </c>
      <c r="W1164" s="213">
        <f t="shared" si="300"/>
        <v>24033.233809241436</v>
      </c>
    </row>
    <row r="1165" spans="1:23" ht="15.6" customHeight="1" x14ac:dyDescent="0.2">
      <c r="A1165" s="338">
        <f t="shared" si="303"/>
        <v>901</v>
      </c>
      <c r="B1165" s="145" t="s">
        <v>930</v>
      </c>
      <c r="C1165" s="341">
        <v>1981</v>
      </c>
      <c r="D1165" s="350" t="s">
        <v>424</v>
      </c>
      <c r="E1165" s="350" t="s">
        <v>1570</v>
      </c>
      <c r="F1165" s="337">
        <v>9</v>
      </c>
      <c r="G1165" s="337">
        <v>1</v>
      </c>
      <c r="H1165" s="350">
        <v>2226.9</v>
      </c>
      <c r="I1165" s="350">
        <v>2147.6999999999998</v>
      </c>
      <c r="J1165" s="350">
        <v>1544</v>
      </c>
      <c r="K1165" s="341">
        <v>136</v>
      </c>
      <c r="L1165" s="373">
        <f>'раздел 2'!C1163</f>
        <v>1037207.52</v>
      </c>
      <c r="M1165" s="350">
        <v>0</v>
      </c>
      <c r="N1165" s="350">
        <v>0</v>
      </c>
      <c r="O1165" s="350">
        <v>0</v>
      </c>
      <c r="P1165" s="349">
        <f t="shared" si="301"/>
        <v>1037207.52</v>
      </c>
      <c r="Q1165" s="345">
        <f t="shared" si="302"/>
        <v>465.76295298396872</v>
      </c>
      <c r="R1165" s="350">
        <v>24445</v>
      </c>
      <c r="S1165" s="350" t="s">
        <v>358</v>
      </c>
      <c r="T1165" s="350" t="s">
        <v>181</v>
      </c>
      <c r="U1165" s="61">
        <f>'раздел 2'!C1163-'раздел 1'!L1165</f>
        <v>0</v>
      </c>
      <c r="V1165" s="213">
        <f t="shared" si="299"/>
        <v>0</v>
      </c>
      <c r="W1165" s="213">
        <f t="shared" si="300"/>
        <v>23979.237047016031</v>
      </c>
    </row>
    <row r="1166" spans="1:23" ht="15.6" customHeight="1" x14ac:dyDescent="0.2">
      <c r="A1166" s="338">
        <f t="shared" si="303"/>
        <v>902</v>
      </c>
      <c r="B1166" s="145" t="s">
        <v>931</v>
      </c>
      <c r="C1166" s="341">
        <v>1981</v>
      </c>
      <c r="D1166" s="350" t="s">
        <v>424</v>
      </c>
      <c r="E1166" s="350" t="s">
        <v>1570</v>
      </c>
      <c r="F1166" s="337">
        <v>9</v>
      </c>
      <c r="G1166" s="337">
        <v>1</v>
      </c>
      <c r="H1166" s="350">
        <v>2236.5</v>
      </c>
      <c r="I1166" s="350">
        <v>2192.8000000000002</v>
      </c>
      <c r="J1166" s="350">
        <v>1536</v>
      </c>
      <c r="K1166" s="341">
        <v>135</v>
      </c>
      <c r="L1166" s="373">
        <f>'раздел 2'!C1164</f>
        <v>1039305.03</v>
      </c>
      <c r="M1166" s="350">
        <v>0</v>
      </c>
      <c r="N1166" s="350">
        <v>0</v>
      </c>
      <c r="O1166" s="350">
        <v>0</v>
      </c>
      <c r="P1166" s="349">
        <f t="shared" si="301"/>
        <v>1039305.03</v>
      </c>
      <c r="Q1166" s="345">
        <f t="shared" si="302"/>
        <v>464.70155600268276</v>
      </c>
      <c r="R1166" s="350">
        <v>24445</v>
      </c>
      <c r="S1166" s="350" t="s">
        <v>358</v>
      </c>
      <c r="T1166" s="350" t="s">
        <v>181</v>
      </c>
      <c r="U1166" s="61">
        <f>'раздел 2'!C1164-'раздел 1'!L1166</f>
        <v>0</v>
      </c>
      <c r="V1166" s="213">
        <f t="shared" si="299"/>
        <v>0</v>
      </c>
      <c r="W1166" s="213">
        <f t="shared" si="300"/>
        <v>23980.298443997319</v>
      </c>
    </row>
    <row r="1167" spans="1:23" ht="15.6" customHeight="1" x14ac:dyDescent="0.2">
      <c r="A1167" s="338">
        <f t="shared" si="303"/>
        <v>903</v>
      </c>
      <c r="B1167" s="145" t="s">
        <v>932</v>
      </c>
      <c r="C1167" s="341">
        <v>1982</v>
      </c>
      <c r="D1167" s="350" t="s">
        <v>424</v>
      </c>
      <c r="E1167" s="350" t="s">
        <v>1570</v>
      </c>
      <c r="F1167" s="337">
        <v>9</v>
      </c>
      <c r="G1167" s="337">
        <v>1</v>
      </c>
      <c r="H1167" s="350">
        <v>2221.9</v>
      </c>
      <c r="I1167" s="350">
        <v>2104.6999999999998</v>
      </c>
      <c r="J1167" s="350">
        <v>1672.4</v>
      </c>
      <c r="K1167" s="341">
        <v>147</v>
      </c>
      <c r="L1167" s="373">
        <f>'раздел 2'!C1165</f>
        <v>886688.33</v>
      </c>
      <c r="M1167" s="350">
        <v>0</v>
      </c>
      <c r="N1167" s="350">
        <v>0</v>
      </c>
      <c r="O1167" s="350">
        <v>0</v>
      </c>
      <c r="P1167" s="349">
        <f t="shared" si="301"/>
        <v>886688.33</v>
      </c>
      <c r="Q1167" s="345">
        <f t="shared" si="302"/>
        <v>399.06761330392902</v>
      </c>
      <c r="R1167" s="350">
        <v>24445</v>
      </c>
      <c r="S1167" s="350" t="s">
        <v>358</v>
      </c>
      <c r="T1167" s="350" t="s">
        <v>181</v>
      </c>
      <c r="U1167" s="61">
        <f>'раздел 2'!C1165-'раздел 1'!L1167</f>
        <v>0</v>
      </c>
      <c r="V1167" s="213">
        <f t="shared" si="299"/>
        <v>0</v>
      </c>
      <c r="W1167" s="213">
        <f t="shared" si="300"/>
        <v>24045.932386696069</v>
      </c>
    </row>
    <row r="1168" spans="1:23" ht="15.6" customHeight="1" x14ac:dyDescent="0.2">
      <c r="A1168" s="338">
        <f t="shared" si="303"/>
        <v>904</v>
      </c>
      <c r="B1168" s="145" t="s">
        <v>933</v>
      </c>
      <c r="C1168" s="341">
        <v>1965</v>
      </c>
      <c r="D1168" s="350" t="s">
        <v>424</v>
      </c>
      <c r="E1168" s="350" t="s">
        <v>1515</v>
      </c>
      <c r="F1168" s="337">
        <v>2</v>
      </c>
      <c r="G1168" s="337">
        <v>2</v>
      </c>
      <c r="H1168" s="350">
        <v>689.1</v>
      </c>
      <c r="I1168" s="350">
        <v>631</v>
      </c>
      <c r="J1168" s="350">
        <v>396</v>
      </c>
      <c r="K1168" s="341">
        <v>28</v>
      </c>
      <c r="L1168" s="373">
        <f>'раздел 2'!C1166</f>
        <v>108373.02</v>
      </c>
      <c r="M1168" s="350">
        <v>0</v>
      </c>
      <c r="N1168" s="350">
        <v>0</v>
      </c>
      <c r="O1168" s="350">
        <v>0</v>
      </c>
      <c r="P1168" s="349">
        <f t="shared" si="301"/>
        <v>108373.02</v>
      </c>
      <c r="Q1168" s="345">
        <f t="shared" si="302"/>
        <v>157.26747932085328</v>
      </c>
      <c r="R1168" s="350">
        <v>24445</v>
      </c>
      <c r="S1168" s="350" t="s">
        <v>358</v>
      </c>
      <c r="T1168" s="350" t="s">
        <v>181</v>
      </c>
      <c r="U1168" s="61">
        <f>'раздел 2'!C1166-'раздел 1'!L1168</f>
        <v>0</v>
      </c>
      <c r="V1168" s="213">
        <f t="shared" si="299"/>
        <v>0</v>
      </c>
      <c r="W1168" s="213">
        <f t="shared" si="300"/>
        <v>24287.732520679147</v>
      </c>
    </row>
    <row r="1169" spans="1:23" ht="15.6" customHeight="1" x14ac:dyDescent="0.2">
      <c r="A1169" s="338">
        <f t="shared" si="303"/>
        <v>905</v>
      </c>
      <c r="B1169" s="145" t="s">
        <v>934</v>
      </c>
      <c r="C1169" s="341">
        <v>1959</v>
      </c>
      <c r="D1169" s="350" t="s">
        <v>424</v>
      </c>
      <c r="E1169" s="350" t="s">
        <v>1515</v>
      </c>
      <c r="F1169" s="337">
        <v>2</v>
      </c>
      <c r="G1169" s="337">
        <v>2</v>
      </c>
      <c r="H1169" s="350">
        <v>703.9</v>
      </c>
      <c r="I1169" s="350">
        <v>104</v>
      </c>
      <c r="J1169" s="350">
        <v>490.8</v>
      </c>
      <c r="K1169" s="341">
        <v>29</v>
      </c>
      <c r="L1169" s="373">
        <f>'раздел 2'!C1167</f>
        <v>419017.55</v>
      </c>
      <c r="M1169" s="350">
        <v>0</v>
      </c>
      <c r="N1169" s="350">
        <v>0</v>
      </c>
      <c r="O1169" s="350">
        <v>0</v>
      </c>
      <c r="P1169" s="349">
        <f t="shared" si="301"/>
        <v>419017.55</v>
      </c>
      <c r="Q1169" s="345">
        <f t="shared" si="302"/>
        <v>595.27994033243363</v>
      </c>
      <c r="R1169" s="350">
        <v>24445</v>
      </c>
      <c r="S1169" s="350" t="s">
        <v>358</v>
      </c>
      <c r="T1169" s="350" t="s">
        <v>181</v>
      </c>
      <c r="U1169" s="61">
        <f>'раздел 2'!C1167-'раздел 1'!L1169</f>
        <v>0</v>
      </c>
      <c r="V1169" s="213">
        <f t="shared" si="299"/>
        <v>0</v>
      </c>
      <c r="W1169" s="213">
        <f t="shared" si="300"/>
        <v>23849.720059667565</v>
      </c>
    </row>
    <row r="1170" spans="1:23" ht="15.6" customHeight="1" x14ac:dyDescent="0.2">
      <c r="A1170" s="338">
        <f t="shared" si="303"/>
        <v>906</v>
      </c>
      <c r="B1170" s="145" t="s">
        <v>935</v>
      </c>
      <c r="C1170" s="341">
        <v>1961</v>
      </c>
      <c r="D1170" s="350" t="s">
        <v>424</v>
      </c>
      <c r="E1170" s="350" t="s">
        <v>1515</v>
      </c>
      <c r="F1170" s="337">
        <v>2</v>
      </c>
      <c r="G1170" s="337">
        <v>1</v>
      </c>
      <c r="H1170" s="350">
        <v>313.73</v>
      </c>
      <c r="I1170" s="350">
        <v>257.75</v>
      </c>
      <c r="J1170" s="350">
        <v>53.95</v>
      </c>
      <c r="K1170" s="341">
        <v>8</v>
      </c>
      <c r="L1170" s="373">
        <f>'раздел 2'!C1168</f>
        <v>333048.51</v>
      </c>
      <c r="M1170" s="350">
        <v>0</v>
      </c>
      <c r="N1170" s="350">
        <v>0</v>
      </c>
      <c r="O1170" s="350">
        <v>0</v>
      </c>
      <c r="P1170" s="349">
        <f t="shared" si="301"/>
        <v>333048.51</v>
      </c>
      <c r="Q1170" s="345">
        <f t="shared" si="302"/>
        <v>1061.5768654575591</v>
      </c>
      <c r="R1170" s="350">
        <v>24445</v>
      </c>
      <c r="S1170" s="350" t="s">
        <v>358</v>
      </c>
      <c r="T1170" s="350" t="s">
        <v>181</v>
      </c>
      <c r="U1170" s="61">
        <f>'раздел 2'!C1168-'раздел 1'!L1170</f>
        <v>0</v>
      </c>
      <c r="V1170" s="213">
        <f t="shared" si="299"/>
        <v>0</v>
      </c>
      <c r="W1170" s="213">
        <f t="shared" si="300"/>
        <v>23383.423134542441</v>
      </c>
    </row>
    <row r="1171" spans="1:23" ht="15.6" customHeight="1" x14ac:dyDescent="0.2">
      <c r="A1171" s="338">
        <f t="shared" si="303"/>
        <v>907</v>
      </c>
      <c r="B1171" s="145" t="s">
        <v>936</v>
      </c>
      <c r="C1171" s="341">
        <v>1971</v>
      </c>
      <c r="D1171" s="350" t="s">
        <v>424</v>
      </c>
      <c r="E1171" s="350" t="s">
        <v>416</v>
      </c>
      <c r="F1171" s="337">
        <v>5</v>
      </c>
      <c r="G1171" s="337">
        <v>6</v>
      </c>
      <c r="H1171" s="350" t="s">
        <v>1571</v>
      </c>
      <c r="I1171" s="350">
        <v>4586.5200000000004</v>
      </c>
      <c r="J1171" s="350">
        <v>4455.25</v>
      </c>
      <c r="K1171" s="341">
        <v>175</v>
      </c>
      <c r="L1171" s="373">
        <f>'раздел 2'!C1169</f>
        <v>1803720.6900000002</v>
      </c>
      <c r="M1171" s="350">
        <v>0</v>
      </c>
      <c r="N1171" s="350">
        <v>0</v>
      </c>
      <c r="O1171" s="350">
        <v>0</v>
      </c>
      <c r="P1171" s="349">
        <f t="shared" si="301"/>
        <v>1803720.6900000002</v>
      </c>
      <c r="Q1171" s="345">
        <v>392.84</v>
      </c>
      <c r="R1171" s="350">
        <v>24445</v>
      </c>
      <c r="S1171" s="350" t="s">
        <v>358</v>
      </c>
      <c r="T1171" s="350" t="s">
        <v>181</v>
      </c>
      <c r="U1171" s="61">
        <f>'раздел 2'!C1169-'раздел 1'!L1171</f>
        <v>0</v>
      </c>
      <c r="V1171" s="213">
        <f t="shared" si="299"/>
        <v>0</v>
      </c>
      <c r="W1171" s="213">
        <f t="shared" si="300"/>
        <v>24052.16</v>
      </c>
    </row>
    <row r="1172" spans="1:23" ht="15.6" customHeight="1" x14ac:dyDescent="0.2">
      <c r="A1172" s="338">
        <f t="shared" si="303"/>
        <v>908</v>
      </c>
      <c r="B1172" s="142" t="s">
        <v>937</v>
      </c>
      <c r="C1172" s="341">
        <v>1971</v>
      </c>
      <c r="D1172" s="350">
        <v>2015</v>
      </c>
      <c r="E1172" s="350" t="s">
        <v>416</v>
      </c>
      <c r="F1172" s="337">
        <v>5</v>
      </c>
      <c r="G1172" s="337">
        <v>6</v>
      </c>
      <c r="H1172" s="350">
        <v>5814.8</v>
      </c>
      <c r="I1172" s="350">
        <v>4455.25</v>
      </c>
      <c r="J1172" s="350">
        <v>4085.5</v>
      </c>
      <c r="K1172" s="341">
        <v>171</v>
      </c>
      <c r="L1172" s="373">
        <f>'раздел 2'!C1170</f>
        <v>1658728.7000000002</v>
      </c>
      <c r="M1172" s="350">
        <v>0</v>
      </c>
      <c r="N1172" s="350">
        <v>0</v>
      </c>
      <c r="O1172" s="350">
        <v>0</v>
      </c>
      <c r="P1172" s="349">
        <f t="shared" si="301"/>
        <v>1658728.7000000002</v>
      </c>
      <c r="Q1172" s="345">
        <f t="shared" ref="Q1172:Q1189" si="304">L1172/H1172</f>
        <v>285.25980257274546</v>
      </c>
      <c r="R1172" s="350">
        <v>24445</v>
      </c>
      <c r="S1172" s="350" t="s">
        <v>358</v>
      </c>
      <c r="T1172" s="350" t="s">
        <v>181</v>
      </c>
      <c r="U1172" s="61">
        <f>'раздел 2'!C1170-'раздел 1'!L1172</f>
        <v>0</v>
      </c>
      <c r="V1172" s="213">
        <f t="shared" si="299"/>
        <v>0</v>
      </c>
      <c r="W1172" s="213">
        <f t="shared" si="300"/>
        <v>24159.740197427254</v>
      </c>
    </row>
    <row r="1173" spans="1:23" ht="15.6" customHeight="1" x14ac:dyDescent="0.2">
      <c r="A1173" s="338">
        <f t="shared" si="303"/>
        <v>909</v>
      </c>
      <c r="B1173" s="359" t="s">
        <v>938</v>
      </c>
      <c r="C1173" s="341">
        <v>1974</v>
      </c>
      <c r="D1173" s="350" t="s">
        <v>424</v>
      </c>
      <c r="E1173" s="350" t="s">
        <v>416</v>
      </c>
      <c r="F1173" s="337">
        <v>5</v>
      </c>
      <c r="G1173" s="337">
        <v>3</v>
      </c>
      <c r="H1173" s="350">
        <v>4664.3999999999996</v>
      </c>
      <c r="I1173" s="350">
        <v>4662.45</v>
      </c>
      <c r="J1173" s="350">
        <v>3748.25</v>
      </c>
      <c r="K1173" s="341">
        <v>174</v>
      </c>
      <c r="L1173" s="373">
        <f>'раздел 2'!C1171</f>
        <v>1653059.5400000003</v>
      </c>
      <c r="M1173" s="350">
        <v>0</v>
      </c>
      <c r="N1173" s="350">
        <v>0</v>
      </c>
      <c r="O1173" s="350">
        <v>0</v>
      </c>
      <c r="P1173" s="349">
        <f t="shared" si="301"/>
        <v>1653059.5400000003</v>
      </c>
      <c r="Q1173" s="345">
        <f t="shared" si="304"/>
        <v>354.39918103078645</v>
      </c>
      <c r="R1173" s="350">
        <v>24445</v>
      </c>
      <c r="S1173" s="350" t="s">
        <v>358</v>
      </c>
      <c r="T1173" s="350" t="s">
        <v>181</v>
      </c>
      <c r="U1173" s="61">
        <f>'раздел 2'!C1171-'раздел 1'!L1173</f>
        <v>0</v>
      </c>
      <c r="V1173" s="213">
        <f t="shared" si="299"/>
        <v>0</v>
      </c>
      <c r="W1173" s="213">
        <f t="shared" si="300"/>
        <v>24090.600818969215</v>
      </c>
    </row>
    <row r="1174" spans="1:23" ht="15.6" customHeight="1" x14ac:dyDescent="0.2">
      <c r="A1174" s="338">
        <f t="shared" si="303"/>
        <v>910</v>
      </c>
      <c r="B1174" s="359" t="s">
        <v>939</v>
      </c>
      <c r="C1174" s="341">
        <v>1955</v>
      </c>
      <c r="D1174" s="350" t="s">
        <v>424</v>
      </c>
      <c r="E1174" s="350" t="s">
        <v>1572</v>
      </c>
      <c r="F1174" s="337">
        <v>2</v>
      </c>
      <c r="G1174" s="337">
        <v>2</v>
      </c>
      <c r="H1174" s="350">
        <v>428.7</v>
      </c>
      <c r="I1174" s="350">
        <v>430.1</v>
      </c>
      <c r="J1174" s="350">
        <v>141.4</v>
      </c>
      <c r="K1174" s="341">
        <v>23</v>
      </c>
      <c r="L1174" s="373">
        <f>'раздел 2'!C1172</f>
        <v>100174.93</v>
      </c>
      <c r="M1174" s="350">
        <v>0</v>
      </c>
      <c r="N1174" s="350">
        <v>0</v>
      </c>
      <c r="O1174" s="350">
        <v>0</v>
      </c>
      <c r="P1174" s="349">
        <f t="shared" si="301"/>
        <v>100174.93</v>
      </c>
      <c r="Q1174" s="345">
        <f t="shared" si="304"/>
        <v>233.67140191275951</v>
      </c>
      <c r="R1174" s="350">
        <v>24445</v>
      </c>
      <c r="S1174" s="350" t="s">
        <v>358</v>
      </c>
      <c r="T1174" s="350" t="s">
        <v>181</v>
      </c>
      <c r="U1174" s="61">
        <f>'раздел 2'!C1172-'раздел 1'!L1174</f>
        <v>0</v>
      </c>
      <c r="V1174" s="213">
        <f t="shared" si="299"/>
        <v>0</v>
      </c>
      <c r="W1174" s="213">
        <f t="shared" si="300"/>
        <v>24211.328598087239</v>
      </c>
    </row>
    <row r="1175" spans="1:23" ht="15.6" customHeight="1" x14ac:dyDescent="0.2">
      <c r="A1175" s="338">
        <f t="shared" si="303"/>
        <v>911</v>
      </c>
      <c r="B1175" s="359" t="s">
        <v>940</v>
      </c>
      <c r="C1175" s="341">
        <v>1954</v>
      </c>
      <c r="D1175" s="350" t="s">
        <v>424</v>
      </c>
      <c r="E1175" s="350" t="s">
        <v>1572</v>
      </c>
      <c r="F1175" s="337">
        <v>2</v>
      </c>
      <c r="G1175" s="337">
        <v>2</v>
      </c>
      <c r="H1175" s="350">
        <v>394.3</v>
      </c>
      <c r="I1175" s="350">
        <v>394.3</v>
      </c>
      <c r="J1175" s="350">
        <v>295.60000000000002</v>
      </c>
      <c r="K1175" s="341">
        <v>20</v>
      </c>
      <c r="L1175" s="373">
        <f>'раздел 2'!C1173</f>
        <v>97569.82</v>
      </c>
      <c r="M1175" s="350">
        <v>0</v>
      </c>
      <c r="N1175" s="350">
        <v>0</v>
      </c>
      <c r="O1175" s="350">
        <v>0</v>
      </c>
      <c r="P1175" s="349">
        <f t="shared" si="301"/>
        <v>97569.82</v>
      </c>
      <c r="Q1175" s="345">
        <f t="shared" si="304"/>
        <v>247.45072279989856</v>
      </c>
      <c r="R1175" s="350">
        <v>24445</v>
      </c>
      <c r="S1175" s="350" t="s">
        <v>358</v>
      </c>
      <c r="T1175" s="350" t="s">
        <v>181</v>
      </c>
      <c r="U1175" s="61">
        <f>'раздел 2'!C1173-'раздел 1'!L1175</f>
        <v>0</v>
      </c>
      <c r="V1175" s="213">
        <f t="shared" si="299"/>
        <v>0</v>
      </c>
      <c r="W1175" s="213">
        <f t="shared" si="300"/>
        <v>24197.549277200102</v>
      </c>
    </row>
    <row r="1176" spans="1:23" ht="15.6" customHeight="1" x14ac:dyDescent="0.2">
      <c r="A1176" s="338">
        <f t="shared" si="303"/>
        <v>912</v>
      </c>
      <c r="B1176" s="359" t="s">
        <v>941</v>
      </c>
      <c r="C1176" s="341">
        <v>1958</v>
      </c>
      <c r="D1176" s="350" t="s">
        <v>424</v>
      </c>
      <c r="E1176" s="350" t="s">
        <v>416</v>
      </c>
      <c r="F1176" s="337">
        <v>2</v>
      </c>
      <c r="G1176" s="337">
        <v>2</v>
      </c>
      <c r="H1176" s="350">
        <v>637.79999999999995</v>
      </c>
      <c r="I1176" s="350">
        <v>640.70000000000005</v>
      </c>
      <c r="J1176" s="350">
        <v>640.70000000000005</v>
      </c>
      <c r="K1176" s="341">
        <v>23</v>
      </c>
      <c r="L1176" s="373">
        <f>'раздел 2'!C1174</f>
        <v>422096.45</v>
      </c>
      <c r="M1176" s="350">
        <v>0</v>
      </c>
      <c r="N1176" s="350">
        <v>0</v>
      </c>
      <c r="O1176" s="350">
        <v>0</v>
      </c>
      <c r="P1176" s="349">
        <f t="shared" si="301"/>
        <v>422096.45</v>
      </c>
      <c r="Q1176" s="345">
        <f t="shared" si="304"/>
        <v>661.80064283474451</v>
      </c>
      <c r="R1176" s="350">
        <v>24445</v>
      </c>
      <c r="S1176" s="350" t="s">
        <v>358</v>
      </c>
      <c r="T1176" s="350" t="s">
        <v>181</v>
      </c>
      <c r="U1176" s="61">
        <f>'раздел 2'!C1174-'раздел 1'!L1176</f>
        <v>0</v>
      </c>
      <c r="V1176" s="213">
        <f t="shared" si="299"/>
        <v>0</v>
      </c>
      <c r="W1176" s="213">
        <f t="shared" si="300"/>
        <v>23783.199357165257</v>
      </c>
    </row>
    <row r="1177" spans="1:23" ht="15.6" customHeight="1" x14ac:dyDescent="0.2">
      <c r="A1177" s="338">
        <f t="shared" si="303"/>
        <v>913</v>
      </c>
      <c r="B1177" s="359" t="s">
        <v>942</v>
      </c>
      <c r="C1177" s="341">
        <v>1968</v>
      </c>
      <c r="D1177" s="350" t="s">
        <v>424</v>
      </c>
      <c r="E1177" s="350" t="s">
        <v>416</v>
      </c>
      <c r="F1177" s="337">
        <v>2</v>
      </c>
      <c r="G1177" s="337">
        <v>2</v>
      </c>
      <c r="H1177" s="350">
        <v>697.7</v>
      </c>
      <c r="I1177" s="350">
        <v>697.7</v>
      </c>
      <c r="J1177" s="350">
        <v>640.6</v>
      </c>
      <c r="K1177" s="341">
        <v>28</v>
      </c>
      <c r="L1177" s="373">
        <f>'раздел 2'!C1175</f>
        <v>381487.32</v>
      </c>
      <c r="M1177" s="350">
        <v>0</v>
      </c>
      <c r="N1177" s="350">
        <v>0</v>
      </c>
      <c r="O1177" s="350">
        <v>0</v>
      </c>
      <c r="P1177" s="349">
        <f t="shared" si="301"/>
        <v>381487.32</v>
      </c>
      <c r="Q1177" s="345">
        <f t="shared" si="304"/>
        <v>546.77844345707319</v>
      </c>
      <c r="R1177" s="350">
        <v>24445</v>
      </c>
      <c r="S1177" s="350" t="s">
        <v>358</v>
      </c>
      <c r="T1177" s="350" t="s">
        <v>181</v>
      </c>
      <c r="U1177" s="61">
        <f>'раздел 2'!C1175-'раздел 1'!L1177</f>
        <v>0</v>
      </c>
      <c r="V1177" s="213">
        <f t="shared" si="299"/>
        <v>0</v>
      </c>
      <c r="W1177" s="213">
        <f t="shared" si="300"/>
        <v>23898.221556542925</v>
      </c>
    </row>
    <row r="1178" spans="1:23" ht="15.6" customHeight="1" x14ac:dyDescent="0.2">
      <c r="A1178" s="338">
        <f t="shared" si="303"/>
        <v>914</v>
      </c>
      <c r="B1178" s="359" t="s">
        <v>943</v>
      </c>
      <c r="C1178" s="341">
        <v>1954</v>
      </c>
      <c r="D1178" s="350" t="s">
        <v>424</v>
      </c>
      <c r="E1178" s="350" t="s">
        <v>1572</v>
      </c>
      <c r="F1178" s="337">
        <v>2</v>
      </c>
      <c r="G1178" s="337">
        <v>2</v>
      </c>
      <c r="H1178" s="350">
        <v>421.7</v>
      </c>
      <c r="I1178" s="350">
        <v>386.7</v>
      </c>
      <c r="J1178" s="350">
        <v>332.7</v>
      </c>
      <c r="K1178" s="341">
        <v>21</v>
      </c>
      <c r="L1178" s="373">
        <f>'раздел 2'!C1176</f>
        <v>495313.94</v>
      </c>
      <c r="M1178" s="350">
        <v>0</v>
      </c>
      <c r="N1178" s="350">
        <v>0</v>
      </c>
      <c r="O1178" s="350">
        <v>0</v>
      </c>
      <c r="P1178" s="349">
        <f t="shared" si="301"/>
        <v>495313.94</v>
      </c>
      <c r="Q1178" s="345">
        <f t="shared" si="304"/>
        <v>1174.5647142518378</v>
      </c>
      <c r="R1178" s="350">
        <v>24445</v>
      </c>
      <c r="S1178" s="350" t="s">
        <v>358</v>
      </c>
      <c r="T1178" s="350" t="s">
        <v>181</v>
      </c>
      <c r="U1178" s="61">
        <f>'раздел 2'!C1176-'раздел 1'!L1178</f>
        <v>0</v>
      </c>
      <c r="V1178" s="213">
        <f t="shared" si="299"/>
        <v>0</v>
      </c>
      <c r="W1178" s="213">
        <f t="shared" si="300"/>
        <v>23270.435285748161</v>
      </c>
    </row>
    <row r="1179" spans="1:23" ht="15.6" customHeight="1" x14ac:dyDescent="0.2">
      <c r="A1179" s="338">
        <f t="shared" si="303"/>
        <v>915</v>
      </c>
      <c r="B1179" s="145" t="s">
        <v>944</v>
      </c>
      <c r="C1179" s="341">
        <v>1953</v>
      </c>
      <c r="D1179" s="350" t="s">
        <v>424</v>
      </c>
      <c r="E1179" s="350" t="s">
        <v>1572</v>
      </c>
      <c r="F1179" s="337">
        <v>2</v>
      </c>
      <c r="G1179" s="337">
        <v>2</v>
      </c>
      <c r="H1179" s="350">
        <v>409.4</v>
      </c>
      <c r="I1179" s="350">
        <v>374.3</v>
      </c>
      <c r="J1179" s="350">
        <v>374.3</v>
      </c>
      <c r="K1179" s="341">
        <v>29</v>
      </c>
      <c r="L1179" s="373">
        <f>'раздел 2'!C1177</f>
        <v>490496.62</v>
      </c>
      <c r="M1179" s="350">
        <v>0</v>
      </c>
      <c r="N1179" s="350">
        <v>0</v>
      </c>
      <c r="O1179" s="350">
        <v>0</v>
      </c>
      <c r="P1179" s="349">
        <f t="shared" si="301"/>
        <v>490496.62</v>
      </c>
      <c r="Q1179" s="345">
        <f t="shared" si="304"/>
        <v>1198.0865168539326</v>
      </c>
      <c r="R1179" s="350">
        <v>24445</v>
      </c>
      <c r="S1179" s="350" t="s">
        <v>358</v>
      </c>
      <c r="T1179" s="350" t="s">
        <v>181</v>
      </c>
      <c r="U1179" s="61">
        <f>'раздел 2'!C1177-'раздел 1'!L1179</f>
        <v>0</v>
      </c>
      <c r="V1179" s="213">
        <f t="shared" si="299"/>
        <v>0</v>
      </c>
      <c r="W1179" s="213">
        <f t="shared" si="300"/>
        <v>23246.913483146069</v>
      </c>
    </row>
    <row r="1180" spans="1:23" ht="15.6" customHeight="1" x14ac:dyDescent="0.2">
      <c r="A1180" s="338">
        <f t="shared" si="303"/>
        <v>916</v>
      </c>
      <c r="B1180" s="145" t="s">
        <v>945</v>
      </c>
      <c r="C1180" s="341">
        <v>1955</v>
      </c>
      <c r="D1180" s="350" t="s">
        <v>424</v>
      </c>
      <c r="E1180" s="350" t="s">
        <v>1572</v>
      </c>
      <c r="F1180" s="337">
        <v>2</v>
      </c>
      <c r="G1180" s="337">
        <v>2</v>
      </c>
      <c r="H1180" s="350">
        <v>816.5</v>
      </c>
      <c r="I1180" s="350">
        <v>842.7</v>
      </c>
      <c r="J1180" s="350">
        <v>601.63</v>
      </c>
      <c r="K1180" s="341">
        <v>43</v>
      </c>
      <c r="L1180" s="373">
        <f>'раздел 2'!C1178</f>
        <v>101727.28</v>
      </c>
      <c r="M1180" s="350">
        <v>0</v>
      </c>
      <c r="N1180" s="350">
        <v>0</v>
      </c>
      <c r="O1180" s="350">
        <v>0</v>
      </c>
      <c r="P1180" s="349">
        <f t="shared" si="301"/>
        <v>101727.28</v>
      </c>
      <c r="Q1180" s="345">
        <f t="shared" si="304"/>
        <v>124.58944274341702</v>
      </c>
      <c r="R1180" s="350">
        <v>24445</v>
      </c>
      <c r="S1180" s="350" t="s">
        <v>358</v>
      </c>
      <c r="T1180" s="350" t="s">
        <v>181</v>
      </c>
      <c r="U1180" s="61">
        <f>'раздел 2'!C1178-'раздел 1'!L1180</f>
        <v>0</v>
      </c>
      <c r="V1180" s="213">
        <f t="shared" si="299"/>
        <v>0</v>
      </c>
      <c r="W1180" s="213">
        <f t="shared" si="300"/>
        <v>24320.410557256582</v>
      </c>
    </row>
    <row r="1181" spans="1:23" ht="15.6" customHeight="1" x14ac:dyDescent="0.2">
      <c r="A1181" s="338">
        <f t="shared" si="303"/>
        <v>917</v>
      </c>
      <c r="B1181" s="145" t="s">
        <v>946</v>
      </c>
      <c r="C1181" s="341">
        <v>1956</v>
      </c>
      <c r="D1181" s="350" t="s">
        <v>424</v>
      </c>
      <c r="E1181" s="350" t="s">
        <v>1572</v>
      </c>
      <c r="F1181" s="337">
        <v>2</v>
      </c>
      <c r="G1181" s="337">
        <v>2</v>
      </c>
      <c r="H1181" s="350">
        <v>874.4</v>
      </c>
      <c r="I1181" s="350">
        <v>840.7</v>
      </c>
      <c r="J1181" s="350">
        <v>615.70000000000005</v>
      </c>
      <c r="K1181" s="341">
        <v>46</v>
      </c>
      <c r="L1181" s="373">
        <f>'раздел 2'!C1179</f>
        <v>533174.26</v>
      </c>
      <c r="M1181" s="350">
        <v>0</v>
      </c>
      <c r="N1181" s="350">
        <v>0</v>
      </c>
      <c r="O1181" s="350">
        <v>0</v>
      </c>
      <c r="P1181" s="349">
        <f t="shared" si="301"/>
        <v>533174.26</v>
      </c>
      <c r="Q1181" s="345">
        <f t="shared" si="304"/>
        <v>609.76013266239715</v>
      </c>
      <c r="R1181" s="350">
        <v>24445</v>
      </c>
      <c r="S1181" s="350" t="s">
        <v>358</v>
      </c>
      <c r="T1181" s="350" t="s">
        <v>181</v>
      </c>
      <c r="U1181" s="61">
        <f>'раздел 2'!C1179-'раздел 1'!L1181</f>
        <v>0</v>
      </c>
      <c r="V1181" s="213">
        <f t="shared" si="299"/>
        <v>0</v>
      </c>
      <c r="W1181" s="213">
        <f t="shared" si="300"/>
        <v>23835.239867337601</v>
      </c>
    </row>
    <row r="1182" spans="1:23" ht="15.6" customHeight="1" x14ac:dyDescent="0.2">
      <c r="A1182" s="338">
        <f t="shared" si="303"/>
        <v>918</v>
      </c>
      <c r="B1182" s="145" t="s">
        <v>947</v>
      </c>
      <c r="C1182" s="341">
        <v>1953</v>
      </c>
      <c r="D1182" s="350" t="s">
        <v>424</v>
      </c>
      <c r="E1182" s="350" t="s">
        <v>1572</v>
      </c>
      <c r="F1182" s="337">
        <v>2</v>
      </c>
      <c r="G1182" s="337">
        <v>2</v>
      </c>
      <c r="H1182" s="350">
        <v>379.3</v>
      </c>
      <c r="I1182" s="350">
        <v>381.4</v>
      </c>
      <c r="J1182" s="350">
        <v>381.4</v>
      </c>
      <c r="K1182" s="341">
        <v>19</v>
      </c>
      <c r="L1182" s="373">
        <f>'раздел 2'!C1180</f>
        <v>445898.29000000004</v>
      </c>
      <c r="M1182" s="350">
        <v>0</v>
      </c>
      <c r="N1182" s="350">
        <v>0</v>
      </c>
      <c r="O1182" s="350">
        <v>0</v>
      </c>
      <c r="P1182" s="349">
        <f t="shared" si="301"/>
        <v>445898.29000000004</v>
      </c>
      <c r="Q1182" s="345">
        <f t="shared" si="304"/>
        <v>1175.5820986026893</v>
      </c>
      <c r="R1182" s="350">
        <v>24445</v>
      </c>
      <c r="S1182" s="350" t="s">
        <v>358</v>
      </c>
      <c r="T1182" s="350" t="s">
        <v>181</v>
      </c>
      <c r="U1182" s="61">
        <f>'раздел 2'!C1180-'раздел 1'!L1182</f>
        <v>0</v>
      </c>
      <c r="V1182" s="213">
        <f t="shared" si="299"/>
        <v>0</v>
      </c>
      <c r="W1182" s="213">
        <f t="shared" si="300"/>
        <v>23269.417901397312</v>
      </c>
    </row>
    <row r="1183" spans="1:23" ht="15.6" customHeight="1" x14ac:dyDescent="0.2">
      <c r="A1183" s="338">
        <f t="shared" si="303"/>
        <v>919</v>
      </c>
      <c r="B1183" s="145" t="s">
        <v>948</v>
      </c>
      <c r="C1183" s="341">
        <v>1963</v>
      </c>
      <c r="D1183" s="350" t="s">
        <v>424</v>
      </c>
      <c r="E1183" s="350" t="s">
        <v>1572</v>
      </c>
      <c r="F1183" s="337">
        <v>2</v>
      </c>
      <c r="G1183" s="337">
        <v>1</v>
      </c>
      <c r="H1183" s="350">
        <v>218.9</v>
      </c>
      <c r="I1183" s="350">
        <v>196.1</v>
      </c>
      <c r="J1183" s="350">
        <v>147.1</v>
      </c>
      <c r="K1183" s="341">
        <v>13</v>
      </c>
      <c r="L1183" s="373">
        <f>'раздел 2'!C1181</f>
        <v>72772.22</v>
      </c>
      <c r="M1183" s="350">
        <v>0</v>
      </c>
      <c r="N1183" s="350">
        <v>0</v>
      </c>
      <c r="O1183" s="350">
        <v>0</v>
      </c>
      <c r="P1183" s="349">
        <f t="shared" si="301"/>
        <v>72772.22</v>
      </c>
      <c r="Q1183" s="345">
        <f t="shared" si="304"/>
        <v>332.44504339881223</v>
      </c>
      <c r="R1183" s="350">
        <v>24445</v>
      </c>
      <c r="S1183" s="350" t="s">
        <v>358</v>
      </c>
      <c r="T1183" s="350" t="s">
        <v>181</v>
      </c>
      <c r="U1183" s="61">
        <f>'раздел 2'!C1181-'раздел 1'!L1183</f>
        <v>0</v>
      </c>
      <c r="V1183" s="213">
        <f t="shared" si="299"/>
        <v>0</v>
      </c>
      <c r="W1183" s="213">
        <f t="shared" si="300"/>
        <v>24112.554956601187</v>
      </c>
    </row>
    <row r="1184" spans="1:23" ht="15.6" customHeight="1" x14ac:dyDescent="0.2">
      <c r="A1184" s="338">
        <f>A1183+1</f>
        <v>920</v>
      </c>
      <c r="B1184" s="145" t="s">
        <v>877</v>
      </c>
      <c r="C1184" s="341">
        <v>1961</v>
      </c>
      <c r="D1184" s="350" t="s">
        <v>424</v>
      </c>
      <c r="E1184" s="350" t="s">
        <v>416</v>
      </c>
      <c r="F1184" s="337">
        <v>5</v>
      </c>
      <c r="G1184" s="337">
        <v>2</v>
      </c>
      <c r="H1184" s="350">
        <v>2557.9</v>
      </c>
      <c r="I1184" s="350">
        <v>1502.6</v>
      </c>
      <c r="J1184" s="350">
        <v>954.6</v>
      </c>
      <c r="K1184" s="341">
        <v>96</v>
      </c>
      <c r="L1184" s="373">
        <f>'раздел 2'!C1182</f>
        <v>1561862.3900000001</v>
      </c>
      <c r="M1184" s="350">
        <v>0</v>
      </c>
      <c r="N1184" s="350">
        <v>0</v>
      </c>
      <c r="O1184" s="350">
        <v>0</v>
      </c>
      <c r="P1184" s="349">
        <f t="shared" si="301"/>
        <v>1561862.3900000001</v>
      </c>
      <c r="Q1184" s="345">
        <f t="shared" si="304"/>
        <v>610.60338168028466</v>
      </c>
      <c r="R1184" s="350">
        <v>24445</v>
      </c>
      <c r="S1184" s="350" t="s">
        <v>358</v>
      </c>
      <c r="T1184" s="350" t="s">
        <v>181</v>
      </c>
      <c r="U1184" s="61">
        <f>'раздел 2'!C1182-'раздел 1'!L1184</f>
        <v>0</v>
      </c>
      <c r="V1184" s="213">
        <f t="shared" si="299"/>
        <v>0</v>
      </c>
      <c r="W1184" s="213">
        <f t="shared" si="300"/>
        <v>23834.396618319715</v>
      </c>
    </row>
    <row r="1185" spans="1:23" ht="15.6" customHeight="1" x14ac:dyDescent="0.2">
      <c r="A1185" s="338">
        <f>A1184+1</f>
        <v>921</v>
      </c>
      <c r="B1185" s="145" t="s">
        <v>878</v>
      </c>
      <c r="C1185" s="341">
        <v>1979</v>
      </c>
      <c r="D1185" s="350" t="s">
        <v>424</v>
      </c>
      <c r="E1185" s="350" t="s">
        <v>416</v>
      </c>
      <c r="F1185" s="337">
        <v>2</v>
      </c>
      <c r="G1185" s="337">
        <v>2</v>
      </c>
      <c r="H1185" s="350">
        <v>621.20000000000005</v>
      </c>
      <c r="I1185" s="350">
        <v>568.29999999999995</v>
      </c>
      <c r="J1185" s="350">
        <v>322.39999999999998</v>
      </c>
      <c r="K1185" s="341">
        <v>30</v>
      </c>
      <c r="L1185" s="373">
        <f>'раздел 2'!C1183</f>
        <v>420686.47</v>
      </c>
      <c r="M1185" s="350">
        <v>0</v>
      </c>
      <c r="N1185" s="350">
        <v>0</v>
      </c>
      <c r="O1185" s="350">
        <v>0</v>
      </c>
      <c r="P1185" s="349">
        <f t="shared" si="301"/>
        <v>420686.47</v>
      </c>
      <c r="Q1185" s="345">
        <f t="shared" si="304"/>
        <v>677.21582421120399</v>
      </c>
      <c r="R1185" s="350">
        <v>24445</v>
      </c>
      <c r="S1185" s="350" t="s">
        <v>358</v>
      </c>
      <c r="T1185" s="350" t="s">
        <v>181</v>
      </c>
      <c r="U1185" s="61">
        <f>'раздел 2'!C1183-'раздел 1'!L1185</f>
        <v>0</v>
      </c>
      <c r="V1185" s="213">
        <f t="shared" si="299"/>
        <v>0</v>
      </c>
      <c r="W1185" s="213">
        <f t="shared" si="300"/>
        <v>23767.784175788795</v>
      </c>
    </row>
    <row r="1186" spans="1:23" ht="15.6" customHeight="1" x14ac:dyDescent="0.2">
      <c r="A1186" s="338">
        <f>A1185+1</f>
        <v>922</v>
      </c>
      <c r="B1186" s="145" t="s">
        <v>879</v>
      </c>
      <c r="C1186" s="341">
        <v>1976</v>
      </c>
      <c r="D1186" s="350" t="s">
        <v>424</v>
      </c>
      <c r="E1186" s="350" t="s">
        <v>416</v>
      </c>
      <c r="F1186" s="337">
        <v>2</v>
      </c>
      <c r="G1186" s="337">
        <v>1</v>
      </c>
      <c r="H1186" s="350">
        <v>433.87</v>
      </c>
      <c r="I1186" s="350">
        <v>399.8</v>
      </c>
      <c r="J1186" s="350">
        <v>244</v>
      </c>
      <c r="K1186" s="341">
        <v>23</v>
      </c>
      <c r="L1186" s="373">
        <f>'раздел 2'!C1184</f>
        <v>410917.87</v>
      </c>
      <c r="M1186" s="350">
        <v>0</v>
      </c>
      <c r="N1186" s="350">
        <v>0</v>
      </c>
      <c r="O1186" s="350">
        <v>0</v>
      </c>
      <c r="P1186" s="349">
        <f t="shared" si="301"/>
        <v>410917.87</v>
      </c>
      <c r="Q1186" s="345">
        <f t="shared" si="304"/>
        <v>947.09906193099312</v>
      </c>
      <c r="R1186" s="350">
        <v>24445</v>
      </c>
      <c r="S1186" s="350" t="s">
        <v>358</v>
      </c>
      <c r="T1186" s="350" t="s">
        <v>181</v>
      </c>
      <c r="U1186" s="61">
        <f>'раздел 2'!C1184-'раздел 1'!L1186</f>
        <v>0</v>
      </c>
      <c r="V1186" s="213">
        <f t="shared" si="299"/>
        <v>0</v>
      </c>
      <c r="W1186" s="213">
        <f t="shared" si="300"/>
        <v>23497.900938069008</v>
      </c>
    </row>
    <row r="1187" spans="1:23" ht="15.6" customHeight="1" x14ac:dyDescent="0.2">
      <c r="A1187" s="338">
        <f>A1186+1</f>
        <v>923</v>
      </c>
      <c r="B1187" s="352" t="s">
        <v>880</v>
      </c>
      <c r="C1187" s="341">
        <v>1971</v>
      </c>
      <c r="D1187" s="350" t="s">
        <v>424</v>
      </c>
      <c r="E1187" s="350" t="s">
        <v>416</v>
      </c>
      <c r="F1187" s="337">
        <v>5</v>
      </c>
      <c r="G1187" s="337">
        <v>4</v>
      </c>
      <c r="H1187" s="350">
        <v>4623.3</v>
      </c>
      <c r="I1187" s="350">
        <v>2804.3</v>
      </c>
      <c r="J1187" s="350">
        <v>1902.5</v>
      </c>
      <c r="K1187" s="341">
        <v>127</v>
      </c>
      <c r="L1187" s="373">
        <f>'раздел 2'!C1185</f>
        <v>866043.1</v>
      </c>
      <c r="M1187" s="350">
        <v>0</v>
      </c>
      <c r="N1187" s="350">
        <v>0</v>
      </c>
      <c r="O1187" s="350">
        <v>0</v>
      </c>
      <c r="P1187" s="349">
        <f t="shared" si="301"/>
        <v>866043.1</v>
      </c>
      <c r="Q1187" s="345">
        <f t="shared" si="304"/>
        <v>187.32141543918846</v>
      </c>
      <c r="R1187" s="350">
        <v>24445</v>
      </c>
      <c r="S1187" s="350" t="s">
        <v>358</v>
      </c>
      <c r="T1187" s="350" t="s">
        <v>181</v>
      </c>
      <c r="U1187" s="61">
        <f>'раздел 2'!C1185-'раздел 1'!L1187</f>
        <v>0</v>
      </c>
      <c r="V1187" s="213">
        <f t="shared" si="299"/>
        <v>0</v>
      </c>
      <c r="W1187" s="213">
        <f t="shared" si="300"/>
        <v>24257.67858456081</v>
      </c>
    </row>
    <row r="1188" spans="1:23" ht="15.6" customHeight="1" x14ac:dyDescent="0.2">
      <c r="A1188" s="338">
        <f>A1187+1</f>
        <v>924</v>
      </c>
      <c r="B1188" s="352" t="s">
        <v>881</v>
      </c>
      <c r="C1188" s="341">
        <v>1971</v>
      </c>
      <c r="D1188" s="350" t="s">
        <v>424</v>
      </c>
      <c r="E1188" s="350" t="s">
        <v>416</v>
      </c>
      <c r="F1188" s="337">
        <v>5</v>
      </c>
      <c r="G1188" s="337">
        <v>4</v>
      </c>
      <c r="H1188" s="350">
        <v>4344.7</v>
      </c>
      <c r="I1188" s="350">
        <v>2802.38</v>
      </c>
      <c r="J1188" s="350">
        <v>1923.77</v>
      </c>
      <c r="K1188" s="341">
        <v>121</v>
      </c>
      <c r="L1188" s="373">
        <f>'раздел 2'!C1186</f>
        <v>1066456.5900000001</v>
      </c>
      <c r="M1188" s="350">
        <v>0</v>
      </c>
      <c r="N1188" s="350">
        <v>0</v>
      </c>
      <c r="O1188" s="350">
        <v>0</v>
      </c>
      <c r="P1188" s="349">
        <f t="shared" si="301"/>
        <v>1066456.5900000001</v>
      </c>
      <c r="Q1188" s="345">
        <f t="shared" si="304"/>
        <v>245.46150252031214</v>
      </c>
      <c r="R1188" s="350">
        <v>24445</v>
      </c>
      <c r="S1188" s="350" t="s">
        <v>358</v>
      </c>
      <c r="T1188" s="350" t="s">
        <v>181</v>
      </c>
      <c r="U1188" s="61">
        <f>'раздел 2'!C1186-'раздел 1'!L1188</f>
        <v>0</v>
      </c>
      <c r="V1188" s="213">
        <f t="shared" si="299"/>
        <v>0</v>
      </c>
      <c r="W1188" s="213">
        <f t="shared" si="300"/>
        <v>24199.538497479687</v>
      </c>
    </row>
    <row r="1189" spans="1:23" ht="15.6" customHeight="1" x14ac:dyDescent="0.2">
      <c r="A1189" s="338">
        <f t="shared" ref="A1189:A1204" si="305">A1188+1</f>
        <v>925</v>
      </c>
      <c r="B1189" s="352" t="s">
        <v>882</v>
      </c>
      <c r="C1189" s="341">
        <v>1970</v>
      </c>
      <c r="D1189" s="350" t="s">
        <v>424</v>
      </c>
      <c r="E1189" s="350" t="s">
        <v>416</v>
      </c>
      <c r="F1189" s="337">
        <v>5</v>
      </c>
      <c r="G1189" s="337">
        <v>4</v>
      </c>
      <c r="H1189" s="350">
        <v>4253.2</v>
      </c>
      <c r="I1189" s="350">
        <v>2820.5</v>
      </c>
      <c r="J1189" s="350">
        <v>1925.49</v>
      </c>
      <c r="K1189" s="341">
        <v>124</v>
      </c>
      <c r="L1189" s="373">
        <f>'раздел 2'!C1187</f>
        <v>1075642.6399999999</v>
      </c>
      <c r="M1189" s="350">
        <v>0</v>
      </c>
      <c r="N1189" s="350">
        <v>0</v>
      </c>
      <c r="O1189" s="350">
        <v>0</v>
      </c>
      <c r="P1189" s="349">
        <f t="shared" si="301"/>
        <v>1075642.6399999999</v>
      </c>
      <c r="Q1189" s="345">
        <f t="shared" si="304"/>
        <v>252.90196557885827</v>
      </c>
      <c r="R1189" s="350">
        <v>24445</v>
      </c>
      <c r="S1189" s="350" t="s">
        <v>358</v>
      </c>
      <c r="T1189" s="350" t="s">
        <v>181</v>
      </c>
      <c r="U1189" s="61">
        <f>'раздел 2'!C1187-'раздел 1'!L1189</f>
        <v>0</v>
      </c>
      <c r="V1189" s="213">
        <f t="shared" si="299"/>
        <v>0</v>
      </c>
      <c r="W1189" s="213">
        <f t="shared" si="300"/>
        <v>24192.098034421142</v>
      </c>
    </row>
    <row r="1190" spans="1:23" ht="15.6" customHeight="1" x14ac:dyDescent="0.2">
      <c r="A1190" s="338">
        <f t="shared" si="305"/>
        <v>926</v>
      </c>
      <c r="B1190" s="352" t="s">
        <v>883</v>
      </c>
      <c r="C1190" s="341">
        <v>1971</v>
      </c>
      <c r="D1190" s="350" t="s">
        <v>424</v>
      </c>
      <c r="E1190" s="350" t="s">
        <v>1440</v>
      </c>
      <c r="F1190" s="337">
        <v>5</v>
      </c>
      <c r="G1190" s="337">
        <v>4</v>
      </c>
      <c r="H1190" s="350">
        <v>3624.8</v>
      </c>
      <c r="I1190" s="350">
        <v>2582.3000000000002</v>
      </c>
      <c r="J1190" s="350">
        <v>1772.13</v>
      </c>
      <c r="K1190" s="341">
        <v>124</v>
      </c>
      <c r="L1190" s="373">
        <f>'раздел 2'!C1188</f>
        <v>835272.92</v>
      </c>
      <c r="M1190" s="350">
        <v>0</v>
      </c>
      <c r="N1190" s="350">
        <v>0</v>
      </c>
      <c r="O1190" s="350">
        <v>0</v>
      </c>
      <c r="P1190" s="349">
        <f t="shared" ref="P1190:P1204" si="306">L1190</f>
        <v>835272.92</v>
      </c>
      <c r="Q1190" s="345">
        <f t="shared" ref="Q1190:Q1206" si="307">L1190/H1190</f>
        <v>230.432829397484</v>
      </c>
      <c r="R1190" s="350">
        <v>24445</v>
      </c>
      <c r="S1190" s="350" t="s">
        <v>358</v>
      </c>
      <c r="T1190" s="350" t="s">
        <v>181</v>
      </c>
      <c r="U1190" s="61">
        <f>'раздел 2'!C1188-'раздел 1'!L1190</f>
        <v>0</v>
      </c>
      <c r="V1190" s="213">
        <f t="shared" ref="V1190:V1253" si="308">L1190-P1190</f>
        <v>0</v>
      </c>
      <c r="W1190" s="213">
        <f t="shared" si="300"/>
        <v>24214.567170602517</v>
      </c>
    </row>
    <row r="1191" spans="1:23" ht="15.6" customHeight="1" x14ac:dyDescent="0.2">
      <c r="A1191" s="338">
        <f t="shared" si="305"/>
        <v>927</v>
      </c>
      <c r="B1191" s="352" t="s">
        <v>884</v>
      </c>
      <c r="C1191" s="341">
        <v>1971</v>
      </c>
      <c r="D1191" s="350" t="s">
        <v>424</v>
      </c>
      <c r="E1191" s="350" t="s">
        <v>416</v>
      </c>
      <c r="F1191" s="337">
        <v>5</v>
      </c>
      <c r="G1191" s="337">
        <v>8</v>
      </c>
      <c r="H1191" s="350">
        <v>7821.6</v>
      </c>
      <c r="I1191" s="350">
        <v>5740.6</v>
      </c>
      <c r="J1191" s="350">
        <v>3867.4</v>
      </c>
      <c r="K1191" s="341">
        <v>262</v>
      </c>
      <c r="L1191" s="373">
        <f>'раздел 2'!C1189</f>
        <v>1517900.25</v>
      </c>
      <c r="M1191" s="350">
        <v>0</v>
      </c>
      <c r="N1191" s="350">
        <v>0</v>
      </c>
      <c r="O1191" s="350">
        <v>0</v>
      </c>
      <c r="P1191" s="349">
        <f t="shared" si="306"/>
        <v>1517900.25</v>
      </c>
      <c r="Q1191" s="345">
        <f t="shared" si="307"/>
        <v>194.06518487266032</v>
      </c>
      <c r="R1191" s="350">
        <v>24445</v>
      </c>
      <c r="S1191" s="350" t="s">
        <v>358</v>
      </c>
      <c r="T1191" s="350" t="s">
        <v>181</v>
      </c>
      <c r="U1191" s="61">
        <f>'раздел 2'!C1189-'раздел 1'!L1191</f>
        <v>0</v>
      </c>
      <c r="V1191" s="213">
        <f t="shared" si="308"/>
        <v>0</v>
      </c>
      <c r="W1191" s="213">
        <f t="shared" si="300"/>
        <v>24250.934815127341</v>
      </c>
    </row>
    <row r="1192" spans="1:23" ht="15.6" customHeight="1" x14ac:dyDescent="0.2">
      <c r="A1192" s="338">
        <f t="shared" si="305"/>
        <v>928</v>
      </c>
      <c r="B1192" s="352" t="s">
        <v>885</v>
      </c>
      <c r="C1192" s="341">
        <v>1971</v>
      </c>
      <c r="D1192" s="350" t="s">
        <v>424</v>
      </c>
      <c r="E1192" s="350" t="s">
        <v>416</v>
      </c>
      <c r="F1192" s="337">
        <v>5</v>
      </c>
      <c r="G1192" s="337">
        <v>4</v>
      </c>
      <c r="H1192" s="350">
        <v>4265.3999999999996</v>
      </c>
      <c r="I1192" s="350">
        <v>2790.1</v>
      </c>
      <c r="J1192" s="350">
        <v>1890.9</v>
      </c>
      <c r="K1192" s="341">
        <v>135</v>
      </c>
      <c r="L1192" s="373">
        <f>'раздел 2'!C1190</f>
        <v>1471995.22</v>
      </c>
      <c r="M1192" s="350">
        <v>0</v>
      </c>
      <c r="N1192" s="350">
        <v>0</v>
      </c>
      <c r="O1192" s="350">
        <v>0</v>
      </c>
      <c r="P1192" s="349">
        <f t="shared" si="306"/>
        <v>1471995.22</v>
      </c>
      <c r="Q1192" s="345">
        <f t="shared" si="307"/>
        <v>345.10133164533221</v>
      </c>
      <c r="R1192" s="350">
        <v>24445</v>
      </c>
      <c r="S1192" s="350" t="s">
        <v>358</v>
      </c>
      <c r="T1192" s="350" t="s">
        <v>1671</v>
      </c>
      <c r="U1192" s="61">
        <f>'раздел 2'!C1190-'раздел 1'!L1192</f>
        <v>0</v>
      </c>
      <c r="V1192" s="213">
        <f t="shared" si="308"/>
        <v>0</v>
      </c>
      <c r="W1192" s="213">
        <f t="shared" si="300"/>
        <v>24099.898668354668</v>
      </c>
    </row>
    <row r="1193" spans="1:23" ht="15.6" customHeight="1" x14ac:dyDescent="0.2">
      <c r="A1193" s="338">
        <f t="shared" si="305"/>
        <v>929</v>
      </c>
      <c r="B1193" s="340" t="s">
        <v>886</v>
      </c>
      <c r="C1193" s="341">
        <v>1971</v>
      </c>
      <c r="D1193" s="350" t="s">
        <v>424</v>
      </c>
      <c r="E1193" s="350" t="s">
        <v>416</v>
      </c>
      <c r="F1193" s="337">
        <v>5</v>
      </c>
      <c r="G1193" s="337">
        <v>4</v>
      </c>
      <c r="H1193" s="350">
        <v>4607.3999999999996</v>
      </c>
      <c r="I1193" s="350">
        <v>3337.4</v>
      </c>
      <c r="J1193" s="350">
        <v>2273</v>
      </c>
      <c r="K1193" s="341">
        <v>145</v>
      </c>
      <c r="L1193" s="373">
        <f>'раздел 2'!C1191</f>
        <v>785728.03</v>
      </c>
      <c r="M1193" s="350">
        <v>0</v>
      </c>
      <c r="N1193" s="350">
        <v>0</v>
      </c>
      <c r="O1193" s="350">
        <v>0</v>
      </c>
      <c r="P1193" s="349">
        <f t="shared" si="306"/>
        <v>785728.03</v>
      </c>
      <c r="Q1193" s="345">
        <f t="shared" si="307"/>
        <v>170.53610062074057</v>
      </c>
      <c r="R1193" s="350">
        <v>24445</v>
      </c>
      <c r="S1193" s="350" t="s">
        <v>358</v>
      </c>
      <c r="T1193" s="350" t="s">
        <v>181</v>
      </c>
      <c r="U1193" s="61">
        <f>'раздел 2'!C1191-'раздел 1'!L1193</f>
        <v>0</v>
      </c>
      <c r="V1193" s="213">
        <f t="shared" si="308"/>
        <v>0</v>
      </c>
      <c r="W1193" s="213">
        <f t="shared" si="300"/>
        <v>24274.463899379258</v>
      </c>
    </row>
    <row r="1194" spans="1:23" ht="15.6" customHeight="1" x14ac:dyDescent="0.2">
      <c r="A1194" s="338">
        <f t="shared" si="305"/>
        <v>930</v>
      </c>
      <c r="B1194" s="352" t="s">
        <v>887</v>
      </c>
      <c r="C1194" s="341">
        <v>1971</v>
      </c>
      <c r="D1194" s="350" t="s">
        <v>424</v>
      </c>
      <c r="E1194" s="350" t="s">
        <v>1440</v>
      </c>
      <c r="F1194" s="337">
        <v>5</v>
      </c>
      <c r="G1194" s="337">
        <v>7</v>
      </c>
      <c r="H1194" s="350">
        <v>4967</v>
      </c>
      <c r="I1194" s="350">
        <v>3748.7</v>
      </c>
      <c r="J1194" s="350">
        <v>2173.1999999999998</v>
      </c>
      <c r="K1194" s="341">
        <v>195</v>
      </c>
      <c r="L1194" s="373">
        <f>'раздел 2'!C1192</f>
        <v>1002870.3500000001</v>
      </c>
      <c r="M1194" s="350">
        <v>0</v>
      </c>
      <c r="N1194" s="350">
        <v>0</v>
      </c>
      <c r="O1194" s="350">
        <v>0</v>
      </c>
      <c r="P1194" s="349">
        <f t="shared" si="306"/>
        <v>1002870.3500000001</v>
      </c>
      <c r="Q1194" s="345">
        <f t="shared" si="307"/>
        <v>201.9066539158446</v>
      </c>
      <c r="R1194" s="350">
        <v>24445</v>
      </c>
      <c r="S1194" s="350" t="s">
        <v>358</v>
      </c>
      <c r="T1194" s="350" t="s">
        <v>181</v>
      </c>
      <c r="U1194" s="61">
        <f>'раздел 2'!C1192-'раздел 1'!L1194</f>
        <v>0</v>
      </c>
      <c r="V1194" s="213">
        <f t="shared" si="308"/>
        <v>0</v>
      </c>
      <c r="W1194" s="213">
        <f t="shared" si="300"/>
        <v>24243.093346084155</v>
      </c>
    </row>
    <row r="1195" spans="1:23" ht="15.6" customHeight="1" x14ac:dyDescent="0.2">
      <c r="A1195" s="338">
        <f t="shared" si="305"/>
        <v>931</v>
      </c>
      <c r="B1195" s="352" t="s">
        <v>888</v>
      </c>
      <c r="C1195" s="341">
        <v>1973</v>
      </c>
      <c r="D1195" s="350" t="s">
        <v>424</v>
      </c>
      <c r="E1195" s="350" t="s">
        <v>1440</v>
      </c>
      <c r="F1195" s="337">
        <v>9</v>
      </c>
      <c r="G1195" s="337">
        <v>1</v>
      </c>
      <c r="H1195" s="350">
        <v>2137.3000000000002</v>
      </c>
      <c r="I1195" s="350">
        <v>2137.29</v>
      </c>
      <c r="J1195" s="350">
        <v>1357.29</v>
      </c>
      <c r="K1195" s="341">
        <v>90</v>
      </c>
      <c r="L1195" s="373">
        <f>'раздел 2'!C1193</f>
        <v>235248.34</v>
      </c>
      <c r="M1195" s="350">
        <v>0</v>
      </c>
      <c r="N1195" s="350">
        <v>0</v>
      </c>
      <c r="O1195" s="350">
        <v>0</v>
      </c>
      <c r="P1195" s="349">
        <f t="shared" si="306"/>
        <v>235248.34</v>
      </c>
      <c r="Q1195" s="345">
        <f t="shared" si="307"/>
        <v>110.06800168436811</v>
      </c>
      <c r="R1195" s="350">
        <v>24445</v>
      </c>
      <c r="S1195" s="350" t="s">
        <v>358</v>
      </c>
      <c r="T1195" s="350" t="s">
        <v>181</v>
      </c>
      <c r="U1195" s="61">
        <f>'раздел 2'!C1193-'раздел 1'!L1195</f>
        <v>0</v>
      </c>
      <c r="V1195" s="213">
        <f t="shared" si="308"/>
        <v>0</v>
      </c>
      <c r="W1195" s="213">
        <f t="shared" si="300"/>
        <v>24334.931998315631</v>
      </c>
    </row>
    <row r="1196" spans="1:23" ht="15.6" customHeight="1" x14ac:dyDescent="0.2">
      <c r="A1196" s="338">
        <f t="shared" si="305"/>
        <v>932</v>
      </c>
      <c r="B1196" s="352" t="s">
        <v>949</v>
      </c>
      <c r="C1196" s="341">
        <v>1964</v>
      </c>
      <c r="D1196" s="350" t="s">
        <v>424</v>
      </c>
      <c r="E1196" s="350" t="s">
        <v>416</v>
      </c>
      <c r="F1196" s="337">
        <v>2</v>
      </c>
      <c r="G1196" s="337">
        <v>2</v>
      </c>
      <c r="H1196" s="350">
        <v>678.3</v>
      </c>
      <c r="I1196" s="350">
        <v>610.29999999999995</v>
      </c>
      <c r="J1196" s="350">
        <v>580.29999999999995</v>
      </c>
      <c r="K1196" s="341">
        <v>27</v>
      </c>
      <c r="L1196" s="373">
        <f>'раздел 2'!C1194</f>
        <v>182279.79</v>
      </c>
      <c r="M1196" s="350">
        <v>0</v>
      </c>
      <c r="N1196" s="350">
        <v>0</v>
      </c>
      <c r="O1196" s="350">
        <v>0</v>
      </c>
      <c r="P1196" s="349">
        <f t="shared" si="306"/>
        <v>182279.79</v>
      </c>
      <c r="Q1196" s="345">
        <f t="shared" si="307"/>
        <v>268.73034055727555</v>
      </c>
      <c r="R1196" s="350">
        <v>24445</v>
      </c>
      <c r="S1196" s="350" t="s">
        <v>358</v>
      </c>
      <c r="T1196" s="350" t="s">
        <v>181</v>
      </c>
      <c r="U1196" s="61">
        <f>'раздел 2'!C1194-'раздел 1'!L1196</f>
        <v>0</v>
      </c>
      <c r="V1196" s="213">
        <f t="shared" si="308"/>
        <v>0</v>
      </c>
      <c r="W1196" s="213">
        <f t="shared" si="300"/>
        <v>24176.269659442725</v>
      </c>
    </row>
    <row r="1197" spans="1:23" ht="15.6" customHeight="1" x14ac:dyDescent="0.2">
      <c r="A1197" s="338">
        <f t="shared" si="305"/>
        <v>933</v>
      </c>
      <c r="B1197" s="346" t="s">
        <v>950</v>
      </c>
      <c r="C1197" s="341">
        <v>1950</v>
      </c>
      <c r="D1197" s="350" t="s">
        <v>424</v>
      </c>
      <c r="E1197" s="350" t="s">
        <v>1454</v>
      </c>
      <c r="F1197" s="337">
        <v>2</v>
      </c>
      <c r="G1197" s="337">
        <v>1</v>
      </c>
      <c r="H1197" s="350">
        <v>327.2</v>
      </c>
      <c r="I1197" s="350">
        <v>269.2</v>
      </c>
      <c r="J1197" s="350">
        <v>161.6</v>
      </c>
      <c r="K1197" s="341">
        <v>18</v>
      </c>
      <c r="L1197" s="373">
        <f>'раздел 2'!C1195</f>
        <v>134636.35</v>
      </c>
      <c r="M1197" s="350">
        <v>0</v>
      </c>
      <c r="N1197" s="350">
        <v>0</v>
      </c>
      <c r="O1197" s="350">
        <v>0</v>
      </c>
      <c r="P1197" s="349">
        <f t="shared" si="306"/>
        <v>134636.35</v>
      </c>
      <c r="Q1197" s="345">
        <f t="shared" si="307"/>
        <v>411.48028728606363</v>
      </c>
      <c r="R1197" s="350">
        <v>24445</v>
      </c>
      <c r="S1197" s="350" t="s">
        <v>358</v>
      </c>
      <c r="T1197" s="350" t="s">
        <v>181</v>
      </c>
      <c r="U1197" s="61">
        <f>'раздел 2'!C1195-'раздел 1'!L1197</f>
        <v>0</v>
      </c>
      <c r="V1197" s="213">
        <f t="shared" si="308"/>
        <v>0</v>
      </c>
      <c r="W1197" s="213">
        <f t="shared" si="300"/>
        <v>24033.519712713936</v>
      </c>
    </row>
    <row r="1198" spans="1:23" ht="15.6" customHeight="1" x14ac:dyDescent="0.2">
      <c r="A1198" s="338">
        <f t="shared" si="305"/>
        <v>934</v>
      </c>
      <c r="B1198" s="352" t="s">
        <v>951</v>
      </c>
      <c r="C1198" s="341">
        <v>1963</v>
      </c>
      <c r="D1198" s="350" t="s">
        <v>424</v>
      </c>
      <c r="E1198" s="350" t="s">
        <v>1454</v>
      </c>
      <c r="F1198" s="337">
        <v>2</v>
      </c>
      <c r="G1198" s="337">
        <v>1</v>
      </c>
      <c r="H1198" s="350">
        <v>368.8</v>
      </c>
      <c r="I1198" s="350">
        <v>342.4</v>
      </c>
      <c r="J1198" s="350">
        <v>159.6</v>
      </c>
      <c r="K1198" s="341">
        <v>21</v>
      </c>
      <c r="L1198" s="373">
        <f>'раздел 2'!C1196</f>
        <v>160422.70000000001</v>
      </c>
      <c r="M1198" s="350">
        <v>0</v>
      </c>
      <c r="N1198" s="350">
        <v>0</v>
      </c>
      <c r="O1198" s="350">
        <v>0</v>
      </c>
      <c r="P1198" s="349">
        <f t="shared" si="306"/>
        <v>160422.70000000001</v>
      </c>
      <c r="Q1198" s="345">
        <f t="shared" si="307"/>
        <v>434.98562906724516</v>
      </c>
      <c r="R1198" s="350">
        <v>24445</v>
      </c>
      <c r="S1198" s="350" t="s">
        <v>358</v>
      </c>
      <c r="T1198" s="350" t="s">
        <v>181</v>
      </c>
      <c r="U1198" s="61">
        <f>'раздел 2'!C1196-'раздел 1'!L1198</f>
        <v>0</v>
      </c>
      <c r="V1198" s="213">
        <f t="shared" si="308"/>
        <v>0</v>
      </c>
      <c r="W1198" s="213">
        <f t="shared" si="300"/>
        <v>24010.014370932753</v>
      </c>
    </row>
    <row r="1199" spans="1:23" ht="15.6" customHeight="1" x14ac:dyDescent="0.2">
      <c r="A1199" s="338">
        <f t="shared" si="305"/>
        <v>935</v>
      </c>
      <c r="B1199" s="125" t="s">
        <v>952</v>
      </c>
      <c r="C1199" s="341">
        <v>1960</v>
      </c>
      <c r="D1199" s="350" t="s">
        <v>424</v>
      </c>
      <c r="E1199" s="350" t="s">
        <v>1454</v>
      </c>
      <c r="F1199" s="337">
        <v>2</v>
      </c>
      <c r="G1199" s="337">
        <v>1</v>
      </c>
      <c r="H1199" s="350">
        <v>346.8</v>
      </c>
      <c r="I1199" s="350">
        <v>320.39999999999998</v>
      </c>
      <c r="J1199" s="350">
        <v>121.8</v>
      </c>
      <c r="K1199" s="341">
        <v>27</v>
      </c>
      <c r="L1199" s="373">
        <f>'раздел 2'!C1197</f>
        <v>153935.26999999999</v>
      </c>
      <c r="M1199" s="350">
        <v>0</v>
      </c>
      <c r="N1199" s="350">
        <v>0</v>
      </c>
      <c r="O1199" s="350">
        <v>0</v>
      </c>
      <c r="P1199" s="349">
        <f t="shared" si="306"/>
        <v>153935.26999999999</v>
      </c>
      <c r="Q1199" s="345">
        <f t="shared" si="307"/>
        <v>443.8733275663206</v>
      </c>
      <c r="R1199" s="350">
        <v>24445</v>
      </c>
      <c r="S1199" s="350" t="s">
        <v>358</v>
      </c>
      <c r="T1199" s="350" t="s">
        <v>181</v>
      </c>
      <c r="U1199" s="61">
        <f>'раздел 2'!C1197-'раздел 1'!L1199</f>
        <v>0</v>
      </c>
      <c r="V1199" s="213">
        <f t="shared" si="308"/>
        <v>0</v>
      </c>
      <c r="W1199" s="213">
        <f t="shared" si="300"/>
        <v>24001.126672433678</v>
      </c>
    </row>
    <row r="1200" spans="1:23" ht="15.6" customHeight="1" x14ac:dyDescent="0.2">
      <c r="A1200" s="338">
        <f t="shared" si="305"/>
        <v>936</v>
      </c>
      <c r="B1200" s="352" t="s">
        <v>953</v>
      </c>
      <c r="C1200" s="341">
        <v>1964</v>
      </c>
      <c r="D1200" s="350" t="s">
        <v>424</v>
      </c>
      <c r="E1200" s="350" t="s">
        <v>1454</v>
      </c>
      <c r="F1200" s="337">
        <v>2</v>
      </c>
      <c r="G1200" s="337">
        <v>1</v>
      </c>
      <c r="H1200" s="350">
        <v>195.61</v>
      </c>
      <c r="I1200" s="350">
        <v>165.86</v>
      </c>
      <c r="J1200" s="350">
        <v>39.5</v>
      </c>
      <c r="K1200" s="341">
        <v>5</v>
      </c>
      <c r="L1200" s="373">
        <f>'раздел 2'!C1198</f>
        <v>123112.9</v>
      </c>
      <c r="M1200" s="350">
        <v>0</v>
      </c>
      <c r="N1200" s="350">
        <v>0</v>
      </c>
      <c r="O1200" s="350">
        <v>0</v>
      </c>
      <c r="P1200" s="349">
        <f t="shared" si="306"/>
        <v>123112.9</v>
      </c>
      <c r="Q1200" s="345">
        <f t="shared" si="307"/>
        <v>629.37937733244712</v>
      </c>
      <c r="R1200" s="350">
        <v>24445</v>
      </c>
      <c r="S1200" s="350" t="s">
        <v>358</v>
      </c>
      <c r="T1200" s="350" t="s">
        <v>181</v>
      </c>
      <c r="U1200" s="61">
        <f>'раздел 2'!C1198-'раздел 1'!L1200</f>
        <v>0</v>
      </c>
      <c r="V1200" s="213">
        <f t="shared" si="308"/>
        <v>0</v>
      </c>
      <c r="W1200" s="213">
        <f t="shared" si="300"/>
        <v>23815.620622667553</v>
      </c>
    </row>
    <row r="1201" spans="1:30" ht="15.6" customHeight="1" x14ac:dyDescent="0.2">
      <c r="A1201" s="338">
        <f t="shared" si="305"/>
        <v>937</v>
      </c>
      <c r="B1201" s="352" t="s">
        <v>954</v>
      </c>
      <c r="C1201" s="341">
        <v>1958</v>
      </c>
      <c r="D1201" s="350" t="s">
        <v>424</v>
      </c>
      <c r="E1201" s="350" t="s">
        <v>1454</v>
      </c>
      <c r="F1201" s="337">
        <v>2</v>
      </c>
      <c r="G1201" s="337">
        <v>1</v>
      </c>
      <c r="H1201" s="350">
        <v>237.8</v>
      </c>
      <c r="I1201" s="350">
        <v>215.2</v>
      </c>
      <c r="J1201" s="350">
        <v>106.6</v>
      </c>
      <c r="K1201" s="341">
        <v>14</v>
      </c>
      <c r="L1201" s="373">
        <f>'раздел 2'!C1199</f>
        <v>130076.39</v>
      </c>
      <c r="M1201" s="350">
        <v>0</v>
      </c>
      <c r="N1201" s="350">
        <v>0</v>
      </c>
      <c r="O1201" s="350">
        <v>0</v>
      </c>
      <c r="P1201" s="349">
        <f t="shared" si="306"/>
        <v>130076.39</v>
      </c>
      <c r="Q1201" s="345">
        <f t="shared" si="307"/>
        <v>546.99911690496208</v>
      </c>
      <c r="R1201" s="350">
        <v>24445</v>
      </c>
      <c r="S1201" s="350" t="s">
        <v>358</v>
      </c>
      <c r="T1201" s="350" t="s">
        <v>181</v>
      </c>
      <c r="U1201" s="61">
        <f>'раздел 2'!C1199-'раздел 1'!L1201</f>
        <v>0</v>
      </c>
      <c r="V1201" s="213">
        <f t="shared" si="308"/>
        <v>0</v>
      </c>
      <c r="W1201" s="213">
        <f t="shared" si="300"/>
        <v>23898.000883095039</v>
      </c>
    </row>
    <row r="1202" spans="1:30" ht="15.6" customHeight="1" x14ac:dyDescent="0.2">
      <c r="A1202" s="338">
        <f t="shared" si="305"/>
        <v>938</v>
      </c>
      <c r="B1202" s="122" t="s">
        <v>955</v>
      </c>
      <c r="C1202" s="341">
        <v>1958</v>
      </c>
      <c r="D1202" s="350" t="s">
        <v>424</v>
      </c>
      <c r="E1202" s="350" t="s">
        <v>1454</v>
      </c>
      <c r="F1202" s="337">
        <v>2</v>
      </c>
      <c r="G1202" s="337">
        <v>1</v>
      </c>
      <c r="H1202" s="350">
        <v>235.6</v>
      </c>
      <c r="I1202" s="350">
        <v>211.7</v>
      </c>
      <c r="J1202" s="350">
        <v>165.6</v>
      </c>
      <c r="K1202" s="341">
        <v>12</v>
      </c>
      <c r="L1202" s="373">
        <f>'раздел 2'!C1200</f>
        <v>130076.39</v>
      </c>
      <c r="M1202" s="350">
        <v>0</v>
      </c>
      <c r="N1202" s="350">
        <v>0</v>
      </c>
      <c r="O1202" s="350">
        <v>0</v>
      </c>
      <c r="P1202" s="349">
        <f t="shared" si="306"/>
        <v>130076.39</v>
      </c>
      <c r="Q1202" s="345">
        <f t="shared" si="307"/>
        <v>552.1069185059423</v>
      </c>
      <c r="R1202" s="350">
        <v>24445</v>
      </c>
      <c r="S1202" s="350" t="s">
        <v>358</v>
      </c>
      <c r="T1202" s="350" t="s">
        <v>181</v>
      </c>
      <c r="U1202" s="61">
        <f>'раздел 2'!C1200-'раздел 1'!L1202</f>
        <v>0</v>
      </c>
      <c r="V1202" s="213">
        <f t="shared" si="308"/>
        <v>0</v>
      </c>
      <c r="W1202" s="213">
        <f t="shared" si="300"/>
        <v>23892.893081494058</v>
      </c>
    </row>
    <row r="1203" spans="1:30" ht="15.6" customHeight="1" x14ac:dyDescent="0.2">
      <c r="A1203" s="338">
        <f t="shared" si="305"/>
        <v>939</v>
      </c>
      <c r="B1203" s="122" t="s">
        <v>956</v>
      </c>
      <c r="C1203" s="341">
        <v>1956</v>
      </c>
      <c r="D1203" s="350" t="s">
        <v>424</v>
      </c>
      <c r="E1203" s="350" t="s">
        <v>416</v>
      </c>
      <c r="F1203" s="337">
        <v>2</v>
      </c>
      <c r="G1203" s="337">
        <v>2</v>
      </c>
      <c r="H1203" s="350">
        <v>425.4</v>
      </c>
      <c r="I1203" s="350">
        <v>388.7</v>
      </c>
      <c r="J1203" s="350">
        <v>269.10000000000002</v>
      </c>
      <c r="K1203" s="341">
        <v>27</v>
      </c>
      <c r="L1203" s="373">
        <f>'раздел 2'!C1201</f>
        <v>191319.64</v>
      </c>
      <c r="M1203" s="350">
        <v>0</v>
      </c>
      <c r="N1203" s="350">
        <v>0</v>
      </c>
      <c r="O1203" s="350">
        <v>0</v>
      </c>
      <c r="P1203" s="349">
        <f t="shared" si="306"/>
        <v>191319.64</v>
      </c>
      <c r="Q1203" s="345">
        <f t="shared" si="307"/>
        <v>449.74057357780919</v>
      </c>
      <c r="R1203" s="350">
        <v>24445</v>
      </c>
      <c r="S1203" s="350" t="s">
        <v>358</v>
      </c>
      <c r="T1203" s="350" t="s">
        <v>181</v>
      </c>
      <c r="U1203" s="61">
        <f>'раздел 2'!C1201-'раздел 1'!L1203</f>
        <v>0</v>
      </c>
      <c r="V1203" s="213">
        <f t="shared" si="308"/>
        <v>0</v>
      </c>
      <c r="W1203" s="213">
        <f t="shared" si="300"/>
        <v>23995.259426422192</v>
      </c>
    </row>
    <row r="1204" spans="1:30" ht="15.6" customHeight="1" x14ac:dyDescent="0.2">
      <c r="A1204" s="338">
        <f t="shared" si="305"/>
        <v>940</v>
      </c>
      <c r="B1204" s="119" t="s">
        <v>326</v>
      </c>
      <c r="C1204" s="341">
        <v>1916</v>
      </c>
      <c r="D1204" s="350"/>
      <c r="E1204" s="350" t="s">
        <v>174</v>
      </c>
      <c r="F1204" s="337">
        <v>2</v>
      </c>
      <c r="G1204" s="337">
        <v>2</v>
      </c>
      <c r="H1204" s="350">
        <v>174.4</v>
      </c>
      <c r="I1204" s="350">
        <v>174.4</v>
      </c>
      <c r="J1204" s="350">
        <v>154</v>
      </c>
      <c r="K1204" s="341">
        <v>8</v>
      </c>
      <c r="L1204" s="373">
        <f>'раздел 2'!C1202</f>
        <v>2383024.16</v>
      </c>
      <c r="M1204" s="350">
        <v>0</v>
      </c>
      <c r="N1204" s="350">
        <v>0</v>
      </c>
      <c r="O1204" s="350">
        <v>0</v>
      </c>
      <c r="P1204" s="349">
        <f t="shared" si="306"/>
        <v>2383024.16</v>
      </c>
      <c r="Q1204" s="345">
        <f t="shared" si="307"/>
        <v>13664.129357798165</v>
      </c>
      <c r="R1204" s="350">
        <v>24445</v>
      </c>
      <c r="S1204" s="350" t="s">
        <v>358</v>
      </c>
      <c r="T1204" s="350" t="s">
        <v>181</v>
      </c>
      <c r="U1204" s="61">
        <f>'раздел 2'!C1202-'раздел 1'!L1204</f>
        <v>0</v>
      </c>
      <c r="V1204" s="213">
        <f t="shared" si="308"/>
        <v>0</v>
      </c>
      <c r="W1204" s="213">
        <f t="shared" si="300"/>
        <v>10780.870642201835</v>
      </c>
    </row>
    <row r="1205" spans="1:30" ht="15.6" customHeight="1" x14ac:dyDescent="0.2">
      <c r="A1205" s="550" t="s">
        <v>17</v>
      </c>
      <c r="B1205" s="551"/>
      <c r="C1205" s="341" t="s">
        <v>1569</v>
      </c>
      <c r="D1205" s="350" t="s">
        <v>1569</v>
      </c>
      <c r="E1205" s="350" t="s">
        <v>1569</v>
      </c>
      <c r="F1205" s="337" t="s">
        <v>1569</v>
      </c>
      <c r="G1205" s="337" t="s">
        <v>1569</v>
      </c>
      <c r="H1205" s="373">
        <f t="shared" ref="H1205:P1205" si="309">SUM(H1122:H1204)</f>
        <v>281049.74999999994</v>
      </c>
      <c r="I1205" s="373">
        <f t="shared" si="309"/>
        <v>223430.66000000006</v>
      </c>
      <c r="J1205" s="373">
        <f t="shared" si="309"/>
        <v>177680.40000000002</v>
      </c>
      <c r="K1205" s="341">
        <f t="shared" si="309"/>
        <v>11654</v>
      </c>
      <c r="L1205" s="373">
        <f t="shared" si="309"/>
        <v>81538987.429999992</v>
      </c>
      <c r="M1205" s="373">
        <f t="shared" si="309"/>
        <v>0</v>
      </c>
      <c r="N1205" s="373">
        <f t="shared" si="309"/>
        <v>0</v>
      </c>
      <c r="O1205" s="373">
        <f t="shared" si="309"/>
        <v>0</v>
      </c>
      <c r="P1205" s="373">
        <f t="shared" si="309"/>
        <v>81538987.429999992</v>
      </c>
      <c r="Q1205" s="345">
        <f t="shared" si="307"/>
        <v>290.12296730383144</v>
      </c>
      <c r="R1205" s="350" t="s">
        <v>1569</v>
      </c>
      <c r="S1205" s="350" t="s">
        <v>1569</v>
      </c>
      <c r="T1205" s="350" t="s">
        <v>1569</v>
      </c>
      <c r="U1205" s="61">
        <f>'раздел 2'!C1203-'раздел 1'!L1205</f>
        <v>0</v>
      </c>
      <c r="V1205" s="213">
        <f t="shared" si="308"/>
        <v>0</v>
      </c>
      <c r="W1205" s="213" t="e">
        <f t="shared" si="300"/>
        <v>#VALUE!</v>
      </c>
    </row>
    <row r="1206" spans="1:30" s="220" customFormat="1" ht="15.6" customHeight="1" x14ac:dyDescent="0.2">
      <c r="A1206" s="559" t="s">
        <v>132</v>
      </c>
      <c r="B1206" s="560"/>
      <c r="C1206" s="163" t="s">
        <v>1569</v>
      </c>
      <c r="D1206" s="371" t="s">
        <v>1569</v>
      </c>
      <c r="E1206" s="371" t="s">
        <v>1569</v>
      </c>
      <c r="F1206" s="189" t="s">
        <v>1569</v>
      </c>
      <c r="G1206" s="189" t="s">
        <v>1569</v>
      </c>
      <c r="H1206" s="371">
        <v>341051.08000000013</v>
      </c>
      <c r="I1206" s="371">
        <v>273771.52000000019</v>
      </c>
      <c r="J1206" s="371">
        <v>213574.54</v>
      </c>
      <c r="K1206" s="163">
        <v>14279</v>
      </c>
      <c r="L1206" s="356">
        <f>L1205+L1120+L1117+L1107+L1110</f>
        <v>89946941.289999992</v>
      </c>
      <c r="M1206" s="418">
        <f t="shared" ref="M1206:P1206" si="310">M1205+M1120+M1117+M1107+M1110</f>
        <v>0</v>
      </c>
      <c r="N1206" s="418">
        <f t="shared" si="310"/>
        <v>0</v>
      </c>
      <c r="O1206" s="418">
        <f t="shared" si="310"/>
        <v>0</v>
      </c>
      <c r="P1206" s="418">
        <f t="shared" si="310"/>
        <v>89946941.289999992</v>
      </c>
      <c r="Q1206" s="345">
        <f t="shared" si="307"/>
        <v>263.73451534004806</v>
      </c>
      <c r="R1206" s="371" t="s">
        <v>1569</v>
      </c>
      <c r="S1206" s="371" t="s">
        <v>1569</v>
      </c>
      <c r="T1206" s="371" t="s">
        <v>1569</v>
      </c>
      <c r="U1206" s="61">
        <f>'раздел 2'!C1204-'раздел 1'!L1206</f>
        <v>0</v>
      </c>
      <c r="V1206" s="213">
        <f t="shared" si="308"/>
        <v>0</v>
      </c>
      <c r="W1206" s="213" t="e">
        <f t="shared" si="300"/>
        <v>#VALUE!</v>
      </c>
    </row>
    <row r="1207" spans="1:30" ht="15.6" customHeight="1" x14ac:dyDescent="0.2">
      <c r="A1207" s="596" t="s">
        <v>1573</v>
      </c>
      <c r="B1207" s="597"/>
      <c r="C1207" s="597"/>
      <c r="D1207" s="597"/>
      <c r="E1207" s="597"/>
      <c r="F1207" s="597"/>
      <c r="G1207" s="597"/>
      <c r="H1207" s="597"/>
      <c r="I1207" s="597"/>
      <c r="J1207" s="597"/>
      <c r="K1207" s="597"/>
      <c r="L1207" s="597"/>
      <c r="M1207" s="597"/>
      <c r="N1207" s="597"/>
      <c r="O1207" s="597"/>
      <c r="P1207" s="597"/>
      <c r="Q1207" s="597"/>
      <c r="R1207" s="597"/>
      <c r="S1207" s="597"/>
      <c r="T1207" s="598"/>
      <c r="U1207" s="61">
        <f>'раздел 2'!C1205-'раздел 1'!L1207</f>
        <v>0</v>
      </c>
      <c r="V1207" s="213">
        <f t="shared" si="308"/>
        <v>0</v>
      </c>
      <c r="W1207" s="213">
        <f t="shared" si="300"/>
        <v>0</v>
      </c>
    </row>
    <row r="1208" spans="1:30" s="132" customFormat="1" ht="18" customHeight="1" x14ac:dyDescent="0.2">
      <c r="A1208" s="589" t="s">
        <v>1487</v>
      </c>
      <c r="B1208" s="590"/>
      <c r="C1208" s="591"/>
      <c r="D1208" s="373"/>
      <c r="E1208" s="373"/>
      <c r="F1208" s="337"/>
      <c r="G1208" s="337"/>
      <c r="H1208" s="373"/>
      <c r="I1208" s="373"/>
      <c r="J1208" s="373"/>
      <c r="K1208" s="341"/>
      <c r="L1208" s="373"/>
      <c r="M1208" s="373"/>
      <c r="N1208" s="373"/>
      <c r="O1208" s="373"/>
      <c r="P1208" s="373"/>
      <c r="Q1208" s="373"/>
      <c r="R1208" s="373"/>
      <c r="S1208" s="373"/>
      <c r="T1208" s="373"/>
      <c r="U1208" s="59">
        <f>'раздел 2'!C1206-'раздел 1'!L1208</f>
        <v>0</v>
      </c>
      <c r="V1208" s="213">
        <f t="shared" si="308"/>
        <v>0</v>
      </c>
      <c r="W1208" s="213">
        <f t="shared" si="300"/>
        <v>0</v>
      </c>
      <c r="X1208" s="373"/>
      <c r="Y1208" s="373"/>
      <c r="Z1208" s="39"/>
      <c r="AA1208" s="38"/>
      <c r="AC1208" s="90"/>
      <c r="AD1208" s="90"/>
    </row>
    <row r="1209" spans="1:30" ht="15.6" customHeight="1" x14ac:dyDescent="0.2">
      <c r="A1209" s="338">
        <f>A1204+1</f>
        <v>941</v>
      </c>
      <c r="B1209" s="56" t="s">
        <v>963</v>
      </c>
      <c r="C1209" s="177">
        <v>1976</v>
      </c>
      <c r="D1209" s="57"/>
      <c r="E1209" s="57" t="s">
        <v>1472</v>
      </c>
      <c r="F1209" s="195">
        <v>2</v>
      </c>
      <c r="G1209" s="195">
        <v>2</v>
      </c>
      <c r="H1209" s="58">
        <v>627.29999999999995</v>
      </c>
      <c r="I1209" s="58">
        <v>586.6</v>
      </c>
      <c r="J1209" s="57">
        <v>504.3</v>
      </c>
      <c r="K1209" s="177">
        <v>25</v>
      </c>
      <c r="L1209" s="373">
        <f>'раздел 2'!C1207</f>
        <v>813183.86</v>
      </c>
      <c r="M1209" s="350">
        <v>0</v>
      </c>
      <c r="N1209" s="350">
        <v>0</v>
      </c>
      <c r="O1209" s="350">
        <v>0</v>
      </c>
      <c r="P1209" s="349">
        <f>L1209</f>
        <v>813183.86</v>
      </c>
      <c r="Q1209" s="345">
        <f>L1209/H1209</f>
        <v>1296.3237047664595</v>
      </c>
      <c r="R1209" s="350">
        <v>24445</v>
      </c>
      <c r="S1209" s="350" t="s">
        <v>358</v>
      </c>
      <c r="T1209" s="350" t="s">
        <v>181</v>
      </c>
      <c r="U1209" s="59">
        <f>'раздел 2'!C1207-'раздел 1'!L1209</f>
        <v>0</v>
      </c>
      <c r="V1209" s="213">
        <f t="shared" si="308"/>
        <v>0</v>
      </c>
      <c r="W1209" s="213">
        <f t="shared" si="300"/>
        <v>23148.676295233541</v>
      </c>
    </row>
    <row r="1210" spans="1:30" ht="15.6" customHeight="1" x14ac:dyDescent="0.2">
      <c r="A1210" s="592" t="s">
        <v>17</v>
      </c>
      <c r="B1210" s="593"/>
      <c r="C1210" s="341" t="s">
        <v>177</v>
      </c>
      <c r="D1210" s="350" t="s">
        <v>177</v>
      </c>
      <c r="E1210" s="350" t="s">
        <v>177</v>
      </c>
      <c r="F1210" s="337" t="s">
        <v>177</v>
      </c>
      <c r="G1210" s="337" t="s">
        <v>177</v>
      </c>
      <c r="H1210" s="373">
        <f t="shared" ref="H1210:P1210" si="311">H1209</f>
        <v>627.29999999999995</v>
      </c>
      <c r="I1210" s="373">
        <f t="shared" si="311"/>
        <v>586.6</v>
      </c>
      <c r="J1210" s="373">
        <f t="shared" si="311"/>
        <v>504.3</v>
      </c>
      <c r="K1210" s="341">
        <f t="shared" si="311"/>
        <v>25</v>
      </c>
      <c r="L1210" s="373">
        <f t="shared" si="311"/>
        <v>813183.86</v>
      </c>
      <c r="M1210" s="373">
        <f t="shared" si="311"/>
        <v>0</v>
      </c>
      <c r="N1210" s="373">
        <f t="shared" si="311"/>
        <v>0</v>
      </c>
      <c r="O1210" s="373">
        <f t="shared" si="311"/>
        <v>0</v>
      </c>
      <c r="P1210" s="373">
        <f t="shared" si="311"/>
        <v>813183.86</v>
      </c>
      <c r="Q1210" s="345">
        <f>L1210/H1210</f>
        <v>1296.3237047664595</v>
      </c>
      <c r="R1210" s="350" t="s">
        <v>177</v>
      </c>
      <c r="S1210" s="350" t="s">
        <v>177</v>
      </c>
      <c r="T1210" s="350" t="s">
        <v>177</v>
      </c>
      <c r="U1210" s="59">
        <f>'раздел 2'!C1208-'раздел 1'!L1210</f>
        <v>0</v>
      </c>
      <c r="V1210" s="213">
        <f t="shared" si="308"/>
        <v>0</v>
      </c>
      <c r="W1210" s="213" t="e">
        <f t="shared" si="300"/>
        <v>#VALUE!</v>
      </c>
    </row>
    <row r="1211" spans="1:30" ht="15.6" customHeight="1" x14ac:dyDescent="0.2">
      <c r="B1211" s="352"/>
      <c r="C1211" s="341"/>
      <c r="D1211" s="350"/>
      <c r="E1211" s="350"/>
      <c r="F1211" s="337"/>
      <c r="G1211" s="337"/>
      <c r="H1211" s="350"/>
      <c r="I1211" s="350"/>
      <c r="J1211" s="350"/>
      <c r="K1211" s="341"/>
      <c r="L1211" s="373"/>
      <c r="M1211" s="350"/>
      <c r="N1211" s="350"/>
      <c r="O1211" s="350"/>
      <c r="P1211" s="350"/>
      <c r="Q1211" s="129"/>
      <c r="R1211" s="350"/>
      <c r="S1211" s="350"/>
      <c r="T1211" s="350"/>
      <c r="U1211" s="59">
        <f>'раздел 2'!C1209-'раздел 1'!L1211</f>
        <v>0</v>
      </c>
      <c r="V1211" s="213">
        <f t="shared" si="308"/>
        <v>0</v>
      </c>
      <c r="W1211" s="213">
        <f t="shared" si="300"/>
        <v>0</v>
      </c>
    </row>
    <row r="1212" spans="1:30" ht="15.6" customHeight="1" x14ac:dyDescent="0.2">
      <c r="A1212" s="573" t="s">
        <v>345</v>
      </c>
      <c r="B1212" s="574"/>
      <c r="C1212" s="341"/>
      <c r="D1212" s="350"/>
      <c r="E1212" s="350"/>
      <c r="F1212" s="337"/>
      <c r="G1212" s="337"/>
      <c r="H1212" s="350"/>
      <c r="I1212" s="350"/>
      <c r="J1212" s="350"/>
      <c r="K1212" s="341"/>
      <c r="L1212" s="373"/>
      <c r="M1212" s="350"/>
      <c r="N1212" s="350"/>
      <c r="O1212" s="350"/>
      <c r="P1212" s="350"/>
      <c r="Q1212" s="129"/>
      <c r="R1212" s="350"/>
      <c r="S1212" s="350"/>
      <c r="T1212" s="350"/>
      <c r="U1212" s="59"/>
      <c r="V1212" s="213">
        <f t="shared" si="308"/>
        <v>0</v>
      </c>
      <c r="W1212" s="213">
        <f t="shared" si="300"/>
        <v>0</v>
      </c>
    </row>
    <row r="1213" spans="1:30" ht="15.6" customHeight="1" x14ac:dyDescent="0.2">
      <c r="A1213" s="338">
        <f>A1209+1</f>
        <v>942</v>
      </c>
      <c r="B1213" s="340" t="s">
        <v>346</v>
      </c>
      <c r="C1213" s="341">
        <v>1968</v>
      </c>
      <c r="D1213" s="350"/>
      <c r="E1213" s="350" t="s">
        <v>174</v>
      </c>
      <c r="F1213" s="337">
        <v>5</v>
      </c>
      <c r="G1213" s="337">
        <v>7</v>
      </c>
      <c r="H1213" s="350">
        <v>3563</v>
      </c>
      <c r="I1213" s="350">
        <v>374.64</v>
      </c>
      <c r="J1213" s="350">
        <v>2352</v>
      </c>
      <c r="K1213" s="341">
        <v>223</v>
      </c>
      <c r="L1213" s="373">
        <f>'раздел 2'!C1211</f>
        <v>15575713.310000001</v>
      </c>
      <c r="M1213" s="350">
        <v>0</v>
      </c>
      <c r="N1213" s="350">
        <v>0</v>
      </c>
      <c r="O1213" s="350">
        <v>0</v>
      </c>
      <c r="P1213" s="349">
        <f>L1213</f>
        <v>15575713.310000001</v>
      </c>
      <c r="Q1213" s="345">
        <f>L1213/H1213</f>
        <v>4371.5165057535787</v>
      </c>
      <c r="R1213" s="350">
        <v>24445</v>
      </c>
      <c r="S1213" s="350" t="s">
        <v>358</v>
      </c>
      <c r="T1213" s="350" t="s">
        <v>181</v>
      </c>
      <c r="U1213" s="59">
        <f>L1213-'раздел 2'!C1210</f>
        <v>0</v>
      </c>
      <c r="V1213" s="213">
        <f t="shared" si="308"/>
        <v>0</v>
      </c>
      <c r="W1213" s="213">
        <f t="shared" si="300"/>
        <v>20073.483494246422</v>
      </c>
    </row>
    <row r="1214" spans="1:30" ht="15.6" customHeight="1" x14ac:dyDescent="0.2">
      <c r="A1214" s="594" t="s">
        <v>17</v>
      </c>
      <c r="B1214" s="595"/>
      <c r="C1214" s="341" t="s">
        <v>177</v>
      </c>
      <c r="D1214" s="350" t="s">
        <v>177</v>
      </c>
      <c r="E1214" s="350" t="s">
        <v>177</v>
      </c>
      <c r="F1214" s="337" t="s">
        <v>177</v>
      </c>
      <c r="G1214" s="337" t="s">
        <v>177</v>
      </c>
      <c r="H1214" s="350">
        <v>3563</v>
      </c>
      <c r="I1214" s="350">
        <v>374.64</v>
      </c>
      <c r="J1214" s="350">
        <v>2352</v>
      </c>
      <c r="K1214" s="341">
        <v>223</v>
      </c>
      <c r="L1214" s="373">
        <f>L1213</f>
        <v>15575713.310000001</v>
      </c>
      <c r="M1214" s="373">
        <f>M1213</f>
        <v>0</v>
      </c>
      <c r="N1214" s="373">
        <f>N1213</f>
        <v>0</v>
      </c>
      <c r="O1214" s="373">
        <f>O1213</f>
        <v>0</v>
      </c>
      <c r="P1214" s="373">
        <f>P1213</f>
        <v>15575713.310000001</v>
      </c>
      <c r="Q1214" s="345">
        <f>L1214/H1214</f>
        <v>4371.5165057535787</v>
      </c>
      <c r="R1214" s="350" t="s">
        <v>177</v>
      </c>
      <c r="S1214" s="350" t="s">
        <v>177</v>
      </c>
      <c r="T1214" s="350" t="s">
        <v>177</v>
      </c>
      <c r="U1214" s="59">
        <f>L1214-'раздел 2'!C1211</f>
        <v>0</v>
      </c>
      <c r="V1214" s="213">
        <f t="shared" si="308"/>
        <v>0</v>
      </c>
      <c r="W1214" s="213" t="e">
        <f t="shared" si="300"/>
        <v>#VALUE!</v>
      </c>
    </row>
    <row r="1215" spans="1:30" ht="15.6" customHeight="1" x14ac:dyDescent="0.2">
      <c r="A1215" s="594" t="s">
        <v>72</v>
      </c>
      <c r="B1215" s="595"/>
      <c r="C1215" s="341"/>
      <c r="D1215" s="350"/>
      <c r="E1215" s="350"/>
      <c r="F1215" s="337"/>
      <c r="G1215" s="337"/>
      <c r="H1215" s="350"/>
      <c r="I1215" s="350"/>
      <c r="J1215" s="350"/>
      <c r="K1215" s="341"/>
      <c r="L1215" s="373"/>
      <c r="M1215" s="350"/>
      <c r="N1215" s="350"/>
      <c r="O1215" s="350"/>
      <c r="P1215" s="350"/>
      <c r="Q1215" s="129"/>
      <c r="R1215" s="350"/>
      <c r="S1215" s="350"/>
      <c r="T1215" s="350"/>
      <c r="U1215" s="59">
        <f>L1215-'раздел 2'!C1212</f>
        <v>0</v>
      </c>
      <c r="V1215" s="213">
        <f t="shared" si="308"/>
        <v>0</v>
      </c>
      <c r="W1215" s="213">
        <f t="shared" si="300"/>
        <v>0</v>
      </c>
    </row>
    <row r="1216" spans="1:30" ht="15.6" customHeight="1" x14ac:dyDescent="0.2">
      <c r="A1216" s="338">
        <f>A1213+1</f>
        <v>943</v>
      </c>
      <c r="B1216" s="340" t="s">
        <v>90</v>
      </c>
      <c r="C1216" s="341">
        <v>1970</v>
      </c>
      <c r="D1216" s="350"/>
      <c r="E1216" s="350" t="s">
        <v>174</v>
      </c>
      <c r="F1216" s="337">
        <v>5</v>
      </c>
      <c r="G1216" s="337">
        <v>2</v>
      </c>
      <c r="H1216" s="350">
        <v>4678.8999999999996</v>
      </c>
      <c r="I1216" s="350">
        <v>4494.8999999999996</v>
      </c>
      <c r="J1216" s="350">
        <v>2376.6</v>
      </c>
      <c r="K1216" s="341">
        <v>330</v>
      </c>
      <c r="L1216" s="373">
        <f>'раздел 2'!C1213</f>
        <v>9941208.1699999999</v>
      </c>
      <c r="M1216" s="350">
        <v>0</v>
      </c>
      <c r="N1216" s="350">
        <v>0</v>
      </c>
      <c r="O1216" s="350">
        <v>0</v>
      </c>
      <c r="P1216" s="349">
        <f t="shared" ref="P1216:P1222" si="312">L1216</f>
        <v>9941208.1699999999</v>
      </c>
      <c r="Q1216" s="345">
        <f t="shared" ref="Q1216:Q1223" si="313">L1216/H1216</f>
        <v>2124.68917266879</v>
      </c>
      <c r="R1216" s="350">
        <v>24445</v>
      </c>
      <c r="S1216" s="350" t="s">
        <v>358</v>
      </c>
      <c r="T1216" s="350" t="s">
        <v>181</v>
      </c>
      <c r="U1216" s="59">
        <f>L1216-'раздел 2'!C1213</f>
        <v>0</v>
      </c>
      <c r="V1216" s="213">
        <f t="shared" si="308"/>
        <v>0</v>
      </c>
      <c r="W1216" s="213">
        <f t="shared" si="300"/>
        <v>22320.31082733121</v>
      </c>
    </row>
    <row r="1217" spans="1:23" ht="15.6" customHeight="1" x14ac:dyDescent="0.2">
      <c r="A1217" s="338">
        <f t="shared" ref="A1217:A1222" si="314">A1216+1</f>
        <v>944</v>
      </c>
      <c r="B1217" s="340" t="s">
        <v>91</v>
      </c>
      <c r="C1217" s="341">
        <v>1971</v>
      </c>
      <c r="D1217" s="350"/>
      <c r="E1217" s="350" t="s">
        <v>174</v>
      </c>
      <c r="F1217" s="337">
        <v>5</v>
      </c>
      <c r="G1217" s="337">
        <v>2</v>
      </c>
      <c r="H1217" s="350">
        <v>4828.4399999999996</v>
      </c>
      <c r="I1217" s="350">
        <v>3806.34</v>
      </c>
      <c r="J1217" s="350">
        <v>1885.8</v>
      </c>
      <c r="K1217" s="341">
        <v>321</v>
      </c>
      <c r="L1217" s="373">
        <f>'раздел 2'!C1214</f>
        <v>10888710.069999998</v>
      </c>
      <c r="M1217" s="350">
        <v>0</v>
      </c>
      <c r="N1217" s="350">
        <v>0</v>
      </c>
      <c r="O1217" s="350">
        <v>0</v>
      </c>
      <c r="P1217" s="349">
        <f t="shared" si="312"/>
        <v>10888710.069999998</v>
      </c>
      <c r="Q1217" s="345">
        <f t="shared" si="313"/>
        <v>2255.11968047651</v>
      </c>
      <c r="R1217" s="350">
        <v>24445</v>
      </c>
      <c r="S1217" s="350" t="s">
        <v>358</v>
      </c>
      <c r="T1217" s="350" t="s">
        <v>181</v>
      </c>
      <c r="U1217" s="59">
        <f>L1217-'раздел 2'!C1214</f>
        <v>0</v>
      </c>
      <c r="V1217" s="213">
        <f t="shared" si="308"/>
        <v>0</v>
      </c>
      <c r="W1217" s="213">
        <f t="shared" ref="W1217:W1240" si="315">R1217-Q1217</f>
        <v>22189.88031952349</v>
      </c>
    </row>
    <row r="1218" spans="1:23" ht="15.6" customHeight="1" x14ac:dyDescent="0.2">
      <c r="A1218" s="338">
        <f t="shared" si="314"/>
        <v>945</v>
      </c>
      <c r="B1218" s="340" t="s">
        <v>327</v>
      </c>
      <c r="C1218" s="341">
        <v>1983</v>
      </c>
      <c r="D1218" s="350"/>
      <c r="E1218" s="350" t="s">
        <v>174</v>
      </c>
      <c r="F1218" s="337">
        <v>9</v>
      </c>
      <c r="G1218" s="337">
        <v>2</v>
      </c>
      <c r="H1218" s="350">
        <v>6919</v>
      </c>
      <c r="I1218" s="350">
        <v>5657.78</v>
      </c>
      <c r="J1218" s="350">
        <v>2507.56</v>
      </c>
      <c r="K1218" s="341">
        <v>412</v>
      </c>
      <c r="L1218" s="373">
        <f>'раздел 2'!C1215</f>
        <v>8836060.290000001</v>
      </c>
      <c r="M1218" s="350">
        <v>0</v>
      </c>
      <c r="N1218" s="350">
        <v>0</v>
      </c>
      <c r="O1218" s="350">
        <v>0</v>
      </c>
      <c r="P1218" s="349">
        <f t="shared" si="312"/>
        <v>8836060.290000001</v>
      </c>
      <c r="Q1218" s="345">
        <f t="shared" si="313"/>
        <v>1277.0718731030497</v>
      </c>
      <c r="R1218" s="350">
        <v>24445</v>
      </c>
      <c r="S1218" s="350" t="s">
        <v>358</v>
      </c>
      <c r="T1218" s="350" t="s">
        <v>181</v>
      </c>
      <c r="U1218" s="59">
        <f>L1218-'раздел 2'!C1215</f>
        <v>0</v>
      </c>
      <c r="V1218" s="213">
        <f t="shared" si="308"/>
        <v>0</v>
      </c>
      <c r="W1218" s="213">
        <f t="shared" si="315"/>
        <v>23167.92812689695</v>
      </c>
    </row>
    <row r="1219" spans="1:23" ht="15.6" customHeight="1" x14ac:dyDescent="0.2">
      <c r="A1219" s="338">
        <f t="shared" si="314"/>
        <v>946</v>
      </c>
      <c r="B1219" s="340" t="s">
        <v>328</v>
      </c>
      <c r="C1219" s="341">
        <v>1969</v>
      </c>
      <c r="D1219" s="350"/>
      <c r="E1219" s="350" t="s">
        <v>174</v>
      </c>
      <c r="F1219" s="337">
        <v>5</v>
      </c>
      <c r="G1219" s="337">
        <v>4</v>
      </c>
      <c r="H1219" s="350">
        <v>3777.08</v>
      </c>
      <c r="I1219" s="350">
        <v>3473.68</v>
      </c>
      <c r="J1219" s="350">
        <v>3056.84</v>
      </c>
      <c r="K1219" s="341">
        <v>178</v>
      </c>
      <c r="L1219" s="373">
        <f>'раздел 2'!C1216</f>
        <v>8339255.4900000002</v>
      </c>
      <c r="M1219" s="350">
        <v>0</v>
      </c>
      <c r="N1219" s="350">
        <v>0</v>
      </c>
      <c r="O1219" s="350">
        <v>0</v>
      </c>
      <c r="P1219" s="349">
        <f t="shared" si="312"/>
        <v>8339255.4900000002</v>
      </c>
      <c r="Q1219" s="345">
        <f t="shared" si="313"/>
        <v>2207.8577869677106</v>
      </c>
      <c r="R1219" s="350">
        <v>24445</v>
      </c>
      <c r="S1219" s="350" t="s">
        <v>358</v>
      </c>
      <c r="T1219" s="350" t="s">
        <v>181</v>
      </c>
      <c r="U1219" s="59">
        <f>L1219-'раздел 2'!C1216</f>
        <v>0</v>
      </c>
      <c r="V1219" s="213">
        <f t="shared" si="308"/>
        <v>0</v>
      </c>
      <c r="W1219" s="213">
        <f t="shared" si="315"/>
        <v>22237.14221303229</v>
      </c>
    </row>
    <row r="1220" spans="1:23" ht="15.6" customHeight="1" x14ac:dyDescent="0.2">
      <c r="A1220" s="338">
        <f t="shared" si="314"/>
        <v>947</v>
      </c>
      <c r="B1220" s="340" t="s">
        <v>958</v>
      </c>
      <c r="C1220" s="341">
        <v>1958</v>
      </c>
      <c r="D1220" s="350"/>
      <c r="E1220" s="350" t="s">
        <v>174</v>
      </c>
      <c r="F1220" s="337">
        <v>3</v>
      </c>
      <c r="G1220" s="337">
        <v>2</v>
      </c>
      <c r="H1220" s="350">
        <v>1724.57</v>
      </c>
      <c r="I1220" s="350">
        <v>1555.67</v>
      </c>
      <c r="J1220" s="350">
        <v>1555.67</v>
      </c>
      <c r="K1220" s="341">
        <v>106</v>
      </c>
      <c r="L1220" s="373">
        <f>'раздел 2'!C1217</f>
        <v>397182.09</v>
      </c>
      <c r="M1220" s="350">
        <v>0</v>
      </c>
      <c r="N1220" s="350">
        <v>0</v>
      </c>
      <c r="O1220" s="350">
        <v>0</v>
      </c>
      <c r="P1220" s="349">
        <f t="shared" si="312"/>
        <v>397182.09</v>
      </c>
      <c r="Q1220" s="345">
        <f t="shared" si="313"/>
        <v>230.30789704100155</v>
      </c>
      <c r="R1220" s="350">
        <v>24445</v>
      </c>
      <c r="S1220" s="350" t="s">
        <v>358</v>
      </c>
      <c r="T1220" s="350" t="s">
        <v>181</v>
      </c>
      <c r="U1220" s="59">
        <f>L1220-'раздел 2'!C1217</f>
        <v>0</v>
      </c>
      <c r="V1220" s="213">
        <f t="shared" si="308"/>
        <v>0</v>
      </c>
      <c r="W1220" s="213">
        <f t="shared" si="315"/>
        <v>24214.692102958998</v>
      </c>
    </row>
    <row r="1221" spans="1:23" ht="15.6" customHeight="1" x14ac:dyDescent="0.2">
      <c r="A1221" s="338">
        <f t="shared" si="314"/>
        <v>948</v>
      </c>
      <c r="B1221" s="340" t="s">
        <v>959</v>
      </c>
      <c r="C1221" s="341">
        <v>1980</v>
      </c>
      <c r="D1221" s="350"/>
      <c r="E1221" s="350" t="s">
        <v>174</v>
      </c>
      <c r="F1221" s="337">
        <v>4</v>
      </c>
      <c r="G1221" s="337">
        <v>1</v>
      </c>
      <c r="H1221" s="350">
        <v>3016.54</v>
      </c>
      <c r="I1221" s="350">
        <v>2908.94</v>
      </c>
      <c r="J1221" s="350">
        <v>2908.94</v>
      </c>
      <c r="K1221" s="341">
        <v>151</v>
      </c>
      <c r="L1221" s="373">
        <f>'раздел 2'!C1218</f>
        <v>1225932.8999999999</v>
      </c>
      <c r="M1221" s="350">
        <v>0</v>
      </c>
      <c r="N1221" s="350">
        <v>0</v>
      </c>
      <c r="O1221" s="350">
        <v>0</v>
      </c>
      <c r="P1221" s="349">
        <f t="shared" si="312"/>
        <v>1225932.8999999999</v>
      </c>
      <c r="Q1221" s="345">
        <f t="shared" si="313"/>
        <v>406.4036611482029</v>
      </c>
      <c r="R1221" s="350">
        <v>24445</v>
      </c>
      <c r="S1221" s="350" t="s">
        <v>358</v>
      </c>
      <c r="T1221" s="350" t="s">
        <v>181</v>
      </c>
      <c r="U1221" s="59">
        <f>L1221-'раздел 2'!C1218</f>
        <v>0</v>
      </c>
      <c r="V1221" s="213">
        <f t="shared" si="308"/>
        <v>0</v>
      </c>
      <c r="W1221" s="213">
        <f t="shared" si="315"/>
        <v>24038.596338851796</v>
      </c>
    </row>
    <row r="1222" spans="1:23" ht="15.6" customHeight="1" x14ac:dyDescent="0.2">
      <c r="A1222" s="338">
        <f t="shared" si="314"/>
        <v>949</v>
      </c>
      <c r="B1222" s="340" t="s">
        <v>961</v>
      </c>
      <c r="C1222" s="341">
        <v>1950</v>
      </c>
      <c r="D1222" s="350"/>
      <c r="E1222" s="350" t="s">
        <v>174</v>
      </c>
      <c r="F1222" s="337">
        <v>2</v>
      </c>
      <c r="G1222" s="337">
        <v>1</v>
      </c>
      <c r="H1222" s="350">
        <v>241.49</v>
      </c>
      <c r="I1222" s="350">
        <v>218.79</v>
      </c>
      <c r="J1222" s="350">
        <v>218.79</v>
      </c>
      <c r="K1222" s="341">
        <v>17</v>
      </c>
      <c r="L1222" s="373">
        <f>'раздел 2'!C1219</f>
        <v>562906.75</v>
      </c>
      <c r="M1222" s="350">
        <v>0</v>
      </c>
      <c r="N1222" s="350">
        <v>0</v>
      </c>
      <c r="O1222" s="350">
        <v>0</v>
      </c>
      <c r="P1222" s="349">
        <f t="shared" si="312"/>
        <v>562906.75</v>
      </c>
      <c r="Q1222" s="345">
        <f t="shared" si="313"/>
        <v>2330.9733322290776</v>
      </c>
      <c r="R1222" s="350">
        <v>24445</v>
      </c>
      <c r="S1222" s="350" t="s">
        <v>358</v>
      </c>
      <c r="T1222" s="350" t="s">
        <v>181</v>
      </c>
      <c r="U1222" s="59">
        <f>L1222-'раздел 2'!C1219</f>
        <v>0</v>
      </c>
      <c r="V1222" s="213">
        <f t="shared" si="308"/>
        <v>0</v>
      </c>
      <c r="W1222" s="213">
        <f t="shared" si="315"/>
        <v>22114.026667770922</v>
      </c>
    </row>
    <row r="1223" spans="1:23" ht="15.6" customHeight="1" x14ac:dyDescent="0.2">
      <c r="A1223" s="594" t="s">
        <v>17</v>
      </c>
      <c r="B1223" s="595"/>
      <c r="C1223" s="341" t="s">
        <v>177</v>
      </c>
      <c r="D1223" s="350" t="s">
        <v>177</v>
      </c>
      <c r="E1223" s="350" t="s">
        <v>177</v>
      </c>
      <c r="F1223" s="337" t="s">
        <v>177</v>
      </c>
      <c r="G1223" s="337" t="s">
        <v>177</v>
      </c>
      <c r="H1223" s="350">
        <v>15678.679999999998</v>
      </c>
      <c r="I1223" s="350">
        <v>13814.86</v>
      </c>
      <c r="J1223" s="350">
        <v>10247.800000000001</v>
      </c>
      <c r="K1223" s="341">
        <v>864</v>
      </c>
      <c r="L1223" s="373">
        <f>SUM(L1216:L1222)</f>
        <v>40191255.760000005</v>
      </c>
      <c r="M1223" s="373">
        <f>SUM(M1216:M1222)</f>
        <v>0</v>
      </c>
      <c r="N1223" s="373">
        <f>SUM(N1216:N1222)</f>
        <v>0</v>
      </c>
      <c r="O1223" s="373">
        <f>SUM(O1216:O1222)</f>
        <v>0</v>
      </c>
      <c r="P1223" s="373">
        <f>SUM(P1216:P1222)</f>
        <v>40191255.760000005</v>
      </c>
      <c r="Q1223" s="345">
        <f t="shared" si="313"/>
        <v>2563.4336410973378</v>
      </c>
      <c r="R1223" s="350" t="s">
        <v>177</v>
      </c>
      <c r="S1223" s="350" t="s">
        <v>177</v>
      </c>
      <c r="T1223" s="350" t="s">
        <v>177</v>
      </c>
      <c r="U1223" s="59">
        <f>L1223-'раздел 2'!C1220</f>
        <v>0</v>
      </c>
      <c r="V1223" s="213">
        <f t="shared" si="308"/>
        <v>0</v>
      </c>
      <c r="W1223" s="213" t="e">
        <f t="shared" si="315"/>
        <v>#VALUE!</v>
      </c>
    </row>
    <row r="1224" spans="1:23" ht="15.6" customHeight="1" x14ac:dyDescent="0.2">
      <c r="A1224" s="594" t="s">
        <v>92</v>
      </c>
      <c r="B1224" s="595"/>
      <c r="C1224" s="341"/>
      <c r="D1224" s="350"/>
      <c r="E1224" s="350"/>
      <c r="F1224" s="337"/>
      <c r="G1224" s="337"/>
      <c r="H1224" s="350"/>
      <c r="I1224" s="350"/>
      <c r="J1224" s="350"/>
      <c r="K1224" s="341"/>
      <c r="L1224" s="373"/>
      <c r="M1224" s="350"/>
      <c r="N1224" s="350"/>
      <c r="O1224" s="350"/>
      <c r="P1224" s="350"/>
      <c r="Q1224" s="129"/>
      <c r="R1224" s="350"/>
      <c r="S1224" s="350"/>
      <c r="T1224" s="350"/>
      <c r="U1224" s="59">
        <f>L1224-'раздел 2'!C1221</f>
        <v>0</v>
      </c>
      <c r="V1224" s="213">
        <f t="shared" si="308"/>
        <v>0</v>
      </c>
      <c r="W1224" s="213">
        <f t="shared" si="315"/>
        <v>0</v>
      </c>
    </row>
    <row r="1225" spans="1:23" ht="15.6" customHeight="1" x14ac:dyDescent="0.2">
      <c r="A1225" s="338">
        <f>A1222+1</f>
        <v>950</v>
      </c>
      <c r="B1225" s="340" t="s">
        <v>1364</v>
      </c>
      <c r="C1225" s="341">
        <v>1964</v>
      </c>
      <c r="D1225" s="350"/>
      <c r="E1225" s="350" t="s">
        <v>1472</v>
      </c>
      <c r="F1225" s="337">
        <v>2</v>
      </c>
      <c r="G1225" s="337">
        <v>2</v>
      </c>
      <c r="H1225" s="343">
        <v>881.37</v>
      </c>
      <c r="I1225" s="350">
        <v>807.64</v>
      </c>
      <c r="J1225" s="350">
        <v>513.34</v>
      </c>
      <c r="K1225" s="341">
        <v>50</v>
      </c>
      <c r="L1225" s="373">
        <f>'раздел 2'!C1222</f>
        <v>428960.17</v>
      </c>
      <c r="M1225" s="350">
        <v>0</v>
      </c>
      <c r="N1225" s="350">
        <v>0</v>
      </c>
      <c r="O1225" s="350">
        <v>0</v>
      </c>
      <c r="P1225" s="349">
        <f>L1225</f>
        <v>428960.17</v>
      </c>
      <c r="Q1225" s="345">
        <f>L1225/H1225</f>
        <v>486.69703983571031</v>
      </c>
      <c r="R1225" s="350">
        <v>24445</v>
      </c>
      <c r="S1225" s="350" t="s">
        <v>358</v>
      </c>
      <c r="T1225" s="350" t="s">
        <v>181</v>
      </c>
      <c r="U1225" s="59">
        <f>L1225-'раздел 2'!C1222</f>
        <v>0</v>
      </c>
      <c r="V1225" s="213">
        <f t="shared" si="308"/>
        <v>0</v>
      </c>
      <c r="W1225" s="213">
        <f t="shared" si="315"/>
        <v>23958.302960164288</v>
      </c>
    </row>
    <row r="1226" spans="1:23" ht="15.6" customHeight="1" x14ac:dyDescent="0.2">
      <c r="A1226" s="338">
        <f t="shared" ref="A1226:A1281" si="316">A1225+1</f>
        <v>951</v>
      </c>
      <c r="B1226" s="340" t="s">
        <v>1366</v>
      </c>
      <c r="C1226" s="341">
        <v>1964</v>
      </c>
      <c r="D1226" s="350"/>
      <c r="E1226" s="350" t="s">
        <v>1472</v>
      </c>
      <c r="F1226" s="337">
        <v>2</v>
      </c>
      <c r="G1226" s="337">
        <v>2</v>
      </c>
      <c r="H1226" s="343">
        <v>816.7</v>
      </c>
      <c r="I1226" s="350">
        <v>748.6</v>
      </c>
      <c r="J1226" s="350">
        <v>386.82</v>
      </c>
      <c r="K1226" s="341">
        <v>60</v>
      </c>
      <c r="L1226" s="486">
        <f>'раздел 2'!C1223</f>
        <v>323591.27</v>
      </c>
      <c r="M1226" s="350">
        <v>0</v>
      </c>
      <c r="N1226" s="350">
        <v>0</v>
      </c>
      <c r="O1226" s="350">
        <v>0</v>
      </c>
      <c r="P1226" s="349">
        <f t="shared" ref="P1226:P1268" si="317">L1226</f>
        <v>323591.27</v>
      </c>
      <c r="Q1226" s="345">
        <f t="shared" ref="Q1226:Q1281" si="318">L1226/H1226</f>
        <v>396.21803599853069</v>
      </c>
      <c r="R1226" s="350">
        <v>24445</v>
      </c>
      <c r="S1226" s="350" t="s">
        <v>358</v>
      </c>
      <c r="T1226" s="350" t="s">
        <v>181</v>
      </c>
      <c r="U1226" s="59">
        <f>L1226-'раздел 2'!C1223</f>
        <v>0</v>
      </c>
      <c r="V1226" s="213">
        <f t="shared" si="308"/>
        <v>0</v>
      </c>
      <c r="W1226" s="213">
        <f t="shared" si="315"/>
        <v>24048.781964001468</v>
      </c>
    </row>
    <row r="1227" spans="1:23" ht="15.6" customHeight="1" x14ac:dyDescent="0.2">
      <c r="A1227" s="338">
        <f t="shared" si="316"/>
        <v>952</v>
      </c>
      <c r="B1227" s="340" t="s">
        <v>1368</v>
      </c>
      <c r="C1227" s="341">
        <v>1980</v>
      </c>
      <c r="D1227" s="350"/>
      <c r="E1227" s="350" t="s">
        <v>1471</v>
      </c>
      <c r="F1227" s="337">
        <v>2</v>
      </c>
      <c r="G1227" s="337">
        <v>1</v>
      </c>
      <c r="H1227" s="343">
        <v>405.7</v>
      </c>
      <c r="I1227" s="350">
        <v>370.4</v>
      </c>
      <c r="J1227" s="350">
        <v>213.4</v>
      </c>
      <c r="K1227" s="341">
        <v>31</v>
      </c>
      <c r="L1227" s="486">
        <f>'раздел 2'!C1224</f>
        <v>217013.9</v>
      </c>
      <c r="M1227" s="350">
        <v>0</v>
      </c>
      <c r="N1227" s="350">
        <v>0</v>
      </c>
      <c r="O1227" s="350">
        <v>0</v>
      </c>
      <c r="P1227" s="349">
        <f t="shared" si="317"/>
        <v>217013.9</v>
      </c>
      <c r="Q1227" s="345">
        <f t="shared" si="318"/>
        <v>534.91225043135319</v>
      </c>
      <c r="R1227" s="350">
        <v>24445</v>
      </c>
      <c r="S1227" s="350" t="s">
        <v>358</v>
      </c>
      <c r="T1227" s="350" t="s">
        <v>181</v>
      </c>
      <c r="U1227" s="59">
        <f>L1227-'раздел 2'!C1224</f>
        <v>0</v>
      </c>
      <c r="V1227" s="213">
        <f t="shared" si="308"/>
        <v>0</v>
      </c>
      <c r="W1227" s="213">
        <f t="shared" si="315"/>
        <v>23910.087749568647</v>
      </c>
    </row>
    <row r="1228" spans="1:23" ht="15.6" customHeight="1" x14ac:dyDescent="0.2">
      <c r="A1228" s="338">
        <f t="shared" si="316"/>
        <v>953</v>
      </c>
      <c r="B1228" s="340" t="s">
        <v>1370</v>
      </c>
      <c r="C1228" s="341">
        <v>1959</v>
      </c>
      <c r="D1228" s="350"/>
      <c r="E1228" s="350" t="s">
        <v>1472</v>
      </c>
      <c r="F1228" s="337">
        <v>2</v>
      </c>
      <c r="G1228" s="337">
        <v>2</v>
      </c>
      <c r="H1228" s="343">
        <v>656.51</v>
      </c>
      <c r="I1228" s="350">
        <v>609.21</v>
      </c>
      <c r="J1228" s="350">
        <v>568.61</v>
      </c>
      <c r="K1228" s="341">
        <v>25</v>
      </c>
      <c r="L1228" s="486">
        <f>'раздел 2'!C1225</f>
        <v>204439.52000000002</v>
      </c>
      <c r="M1228" s="350">
        <v>0</v>
      </c>
      <c r="N1228" s="350">
        <v>0</v>
      </c>
      <c r="O1228" s="350">
        <v>0</v>
      </c>
      <c r="P1228" s="349">
        <f t="shared" si="317"/>
        <v>204439.52000000002</v>
      </c>
      <c r="Q1228" s="345">
        <f t="shared" si="318"/>
        <v>311.40351251313768</v>
      </c>
      <c r="R1228" s="350">
        <v>24445</v>
      </c>
      <c r="S1228" s="350" t="s">
        <v>358</v>
      </c>
      <c r="T1228" s="350" t="s">
        <v>181</v>
      </c>
      <c r="U1228" s="59">
        <f>L1228-'раздел 2'!C1225</f>
        <v>0</v>
      </c>
      <c r="V1228" s="213">
        <f t="shared" si="308"/>
        <v>0</v>
      </c>
      <c r="W1228" s="213">
        <f t="shared" si="315"/>
        <v>24133.596487486862</v>
      </c>
    </row>
    <row r="1229" spans="1:23" ht="15.6" customHeight="1" x14ac:dyDescent="0.2">
      <c r="A1229" s="338">
        <f t="shared" si="316"/>
        <v>954</v>
      </c>
      <c r="B1229" s="340" t="s">
        <v>1372</v>
      </c>
      <c r="C1229" s="341">
        <v>1987</v>
      </c>
      <c r="D1229" s="350"/>
      <c r="E1229" s="350" t="s">
        <v>1472</v>
      </c>
      <c r="F1229" s="337">
        <v>2</v>
      </c>
      <c r="G1229" s="337">
        <v>2</v>
      </c>
      <c r="H1229" s="343">
        <v>567.79999999999995</v>
      </c>
      <c r="I1229" s="350">
        <v>519.79999999999995</v>
      </c>
      <c r="J1229" s="350">
        <v>472.6</v>
      </c>
      <c r="K1229" s="341">
        <v>22</v>
      </c>
      <c r="L1229" s="486">
        <f>'раздел 2'!C1226</f>
        <v>591429.17999999993</v>
      </c>
      <c r="M1229" s="350">
        <v>0</v>
      </c>
      <c r="N1229" s="350">
        <v>0</v>
      </c>
      <c r="O1229" s="350">
        <v>0</v>
      </c>
      <c r="P1229" s="349">
        <f t="shared" si="317"/>
        <v>591429.17999999993</v>
      </c>
      <c r="Q1229" s="345">
        <f t="shared" si="318"/>
        <v>1041.6153222965834</v>
      </c>
      <c r="R1229" s="350">
        <v>24445</v>
      </c>
      <c r="S1229" s="350" t="s">
        <v>358</v>
      </c>
      <c r="T1229" s="350" t="s">
        <v>181</v>
      </c>
      <c r="U1229" s="59">
        <f>L1229-'раздел 2'!C1226</f>
        <v>0</v>
      </c>
      <c r="V1229" s="213">
        <f t="shared" si="308"/>
        <v>0</v>
      </c>
      <c r="W1229" s="213">
        <f t="shared" si="315"/>
        <v>23403.384677703416</v>
      </c>
    </row>
    <row r="1230" spans="1:23" ht="15.6" customHeight="1" x14ac:dyDescent="0.2">
      <c r="A1230" s="338">
        <f t="shared" si="316"/>
        <v>955</v>
      </c>
      <c r="B1230" s="340" t="s">
        <v>1374</v>
      </c>
      <c r="C1230" s="341">
        <v>1962</v>
      </c>
      <c r="D1230" s="350"/>
      <c r="E1230" s="350" t="s">
        <v>1472</v>
      </c>
      <c r="F1230" s="337">
        <v>2</v>
      </c>
      <c r="G1230" s="337">
        <v>2</v>
      </c>
      <c r="H1230" s="343">
        <v>519.21</v>
      </c>
      <c r="I1230" s="350">
        <v>444.8</v>
      </c>
      <c r="J1230" s="350">
        <v>144</v>
      </c>
      <c r="K1230" s="341">
        <v>22</v>
      </c>
      <c r="L1230" s="486">
        <f>'раздел 2'!C1227</f>
        <v>281983.13</v>
      </c>
      <c r="M1230" s="350">
        <v>0</v>
      </c>
      <c r="N1230" s="350">
        <v>0</v>
      </c>
      <c r="O1230" s="350">
        <v>0</v>
      </c>
      <c r="P1230" s="349">
        <f t="shared" si="317"/>
        <v>281983.13</v>
      </c>
      <c r="Q1230" s="345">
        <f t="shared" si="318"/>
        <v>543.10034475453085</v>
      </c>
      <c r="R1230" s="350">
        <v>24445</v>
      </c>
      <c r="S1230" s="350" t="s">
        <v>358</v>
      </c>
      <c r="T1230" s="350" t="s">
        <v>181</v>
      </c>
      <c r="U1230" s="59">
        <f>L1230-'раздел 2'!C1227</f>
        <v>0</v>
      </c>
      <c r="V1230" s="213">
        <f t="shared" si="308"/>
        <v>0</v>
      </c>
      <c r="W1230" s="213">
        <f t="shared" si="315"/>
        <v>23901.89965524547</v>
      </c>
    </row>
    <row r="1231" spans="1:23" ht="15.6" customHeight="1" x14ac:dyDescent="0.2">
      <c r="A1231" s="338">
        <f t="shared" si="316"/>
        <v>956</v>
      </c>
      <c r="B1231" s="340" t="s">
        <v>1376</v>
      </c>
      <c r="C1231" s="341">
        <v>1956</v>
      </c>
      <c r="D1231" s="350"/>
      <c r="E1231" s="350" t="s">
        <v>1472</v>
      </c>
      <c r="F1231" s="337">
        <v>2</v>
      </c>
      <c r="G1231" s="337">
        <v>2</v>
      </c>
      <c r="H1231" s="343">
        <v>733.09</v>
      </c>
      <c r="I1231" s="350">
        <v>670.69</v>
      </c>
      <c r="J1231" s="350">
        <v>628.21</v>
      </c>
      <c r="K1231" s="341">
        <v>34</v>
      </c>
      <c r="L1231" s="486">
        <f>'раздел 2'!C1228</f>
        <v>106798.17</v>
      </c>
      <c r="M1231" s="350">
        <v>0</v>
      </c>
      <c r="N1231" s="350">
        <v>0</v>
      </c>
      <c r="O1231" s="350">
        <v>0</v>
      </c>
      <c r="P1231" s="349">
        <f t="shared" si="317"/>
        <v>106798.17</v>
      </c>
      <c r="Q1231" s="345">
        <f t="shared" si="318"/>
        <v>145.68220818726212</v>
      </c>
      <c r="R1231" s="350">
        <v>24445</v>
      </c>
      <c r="S1231" s="350" t="s">
        <v>358</v>
      </c>
      <c r="T1231" s="350" t="s">
        <v>181</v>
      </c>
      <c r="U1231" s="59">
        <f>L1231-'раздел 2'!C1228</f>
        <v>0</v>
      </c>
      <c r="V1231" s="213">
        <f t="shared" si="308"/>
        <v>0</v>
      </c>
      <c r="W1231" s="213">
        <f t="shared" si="315"/>
        <v>24299.317791812737</v>
      </c>
    </row>
    <row r="1232" spans="1:23" ht="15.6" customHeight="1" x14ac:dyDescent="0.2">
      <c r="A1232" s="338">
        <f t="shared" si="316"/>
        <v>957</v>
      </c>
      <c r="B1232" s="340" t="s">
        <v>1378</v>
      </c>
      <c r="C1232" s="341">
        <v>1985</v>
      </c>
      <c r="D1232" s="350"/>
      <c r="E1232" s="350" t="s">
        <v>1472</v>
      </c>
      <c r="F1232" s="337">
        <v>3</v>
      </c>
      <c r="G1232" s="337">
        <v>1</v>
      </c>
      <c r="H1232" s="343">
        <v>1581</v>
      </c>
      <c r="I1232" s="350">
        <v>1549.2</v>
      </c>
      <c r="J1232" s="350">
        <v>165.86</v>
      </c>
      <c r="K1232" s="341">
        <v>128</v>
      </c>
      <c r="L1232" s="486">
        <f>'раздел 2'!C1229</f>
        <v>130371.44</v>
      </c>
      <c r="M1232" s="350">
        <v>0</v>
      </c>
      <c r="N1232" s="350">
        <v>0</v>
      </c>
      <c r="O1232" s="350">
        <v>0</v>
      </c>
      <c r="P1232" s="349">
        <f t="shared" si="317"/>
        <v>130371.44</v>
      </c>
      <c r="Q1232" s="345">
        <f t="shared" si="318"/>
        <v>82.461378874130304</v>
      </c>
      <c r="R1232" s="350">
        <v>24445</v>
      </c>
      <c r="S1232" s="350" t="s">
        <v>358</v>
      </c>
      <c r="T1232" s="350" t="s">
        <v>181</v>
      </c>
      <c r="U1232" s="59">
        <f>L1232-'раздел 2'!C1229</f>
        <v>0</v>
      </c>
      <c r="V1232" s="213">
        <f t="shared" si="308"/>
        <v>0</v>
      </c>
      <c r="W1232" s="213">
        <f t="shared" si="315"/>
        <v>24362.53862112587</v>
      </c>
    </row>
    <row r="1233" spans="1:23" ht="15.6" customHeight="1" x14ac:dyDescent="0.2">
      <c r="A1233" s="338">
        <f t="shared" si="316"/>
        <v>958</v>
      </c>
      <c r="B1233" s="340" t="s">
        <v>1379</v>
      </c>
      <c r="C1233" s="341">
        <v>1970</v>
      </c>
      <c r="D1233" s="350"/>
      <c r="E1233" s="350" t="s">
        <v>1471</v>
      </c>
      <c r="F1233" s="337">
        <v>5</v>
      </c>
      <c r="G1233" s="337">
        <v>5</v>
      </c>
      <c r="H1233" s="343">
        <v>4814.37</v>
      </c>
      <c r="I1233" s="350">
        <v>4402.37</v>
      </c>
      <c r="J1233" s="350">
        <v>3388.17</v>
      </c>
      <c r="K1233" s="341">
        <v>230</v>
      </c>
      <c r="L1233" s="486">
        <f>'раздел 2'!C1230</f>
        <v>267446.32</v>
      </c>
      <c r="M1233" s="350">
        <v>0</v>
      </c>
      <c r="N1233" s="350">
        <v>0</v>
      </c>
      <c r="O1233" s="350">
        <v>0</v>
      </c>
      <c r="P1233" s="349">
        <f t="shared" si="317"/>
        <v>267446.32</v>
      </c>
      <c r="Q1233" s="345">
        <f t="shared" si="318"/>
        <v>55.551675504790872</v>
      </c>
      <c r="R1233" s="350">
        <v>24445</v>
      </c>
      <c r="S1233" s="350" t="s">
        <v>358</v>
      </c>
      <c r="T1233" s="350" t="s">
        <v>181</v>
      </c>
      <c r="U1233" s="59">
        <f>L1233-'раздел 2'!C1230</f>
        <v>0</v>
      </c>
      <c r="V1233" s="213">
        <f t="shared" si="308"/>
        <v>0</v>
      </c>
      <c r="W1233" s="213">
        <f t="shared" si="315"/>
        <v>24389.44832449521</v>
      </c>
    </row>
    <row r="1234" spans="1:23" ht="15.6" customHeight="1" x14ac:dyDescent="0.2">
      <c r="A1234" s="338">
        <f t="shared" si="316"/>
        <v>959</v>
      </c>
      <c r="B1234" s="340" t="s">
        <v>1380</v>
      </c>
      <c r="C1234" s="341">
        <v>1983</v>
      </c>
      <c r="D1234" s="350"/>
      <c r="E1234" s="350" t="s">
        <v>1472</v>
      </c>
      <c r="F1234" s="337">
        <v>12</v>
      </c>
      <c r="G1234" s="337">
        <v>1</v>
      </c>
      <c r="H1234" s="343">
        <v>5377.42</v>
      </c>
      <c r="I1234" s="350">
        <v>4626.72</v>
      </c>
      <c r="J1234" s="350">
        <v>3822.54</v>
      </c>
      <c r="K1234" s="341">
        <v>215</v>
      </c>
      <c r="L1234" s="486">
        <f>'раздел 2'!C1231</f>
        <v>914732.46</v>
      </c>
      <c r="M1234" s="350">
        <v>0</v>
      </c>
      <c r="N1234" s="350">
        <v>0</v>
      </c>
      <c r="O1234" s="350">
        <v>0</v>
      </c>
      <c r="P1234" s="349">
        <f t="shared" si="317"/>
        <v>914732.46</v>
      </c>
      <c r="Q1234" s="345">
        <f t="shared" si="318"/>
        <v>170.10619590807488</v>
      </c>
      <c r="R1234" s="350">
        <v>24445</v>
      </c>
      <c r="S1234" s="350" t="s">
        <v>358</v>
      </c>
      <c r="T1234" s="342" t="s">
        <v>1656</v>
      </c>
      <c r="U1234" s="59">
        <f>L1234-'раздел 2'!C1231</f>
        <v>0</v>
      </c>
      <c r="V1234" s="213">
        <f t="shared" si="308"/>
        <v>0</v>
      </c>
      <c r="W1234" s="213">
        <f t="shared" si="315"/>
        <v>24274.893804091924</v>
      </c>
    </row>
    <row r="1235" spans="1:23" ht="15.6" customHeight="1" x14ac:dyDescent="0.2">
      <c r="A1235" s="338">
        <f t="shared" si="316"/>
        <v>960</v>
      </c>
      <c r="B1235" s="340" t="s">
        <v>1381</v>
      </c>
      <c r="C1235" s="341">
        <v>1970</v>
      </c>
      <c r="D1235" s="350"/>
      <c r="E1235" s="350" t="s">
        <v>1470</v>
      </c>
      <c r="F1235" s="337">
        <v>5</v>
      </c>
      <c r="G1235" s="337">
        <v>6</v>
      </c>
      <c r="H1235" s="343">
        <v>5493.86</v>
      </c>
      <c r="I1235" s="350">
        <v>3986.31</v>
      </c>
      <c r="J1235" s="350">
        <v>3251.2</v>
      </c>
      <c r="K1235" s="341">
        <v>195</v>
      </c>
      <c r="L1235" s="486">
        <f>'раздел 2'!C1232</f>
        <v>1119742.99</v>
      </c>
      <c r="M1235" s="350">
        <v>0</v>
      </c>
      <c r="N1235" s="350">
        <v>0</v>
      </c>
      <c r="O1235" s="350">
        <v>0</v>
      </c>
      <c r="P1235" s="349">
        <f t="shared" si="317"/>
        <v>1119742.99</v>
      </c>
      <c r="Q1235" s="345">
        <f t="shared" si="318"/>
        <v>203.8171686209696</v>
      </c>
      <c r="R1235" s="350">
        <v>24445</v>
      </c>
      <c r="S1235" s="350" t="s">
        <v>358</v>
      </c>
      <c r="T1235" s="342" t="s">
        <v>1656</v>
      </c>
      <c r="U1235" s="59">
        <f>L1235-'раздел 2'!C1232</f>
        <v>0</v>
      </c>
      <c r="V1235" s="213">
        <f t="shared" si="308"/>
        <v>0</v>
      </c>
      <c r="W1235" s="213">
        <f t="shared" si="315"/>
        <v>24241.182831379032</v>
      </c>
    </row>
    <row r="1236" spans="1:23" ht="15.6" customHeight="1" x14ac:dyDescent="0.2">
      <c r="A1236" s="338">
        <f t="shared" si="316"/>
        <v>961</v>
      </c>
      <c r="B1236" s="340" t="s">
        <v>1382</v>
      </c>
      <c r="C1236" s="341">
        <v>1981</v>
      </c>
      <c r="D1236" s="350"/>
      <c r="E1236" s="350" t="s">
        <v>1471</v>
      </c>
      <c r="F1236" s="337">
        <v>9</v>
      </c>
      <c r="G1236" s="337">
        <v>7</v>
      </c>
      <c r="H1236" s="343">
        <v>17666.7</v>
      </c>
      <c r="I1236" s="350">
        <v>13857.9</v>
      </c>
      <c r="J1236" s="350">
        <v>11715.37</v>
      </c>
      <c r="K1236" s="341">
        <v>725</v>
      </c>
      <c r="L1236" s="486">
        <f>'раздел 2'!C1233</f>
        <v>1812220.5899999999</v>
      </c>
      <c r="M1236" s="350">
        <v>0</v>
      </c>
      <c r="N1236" s="350">
        <v>0</v>
      </c>
      <c r="O1236" s="350">
        <v>0</v>
      </c>
      <c r="P1236" s="349">
        <f t="shared" si="317"/>
        <v>1812220.5899999999</v>
      </c>
      <c r="Q1236" s="345">
        <f t="shared" si="318"/>
        <v>102.57833041824448</v>
      </c>
      <c r="R1236" s="350">
        <v>24445</v>
      </c>
      <c r="S1236" s="350" t="s">
        <v>358</v>
      </c>
      <c r="T1236" s="342" t="s">
        <v>1656</v>
      </c>
      <c r="U1236" s="59">
        <f>L1236-'раздел 2'!C1233</f>
        <v>0</v>
      </c>
      <c r="V1236" s="213">
        <f t="shared" si="308"/>
        <v>0</v>
      </c>
      <c r="W1236" s="213">
        <f t="shared" si="315"/>
        <v>24342.421669581756</v>
      </c>
    </row>
    <row r="1237" spans="1:23" ht="15.6" customHeight="1" x14ac:dyDescent="0.2">
      <c r="A1237" s="338">
        <f t="shared" si="316"/>
        <v>962</v>
      </c>
      <c r="B1237" s="340" t="s">
        <v>1384</v>
      </c>
      <c r="C1237" s="341">
        <v>1983</v>
      </c>
      <c r="D1237" s="350"/>
      <c r="E1237" s="350" t="s">
        <v>1471</v>
      </c>
      <c r="F1237" s="337">
        <v>5</v>
      </c>
      <c r="G1237" s="337">
        <v>8</v>
      </c>
      <c r="H1237" s="343">
        <v>8307.36</v>
      </c>
      <c r="I1237" s="350">
        <v>6081.56</v>
      </c>
      <c r="J1237" s="350">
        <v>5306.54</v>
      </c>
      <c r="K1237" s="341">
        <v>272</v>
      </c>
      <c r="L1237" s="486">
        <f>'раздел 2'!C1234</f>
        <v>1271926.98</v>
      </c>
      <c r="M1237" s="350">
        <v>0</v>
      </c>
      <c r="N1237" s="350">
        <v>0</v>
      </c>
      <c r="O1237" s="350">
        <v>0</v>
      </c>
      <c r="P1237" s="349">
        <f t="shared" si="317"/>
        <v>1271926.98</v>
      </c>
      <c r="Q1237" s="345">
        <f t="shared" si="318"/>
        <v>153.10844600450685</v>
      </c>
      <c r="R1237" s="350">
        <v>24445</v>
      </c>
      <c r="S1237" s="350" t="s">
        <v>358</v>
      </c>
      <c r="T1237" s="342" t="s">
        <v>1656</v>
      </c>
      <c r="U1237" s="59">
        <f>L1237-'раздел 2'!C1234</f>
        <v>0</v>
      </c>
      <c r="V1237" s="213">
        <f t="shared" si="308"/>
        <v>0</v>
      </c>
      <c r="W1237" s="213">
        <f t="shared" si="315"/>
        <v>24291.891553995494</v>
      </c>
    </row>
    <row r="1238" spans="1:23" ht="15.6" customHeight="1" x14ac:dyDescent="0.2">
      <c r="A1238" s="338">
        <f t="shared" si="316"/>
        <v>963</v>
      </c>
      <c r="B1238" s="340" t="s">
        <v>1385</v>
      </c>
      <c r="C1238" s="341">
        <v>1982</v>
      </c>
      <c r="D1238" s="350"/>
      <c r="E1238" s="350" t="s">
        <v>1472</v>
      </c>
      <c r="F1238" s="337">
        <v>12</v>
      </c>
      <c r="G1238" s="337">
        <v>1</v>
      </c>
      <c r="H1238" s="343">
        <v>4826.26</v>
      </c>
      <c r="I1238" s="350">
        <v>4162.1000000000004</v>
      </c>
      <c r="J1238" s="350">
        <v>3619.8</v>
      </c>
      <c r="K1238" s="341">
        <v>198</v>
      </c>
      <c r="L1238" s="486">
        <f>'раздел 2'!C1235</f>
        <v>432737</v>
      </c>
      <c r="M1238" s="350">
        <v>0</v>
      </c>
      <c r="N1238" s="350">
        <v>0</v>
      </c>
      <c r="O1238" s="350">
        <v>0</v>
      </c>
      <c r="P1238" s="349">
        <f t="shared" si="317"/>
        <v>432737</v>
      </c>
      <c r="Q1238" s="345">
        <f t="shared" si="318"/>
        <v>89.66301028125298</v>
      </c>
      <c r="R1238" s="350">
        <v>24445</v>
      </c>
      <c r="S1238" s="350" t="s">
        <v>358</v>
      </c>
      <c r="T1238" s="350" t="s">
        <v>1702</v>
      </c>
      <c r="U1238" s="59">
        <f>L1238-'раздел 2'!C1235</f>
        <v>0</v>
      </c>
      <c r="V1238" s="213">
        <f t="shared" si="308"/>
        <v>0</v>
      </c>
      <c r="W1238" s="213">
        <f t="shared" si="315"/>
        <v>24355.336989718748</v>
      </c>
    </row>
    <row r="1239" spans="1:23" ht="15.6" customHeight="1" x14ac:dyDescent="0.2">
      <c r="A1239" s="338">
        <f t="shared" si="316"/>
        <v>964</v>
      </c>
      <c r="B1239" s="340" t="s">
        <v>1386</v>
      </c>
      <c r="C1239" s="341">
        <v>1977</v>
      </c>
      <c r="D1239" s="350"/>
      <c r="E1239" s="350" t="s">
        <v>1472</v>
      </c>
      <c r="F1239" s="337">
        <v>5</v>
      </c>
      <c r="G1239" s="337">
        <v>8</v>
      </c>
      <c r="H1239" s="343">
        <v>9088.81</v>
      </c>
      <c r="I1239" s="350">
        <v>7105.61</v>
      </c>
      <c r="J1239" s="350">
        <v>5234.6099999999997</v>
      </c>
      <c r="K1239" s="341">
        <v>277</v>
      </c>
      <c r="L1239" s="486">
        <f>'раздел 2'!C1236</f>
        <v>1183394.06</v>
      </c>
      <c r="M1239" s="350">
        <v>0</v>
      </c>
      <c r="N1239" s="350">
        <v>0</v>
      </c>
      <c r="O1239" s="350">
        <v>0</v>
      </c>
      <c r="P1239" s="349">
        <f t="shared" si="317"/>
        <v>1183394.06</v>
      </c>
      <c r="Q1239" s="345">
        <f t="shared" si="318"/>
        <v>130.20341056750004</v>
      </c>
      <c r="R1239" s="350">
        <v>24445</v>
      </c>
      <c r="S1239" s="350" t="s">
        <v>358</v>
      </c>
      <c r="T1239" s="342" t="s">
        <v>1656</v>
      </c>
      <c r="U1239" s="59">
        <f>L1239-'раздел 2'!C1236</f>
        <v>0</v>
      </c>
      <c r="V1239" s="213">
        <f t="shared" si="308"/>
        <v>0</v>
      </c>
      <c r="W1239" s="213">
        <f t="shared" si="315"/>
        <v>24314.796589432499</v>
      </c>
    </row>
    <row r="1240" spans="1:23" ht="15.6" customHeight="1" x14ac:dyDescent="0.2">
      <c r="A1240" s="338">
        <f t="shared" si="316"/>
        <v>965</v>
      </c>
      <c r="B1240" s="340" t="s">
        <v>1387</v>
      </c>
      <c r="C1240" s="341">
        <v>1968</v>
      </c>
      <c r="D1240" s="350"/>
      <c r="E1240" s="350" t="s">
        <v>1470</v>
      </c>
      <c r="F1240" s="337">
        <v>5</v>
      </c>
      <c r="G1240" s="337">
        <v>4</v>
      </c>
      <c r="H1240" s="343">
        <v>4639.05</v>
      </c>
      <c r="I1240" s="350">
        <v>3553.63</v>
      </c>
      <c r="J1240" s="350">
        <v>3028.78</v>
      </c>
      <c r="K1240" s="341">
        <v>191</v>
      </c>
      <c r="L1240" s="486">
        <f>'раздел 2'!C1237</f>
        <v>522874.51</v>
      </c>
      <c r="M1240" s="350">
        <v>0</v>
      </c>
      <c r="N1240" s="350">
        <v>0</v>
      </c>
      <c r="O1240" s="350">
        <v>0</v>
      </c>
      <c r="P1240" s="349">
        <f t="shared" si="317"/>
        <v>522874.51</v>
      </c>
      <c r="Q1240" s="345">
        <f t="shared" si="318"/>
        <v>112.7115487007038</v>
      </c>
      <c r="R1240" s="350">
        <v>24445</v>
      </c>
      <c r="S1240" s="350" t="s">
        <v>358</v>
      </c>
      <c r="T1240" s="350" t="s">
        <v>1702</v>
      </c>
      <c r="U1240" s="59">
        <f>L1240-'раздел 2'!C1237</f>
        <v>0</v>
      </c>
      <c r="V1240" s="213">
        <f t="shared" si="308"/>
        <v>0</v>
      </c>
      <c r="W1240" s="213">
        <f t="shared" si="315"/>
        <v>24332.288451299297</v>
      </c>
    </row>
    <row r="1241" spans="1:23" ht="15.6" customHeight="1" x14ac:dyDescent="0.2">
      <c r="A1241" s="338">
        <f t="shared" si="316"/>
        <v>966</v>
      </c>
      <c r="B1241" s="340" t="s">
        <v>1388</v>
      </c>
      <c r="C1241" s="341">
        <v>1969</v>
      </c>
      <c r="D1241" s="350"/>
      <c r="E1241" s="350" t="s">
        <v>1470</v>
      </c>
      <c r="F1241" s="337">
        <v>5</v>
      </c>
      <c r="G1241" s="337">
        <v>4</v>
      </c>
      <c r="H1241" s="343">
        <v>3535.75</v>
      </c>
      <c r="I1241" s="350">
        <v>2649.25</v>
      </c>
      <c r="J1241" s="350">
        <v>2138.46</v>
      </c>
      <c r="K1241" s="341">
        <v>152</v>
      </c>
      <c r="L1241" s="486">
        <f>'раздел 2'!C1238</f>
        <v>336766.75</v>
      </c>
      <c r="M1241" s="350">
        <v>0</v>
      </c>
      <c r="N1241" s="350">
        <v>0</v>
      </c>
      <c r="O1241" s="350">
        <v>0</v>
      </c>
      <c r="P1241" s="349">
        <f t="shared" si="317"/>
        <v>336766.75</v>
      </c>
      <c r="Q1241" s="345">
        <f t="shared" si="318"/>
        <v>95.246199533338043</v>
      </c>
      <c r="R1241" s="350">
        <v>24445</v>
      </c>
      <c r="S1241" s="350" t="s">
        <v>358</v>
      </c>
      <c r="T1241" s="342" t="s">
        <v>1656</v>
      </c>
      <c r="U1241" s="59">
        <f>L1241-'раздел 2'!C1238</f>
        <v>0</v>
      </c>
      <c r="V1241" s="213">
        <f t="shared" si="308"/>
        <v>0</v>
      </c>
      <c r="W1241" s="213">
        <f t="shared" ref="W1241:W1292" si="319">R1241-Q1241</f>
        <v>24349.75380046666</v>
      </c>
    </row>
    <row r="1242" spans="1:23" ht="15.6" customHeight="1" x14ac:dyDescent="0.2">
      <c r="A1242" s="338">
        <f t="shared" si="316"/>
        <v>967</v>
      </c>
      <c r="B1242" s="340" t="s">
        <v>1390</v>
      </c>
      <c r="C1242" s="341">
        <v>1971</v>
      </c>
      <c r="D1242" s="350"/>
      <c r="E1242" s="350" t="s">
        <v>1470</v>
      </c>
      <c r="F1242" s="337">
        <v>5</v>
      </c>
      <c r="G1242" s="337">
        <v>6</v>
      </c>
      <c r="H1242" s="343">
        <v>5472.95</v>
      </c>
      <c r="I1242" s="350">
        <v>4002.95</v>
      </c>
      <c r="J1242" s="350">
        <v>3542.15</v>
      </c>
      <c r="K1242" s="341">
        <v>209</v>
      </c>
      <c r="L1242" s="486">
        <f>'раздел 2'!C1239</f>
        <v>508795.4</v>
      </c>
      <c r="M1242" s="350">
        <v>0</v>
      </c>
      <c r="N1242" s="350">
        <v>0</v>
      </c>
      <c r="O1242" s="350">
        <v>0</v>
      </c>
      <c r="P1242" s="349">
        <f t="shared" si="317"/>
        <v>508795.4</v>
      </c>
      <c r="Q1242" s="345">
        <f t="shared" si="318"/>
        <v>92.965475657552147</v>
      </c>
      <c r="R1242" s="350">
        <v>24445</v>
      </c>
      <c r="S1242" s="350" t="s">
        <v>358</v>
      </c>
      <c r="T1242" s="342" t="s">
        <v>1656</v>
      </c>
      <c r="U1242" s="59">
        <f>L1242-'раздел 2'!C1239</f>
        <v>0</v>
      </c>
      <c r="V1242" s="213">
        <f t="shared" si="308"/>
        <v>0</v>
      </c>
      <c r="W1242" s="213">
        <f t="shared" si="319"/>
        <v>24352.034524342449</v>
      </c>
    </row>
    <row r="1243" spans="1:23" ht="15.6" customHeight="1" x14ac:dyDescent="0.2">
      <c r="A1243" s="338">
        <f t="shared" si="316"/>
        <v>968</v>
      </c>
      <c r="B1243" s="340" t="s">
        <v>1392</v>
      </c>
      <c r="C1243" s="341">
        <v>1973</v>
      </c>
      <c r="D1243" s="350"/>
      <c r="E1243" s="350" t="s">
        <v>1472</v>
      </c>
      <c r="F1243" s="337">
        <v>5</v>
      </c>
      <c r="G1243" s="337">
        <v>6</v>
      </c>
      <c r="H1243" s="343">
        <v>6483.4</v>
      </c>
      <c r="I1243" s="350">
        <v>4994.1000000000004</v>
      </c>
      <c r="J1243" s="350">
        <v>3326.04</v>
      </c>
      <c r="K1243" s="341">
        <v>184</v>
      </c>
      <c r="L1243" s="486">
        <f>'раздел 2'!C1240</f>
        <v>1035673.67</v>
      </c>
      <c r="M1243" s="350">
        <v>0</v>
      </c>
      <c r="N1243" s="350">
        <v>0</v>
      </c>
      <c r="O1243" s="350">
        <v>0</v>
      </c>
      <c r="P1243" s="349">
        <f t="shared" si="317"/>
        <v>1035673.67</v>
      </c>
      <c r="Q1243" s="345">
        <f t="shared" si="318"/>
        <v>159.7423682018694</v>
      </c>
      <c r="R1243" s="350">
        <v>24445</v>
      </c>
      <c r="S1243" s="350" t="s">
        <v>358</v>
      </c>
      <c r="T1243" s="350" t="s">
        <v>1656</v>
      </c>
      <c r="U1243" s="59">
        <f>L1243-'раздел 2'!C1240</f>
        <v>0</v>
      </c>
      <c r="V1243" s="213">
        <f t="shared" si="308"/>
        <v>0</v>
      </c>
      <c r="W1243" s="213">
        <f t="shared" si="319"/>
        <v>24285.257631798129</v>
      </c>
    </row>
    <row r="1244" spans="1:23" ht="15.6" customHeight="1" x14ac:dyDescent="0.2">
      <c r="A1244" s="338">
        <f t="shared" si="316"/>
        <v>969</v>
      </c>
      <c r="B1244" s="340" t="s">
        <v>1393</v>
      </c>
      <c r="C1244" s="341">
        <v>1989</v>
      </c>
      <c r="D1244" s="350"/>
      <c r="E1244" s="350" t="s">
        <v>1470</v>
      </c>
      <c r="F1244" s="337">
        <v>5</v>
      </c>
      <c r="G1244" s="337">
        <v>4</v>
      </c>
      <c r="H1244" s="343">
        <v>4508.1000000000004</v>
      </c>
      <c r="I1244" s="350">
        <v>3494.1</v>
      </c>
      <c r="J1244" s="350">
        <v>2949.7</v>
      </c>
      <c r="K1244" s="341">
        <v>161</v>
      </c>
      <c r="L1244" s="486">
        <f>'раздел 2'!C1241</f>
        <v>310706.81</v>
      </c>
      <c r="M1244" s="350">
        <v>0</v>
      </c>
      <c r="N1244" s="350">
        <v>0</v>
      </c>
      <c r="O1244" s="350">
        <v>0</v>
      </c>
      <c r="P1244" s="349">
        <f t="shared" si="317"/>
        <v>310706.81</v>
      </c>
      <c r="Q1244" s="345">
        <f t="shared" si="318"/>
        <v>68.921898360728463</v>
      </c>
      <c r="R1244" s="350">
        <v>24445</v>
      </c>
      <c r="S1244" s="350" t="s">
        <v>358</v>
      </c>
      <c r="T1244" s="350" t="s">
        <v>1656</v>
      </c>
      <c r="U1244" s="59">
        <f>L1244-'раздел 2'!C1241</f>
        <v>0</v>
      </c>
      <c r="V1244" s="213">
        <f t="shared" si="308"/>
        <v>0</v>
      </c>
      <c r="W1244" s="213">
        <f t="shared" si="319"/>
        <v>24376.078101639272</v>
      </c>
    </row>
    <row r="1245" spans="1:23" ht="15.6" customHeight="1" x14ac:dyDescent="0.2">
      <c r="A1245" s="338">
        <f t="shared" si="316"/>
        <v>970</v>
      </c>
      <c r="B1245" s="340" t="s">
        <v>1395</v>
      </c>
      <c r="C1245" s="341">
        <v>1970</v>
      </c>
      <c r="D1245" s="350"/>
      <c r="E1245" s="350" t="s">
        <v>1470</v>
      </c>
      <c r="F1245" s="337">
        <v>5</v>
      </c>
      <c r="G1245" s="337">
        <v>4</v>
      </c>
      <c r="H1245" s="343">
        <v>3638.28</v>
      </c>
      <c r="I1245" s="350">
        <v>2635.28</v>
      </c>
      <c r="J1245" s="350">
        <v>2272.0500000000002</v>
      </c>
      <c r="K1245" s="341">
        <v>122</v>
      </c>
      <c r="L1245" s="486">
        <f>'раздел 2'!C1242</f>
        <v>257058.03</v>
      </c>
      <c r="M1245" s="350">
        <v>0</v>
      </c>
      <c r="N1245" s="350">
        <v>0</v>
      </c>
      <c r="O1245" s="350">
        <v>0</v>
      </c>
      <c r="P1245" s="349">
        <f t="shared" si="317"/>
        <v>257058.03</v>
      </c>
      <c r="Q1245" s="345">
        <f t="shared" si="318"/>
        <v>70.653723737590283</v>
      </c>
      <c r="R1245" s="350">
        <v>24445</v>
      </c>
      <c r="S1245" s="350" t="s">
        <v>358</v>
      </c>
      <c r="T1245" s="350" t="s">
        <v>1702</v>
      </c>
      <c r="U1245" s="59">
        <f>L1245-'раздел 2'!C1242</f>
        <v>0</v>
      </c>
      <c r="V1245" s="213">
        <f t="shared" si="308"/>
        <v>0</v>
      </c>
      <c r="W1245" s="213">
        <f t="shared" si="319"/>
        <v>24374.346276262411</v>
      </c>
    </row>
    <row r="1246" spans="1:23" ht="15.6" customHeight="1" x14ac:dyDescent="0.2">
      <c r="A1246" s="338">
        <f t="shared" si="316"/>
        <v>971</v>
      </c>
      <c r="B1246" s="340" t="s">
        <v>1396</v>
      </c>
      <c r="C1246" s="341">
        <v>1970</v>
      </c>
      <c r="D1246" s="350"/>
      <c r="E1246" s="350" t="s">
        <v>1472</v>
      </c>
      <c r="F1246" s="337">
        <v>5</v>
      </c>
      <c r="G1246" s="337">
        <v>6</v>
      </c>
      <c r="H1246" s="343">
        <v>6768.4</v>
      </c>
      <c r="I1246" s="350">
        <v>5001.6499999999996</v>
      </c>
      <c r="J1246" s="350">
        <v>3348.05</v>
      </c>
      <c r="K1246" s="341">
        <v>172</v>
      </c>
      <c r="L1246" s="486">
        <f>'раздел 2'!C1243</f>
        <v>1759221.84</v>
      </c>
      <c r="M1246" s="350">
        <v>0</v>
      </c>
      <c r="N1246" s="350">
        <v>0</v>
      </c>
      <c r="O1246" s="350">
        <v>0</v>
      </c>
      <c r="P1246" s="349">
        <f t="shared" si="317"/>
        <v>1759221.84</v>
      </c>
      <c r="Q1246" s="345">
        <f t="shared" si="318"/>
        <v>259.91694344305893</v>
      </c>
      <c r="R1246" s="350">
        <v>24445</v>
      </c>
      <c r="S1246" s="350" t="s">
        <v>358</v>
      </c>
      <c r="T1246" s="342" t="s">
        <v>1656</v>
      </c>
      <c r="U1246" s="59">
        <f>L1246-'раздел 2'!C1243</f>
        <v>0</v>
      </c>
      <c r="V1246" s="213">
        <f t="shared" si="308"/>
        <v>0</v>
      </c>
      <c r="W1246" s="213">
        <f t="shared" si="319"/>
        <v>24185.083056556941</v>
      </c>
    </row>
    <row r="1247" spans="1:23" ht="15.6" customHeight="1" x14ac:dyDescent="0.2">
      <c r="A1247" s="338">
        <f t="shared" si="316"/>
        <v>972</v>
      </c>
      <c r="B1247" s="340" t="s">
        <v>1397</v>
      </c>
      <c r="C1247" s="341">
        <v>1972</v>
      </c>
      <c r="D1247" s="350"/>
      <c r="E1247" s="350" t="s">
        <v>1470</v>
      </c>
      <c r="F1247" s="337">
        <v>5</v>
      </c>
      <c r="G1247" s="337">
        <v>4</v>
      </c>
      <c r="H1247" s="343">
        <v>3605.76</v>
      </c>
      <c r="I1247" s="350">
        <v>2601.7600000000002</v>
      </c>
      <c r="J1247" s="350">
        <v>2168.4899999999998</v>
      </c>
      <c r="K1247" s="341">
        <v>134</v>
      </c>
      <c r="L1247" s="486">
        <f>'раздел 2'!C1244</f>
        <v>787633.43</v>
      </c>
      <c r="M1247" s="350">
        <v>0</v>
      </c>
      <c r="N1247" s="350">
        <v>0</v>
      </c>
      <c r="O1247" s="350">
        <v>0</v>
      </c>
      <c r="P1247" s="349">
        <f t="shared" si="317"/>
        <v>787633.43</v>
      </c>
      <c r="Q1247" s="345">
        <f t="shared" si="318"/>
        <v>218.43756378682997</v>
      </c>
      <c r="R1247" s="350">
        <v>24445</v>
      </c>
      <c r="S1247" s="350" t="s">
        <v>358</v>
      </c>
      <c r="T1247" s="350" t="s">
        <v>1656</v>
      </c>
      <c r="U1247" s="59">
        <f>L1247-'раздел 2'!C1244</f>
        <v>0</v>
      </c>
      <c r="V1247" s="213">
        <f t="shared" si="308"/>
        <v>0</v>
      </c>
      <c r="W1247" s="213">
        <f t="shared" si="319"/>
        <v>24226.562436213171</v>
      </c>
    </row>
    <row r="1248" spans="1:23" ht="15.6" customHeight="1" x14ac:dyDescent="0.2">
      <c r="A1248" s="338">
        <f t="shared" si="316"/>
        <v>973</v>
      </c>
      <c r="B1248" s="340" t="s">
        <v>1398</v>
      </c>
      <c r="C1248" s="341">
        <v>1978</v>
      </c>
      <c r="D1248" s="350"/>
      <c r="E1248" s="350" t="s">
        <v>1470</v>
      </c>
      <c r="F1248" s="337">
        <v>9</v>
      </c>
      <c r="G1248" s="337">
        <v>5</v>
      </c>
      <c r="H1248" s="343">
        <v>12493.3</v>
      </c>
      <c r="I1248" s="350">
        <v>9751.5</v>
      </c>
      <c r="J1248" s="350">
        <v>8163.42</v>
      </c>
      <c r="K1248" s="341">
        <v>512</v>
      </c>
      <c r="L1248" s="486">
        <f>'раздел 2'!C1245</f>
        <v>1894371</v>
      </c>
      <c r="M1248" s="350">
        <v>0</v>
      </c>
      <c r="N1248" s="350">
        <v>0</v>
      </c>
      <c r="O1248" s="350">
        <v>0</v>
      </c>
      <c r="P1248" s="349">
        <f t="shared" si="317"/>
        <v>1894371</v>
      </c>
      <c r="Q1248" s="345">
        <f t="shared" si="318"/>
        <v>151.63095419144662</v>
      </c>
      <c r="R1248" s="350">
        <v>24445</v>
      </c>
      <c r="S1248" s="350" t="s">
        <v>358</v>
      </c>
      <c r="T1248" s="342" t="s">
        <v>1656</v>
      </c>
      <c r="U1248" s="59">
        <f>L1248-'раздел 2'!C1245</f>
        <v>0</v>
      </c>
      <c r="V1248" s="213">
        <f t="shared" si="308"/>
        <v>0</v>
      </c>
      <c r="W1248" s="213">
        <f t="shared" si="319"/>
        <v>24293.369045808555</v>
      </c>
    </row>
    <row r="1249" spans="1:23" ht="15.6" customHeight="1" x14ac:dyDescent="0.2">
      <c r="A1249" s="338">
        <f t="shared" si="316"/>
        <v>974</v>
      </c>
      <c r="B1249" s="340" t="s">
        <v>1399</v>
      </c>
      <c r="C1249" s="341">
        <v>1983</v>
      </c>
      <c r="D1249" s="350"/>
      <c r="E1249" s="350" t="s">
        <v>1470</v>
      </c>
      <c r="F1249" s="337">
        <v>5</v>
      </c>
      <c r="G1249" s="337">
        <v>5</v>
      </c>
      <c r="H1249" s="343">
        <v>8474.49</v>
      </c>
      <c r="I1249" s="350">
        <v>6112.49</v>
      </c>
      <c r="J1249" s="350">
        <v>5125.49</v>
      </c>
      <c r="K1249" s="341">
        <v>287</v>
      </c>
      <c r="L1249" s="486">
        <f>'раздел 2'!C1246</f>
        <v>583176.48</v>
      </c>
      <c r="M1249" s="350">
        <v>0</v>
      </c>
      <c r="N1249" s="350">
        <v>0</v>
      </c>
      <c r="O1249" s="350">
        <v>0</v>
      </c>
      <c r="P1249" s="349">
        <f t="shared" si="317"/>
        <v>583176.48</v>
      </c>
      <c r="Q1249" s="345">
        <f t="shared" si="318"/>
        <v>68.815525182046358</v>
      </c>
      <c r="R1249" s="350">
        <v>24445</v>
      </c>
      <c r="S1249" s="350" t="s">
        <v>358</v>
      </c>
      <c r="T1249" s="342" t="s">
        <v>1656</v>
      </c>
      <c r="U1249" s="59">
        <f>L1249-'раздел 2'!C1246</f>
        <v>0</v>
      </c>
      <c r="V1249" s="213">
        <f t="shared" si="308"/>
        <v>0</v>
      </c>
      <c r="W1249" s="213">
        <f t="shared" si="319"/>
        <v>24376.184474817954</v>
      </c>
    </row>
    <row r="1250" spans="1:23" ht="15.6" customHeight="1" x14ac:dyDescent="0.2">
      <c r="A1250" s="338">
        <f t="shared" si="316"/>
        <v>975</v>
      </c>
      <c r="B1250" s="340" t="s">
        <v>1400</v>
      </c>
      <c r="C1250" s="341">
        <v>1981</v>
      </c>
      <c r="D1250" s="350"/>
      <c r="E1250" s="350" t="s">
        <v>1470</v>
      </c>
      <c r="F1250" s="337">
        <v>5</v>
      </c>
      <c r="G1250" s="337">
        <v>6</v>
      </c>
      <c r="H1250" s="343">
        <v>6034.5</v>
      </c>
      <c r="I1250" s="350">
        <v>4523.7</v>
      </c>
      <c r="J1250" s="350">
        <v>4234.2</v>
      </c>
      <c r="K1250" s="341">
        <v>244</v>
      </c>
      <c r="L1250" s="486">
        <f>'раздел 2'!C1247</f>
        <v>699703.89</v>
      </c>
      <c r="M1250" s="350">
        <v>0</v>
      </c>
      <c r="N1250" s="350">
        <v>0</v>
      </c>
      <c r="O1250" s="350">
        <v>0</v>
      </c>
      <c r="P1250" s="349">
        <f t="shared" si="317"/>
        <v>699703.89</v>
      </c>
      <c r="Q1250" s="345">
        <f t="shared" si="318"/>
        <v>115.95059905543127</v>
      </c>
      <c r="R1250" s="350">
        <v>24445</v>
      </c>
      <c r="S1250" s="350" t="s">
        <v>358</v>
      </c>
      <c r="T1250" s="342" t="s">
        <v>1656</v>
      </c>
      <c r="U1250" s="59">
        <f>L1250-'раздел 2'!C1247</f>
        <v>0</v>
      </c>
      <c r="V1250" s="213">
        <f t="shared" si="308"/>
        <v>0</v>
      </c>
      <c r="W1250" s="213">
        <f t="shared" si="319"/>
        <v>24329.049400944568</v>
      </c>
    </row>
    <row r="1251" spans="1:23" ht="15.6" customHeight="1" x14ac:dyDescent="0.2">
      <c r="A1251" s="338">
        <f t="shared" si="316"/>
        <v>976</v>
      </c>
      <c r="B1251" s="340" t="s">
        <v>1401</v>
      </c>
      <c r="C1251" s="341">
        <v>1984</v>
      </c>
      <c r="D1251" s="350"/>
      <c r="E1251" s="350" t="s">
        <v>1470</v>
      </c>
      <c r="F1251" s="337">
        <v>5</v>
      </c>
      <c r="G1251" s="337">
        <v>6</v>
      </c>
      <c r="H1251" s="343">
        <v>6108.52</v>
      </c>
      <c r="I1251" s="350">
        <v>4589.0200000000004</v>
      </c>
      <c r="J1251" s="350">
        <v>4097.0200000000004</v>
      </c>
      <c r="K1251" s="341">
        <v>234</v>
      </c>
      <c r="L1251" s="486">
        <f>'раздел 2'!C1248</f>
        <v>1164167.1000000001</v>
      </c>
      <c r="M1251" s="350">
        <v>0</v>
      </c>
      <c r="N1251" s="350">
        <v>0</v>
      </c>
      <c r="O1251" s="350">
        <v>0</v>
      </c>
      <c r="P1251" s="349">
        <f t="shared" si="317"/>
        <v>1164167.1000000001</v>
      </c>
      <c r="Q1251" s="345">
        <f t="shared" si="318"/>
        <v>190.58087720102415</v>
      </c>
      <c r="R1251" s="350">
        <v>24445</v>
      </c>
      <c r="S1251" s="350" t="s">
        <v>358</v>
      </c>
      <c r="T1251" s="342" t="s">
        <v>1656</v>
      </c>
      <c r="U1251" s="59">
        <f>L1251-'раздел 2'!C1248</f>
        <v>0</v>
      </c>
      <c r="V1251" s="213">
        <f t="shared" si="308"/>
        <v>0</v>
      </c>
      <c r="W1251" s="213">
        <f t="shared" si="319"/>
        <v>24254.419122798976</v>
      </c>
    </row>
    <row r="1252" spans="1:23" ht="15.6" customHeight="1" x14ac:dyDescent="0.2">
      <c r="A1252" s="338">
        <f t="shared" si="316"/>
        <v>977</v>
      </c>
      <c r="B1252" s="340" t="s">
        <v>1402</v>
      </c>
      <c r="C1252" s="341">
        <v>1996</v>
      </c>
      <c r="D1252" s="350"/>
      <c r="E1252" s="350" t="s">
        <v>1471</v>
      </c>
      <c r="F1252" s="337">
        <v>5</v>
      </c>
      <c r="G1252" s="337">
        <v>3</v>
      </c>
      <c r="H1252" s="343">
        <v>5116</v>
      </c>
      <c r="I1252" s="350">
        <v>3684.5</v>
      </c>
      <c r="J1252" s="350">
        <v>3188.6</v>
      </c>
      <c r="K1252" s="341">
        <v>170</v>
      </c>
      <c r="L1252" s="486">
        <f>'раздел 2'!C1249</f>
        <v>426692.26</v>
      </c>
      <c r="M1252" s="350">
        <v>0</v>
      </c>
      <c r="N1252" s="350">
        <v>0</v>
      </c>
      <c r="O1252" s="350">
        <v>0</v>
      </c>
      <c r="P1252" s="349">
        <f t="shared" si="317"/>
        <v>426692.26</v>
      </c>
      <c r="Q1252" s="345">
        <f t="shared" si="318"/>
        <v>83.403491008600469</v>
      </c>
      <c r="R1252" s="350">
        <v>24445</v>
      </c>
      <c r="S1252" s="350" t="s">
        <v>358</v>
      </c>
      <c r="T1252" s="342" t="s">
        <v>1656</v>
      </c>
      <c r="U1252" s="59">
        <f>L1252-'раздел 2'!C1249</f>
        <v>0</v>
      </c>
      <c r="V1252" s="213">
        <f t="shared" si="308"/>
        <v>0</v>
      </c>
      <c r="W1252" s="213">
        <f t="shared" si="319"/>
        <v>24361.596508991399</v>
      </c>
    </row>
    <row r="1253" spans="1:23" ht="15.6" customHeight="1" x14ac:dyDescent="0.2">
      <c r="A1253" s="338">
        <f t="shared" si="316"/>
        <v>978</v>
      </c>
      <c r="B1253" s="340" t="s">
        <v>1403</v>
      </c>
      <c r="C1253" s="341">
        <v>1993</v>
      </c>
      <c r="D1253" s="350"/>
      <c r="E1253" s="350" t="s">
        <v>1471</v>
      </c>
      <c r="F1253" s="337">
        <v>9</v>
      </c>
      <c r="G1253" s="337">
        <v>4</v>
      </c>
      <c r="H1253" s="343">
        <v>11147.6</v>
      </c>
      <c r="I1253" s="350">
        <v>8114</v>
      </c>
      <c r="J1253" s="350">
        <v>7317.2</v>
      </c>
      <c r="K1253" s="341">
        <v>355</v>
      </c>
      <c r="L1253" s="486">
        <f>'раздел 2'!C1250</f>
        <v>502151</v>
      </c>
      <c r="M1253" s="350">
        <v>0</v>
      </c>
      <c r="N1253" s="350">
        <v>0</v>
      </c>
      <c r="O1253" s="350">
        <v>0</v>
      </c>
      <c r="P1253" s="349">
        <f t="shared" si="317"/>
        <v>502151</v>
      </c>
      <c r="Q1253" s="345">
        <f t="shared" si="318"/>
        <v>45.045660052387959</v>
      </c>
      <c r="R1253" s="350">
        <v>24445</v>
      </c>
      <c r="S1253" s="350" t="s">
        <v>358</v>
      </c>
      <c r="T1253" s="342" t="s">
        <v>1656</v>
      </c>
      <c r="U1253" s="59">
        <f>L1253-'раздел 2'!C1250</f>
        <v>0</v>
      </c>
      <c r="V1253" s="213">
        <f t="shared" si="308"/>
        <v>0</v>
      </c>
      <c r="W1253" s="213">
        <f t="shared" si="319"/>
        <v>24399.954339947613</v>
      </c>
    </row>
    <row r="1254" spans="1:23" ht="15.6" customHeight="1" x14ac:dyDescent="0.2">
      <c r="A1254" s="338">
        <f t="shared" si="316"/>
        <v>979</v>
      </c>
      <c r="B1254" s="340" t="s">
        <v>1404</v>
      </c>
      <c r="C1254" s="341">
        <v>1995</v>
      </c>
      <c r="D1254" s="350"/>
      <c r="E1254" s="350" t="s">
        <v>1471</v>
      </c>
      <c r="F1254" s="337">
        <v>5</v>
      </c>
      <c r="G1254" s="337">
        <v>4</v>
      </c>
      <c r="H1254" s="343">
        <v>6519.5</v>
      </c>
      <c r="I1254" s="350">
        <v>4771.1000000000004</v>
      </c>
      <c r="J1254" s="350">
        <v>4388.1000000000004</v>
      </c>
      <c r="K1254" s="341">
        <v>159</v>
      </c>
      <c r="L1254" s="486">
        <f>'раздел 2'!C1251</f>
        <v>790546.42</v>
      </c>
      <c r="M1254" s="350">
        <v>0</v>
      </c>
      <c r="N1254" s="350">
        <v>0</v>
      </c>
      <c r="O1254" s="350">
        <v>0</v>
      </c>
      <c r="P1254" s="349">
        <f t="shared" si="317"/>
        <v>790546.42</v>
      </c>
      <c r="Q1254" s="345">
        <f t="shared" si="318"/>
        <v>121.25874990413377</v>
      </c>
      <c r="R1254" s="350">
        <v>24445</v>
      </c>
      <c r="S1254" s="350" t="s">
        <v>358</v>
      </c>
      <c r="T1254" s="350" t="s">
        <v>1656</v>
      </c>
      <c r="U1254" s="59">
        <f>L1254-'раздел 2'!C1251</f>
        <v>0</v>
      </c>
      <c r="V1254" s="213">
        <f t="shared" ref="V1254:V1297" si="320">L1254-P1254</f>
        <v>0</v>
      </c>
      <c r="W1254" s="213">
        <f t="shared" si="319"/>
        <v>24323.741250095867</v>
      </c>
    </row>
    <row r="1255" spans="1:23" ht="15.6" customHeight="1" x14ac:dyDescent="0.2">
      <c r="A1255" s="338">
        <f t="shared" si="316"/>
        <v>980</v>
      </c>
      <c r="B1255" s="340" t="s">
        <v>1405</v>
      </c>
      <c r="C1255" s="341">
        <v>2005</v>
      </c>
      <c r="D1255" s="350"/>
      <c r="E1255" s="350" t="s">
        <v>1472</v>
      </c>
      <c r="F1255" s="337">
        <v>4</v>
      </c>
      <c r="G1255" s="337">
        <v>2</v>
      </c>
      <c r="H1255" s="343">
        <v>4085.9</v>
      </c>
      <c r="I1255" s="350">
        <v>2756.8</v>
      </c>
      <c r="J1255" s="350">
        <v>1831.7</v>
      </c>
      <c r="K1255" s="341">
        <v>120</v>
      </c>
      <c r="L1255" s="486">
        <f>'раздел 2'!C1252</f>
        <v>497666.18</v>
      </c>
      <c r="M1255" s="350">
        <v>0</v>
      </c>
      <c r="N1255" s="350">
        <v>0</v>
      </c>
      <c r="O1255" s="350">
        <v>0</v>
      </c>
      <c r="P1255" s="349">
        <f t="shared" si="317"/>
        <v>497666.18</v>
      </c>
      <c r="Q1255" s="345">
        <f t="shared" si="318"/>
        <v>121.80087128906727</v>
      </c>
      <c r="R1255" s="350">
        <v>24445</v>
      </c>
      <c r="S1255" s="350" t="s">
        <v>358</v>
      </c>
      <c r="T1255" s="342" t="s">
        <v>1656</v>
      </c>
      <c r="U1255" s="59">
        <f>L1255-'раздел 2'!C1252</f>
        <v>0</v>
      </c>
      <c r="V1255" s="213">
        <f t="shared" si="320"/>
        <v>0</v>
      </c>
      <c r="W1255" s="213">
        <f t="shared" si="319"/>
        <v>24323.199128710934</v>
      </c>
    </row>
    <row r="1256" spans="1:23" ht="15.6" customHeight="1" x14ac:dyDescent="0.2">
      <c r="A1256" s="338">
        <f t="shared" si="316"/>
        <v>981</v>
      </c>
      <c r="B1256" s="340" t="s">
        <v>1406</v>
      </c>
      <c r="C1256" s="341">
        <v>1995</v>
      </c>
      <c r="D1256" s="350"/>
      <c r="E1256" s="350" t="s">
        <v>1471</v>
      </c>
      <c r="F1256" s="337">
        <v>5</v>
      </c>
      <c r="G1256" s="337">
        <v>4</v>
      </c>
      <c r="H1256" s="343">
        <v>6670.07</v>
      </c>
      <c r="I1256" s="350">
        <v>4940.87</v>
      </c>
      <c r="J1256" s="350">
        <v>4690.07</v>
      </c>
      <c r="K1256" s="341">
        <v>208</v>
      </c>
      <c r="L1256" s="486">
        <f>'раздел 2'!C1253</f>
        <v>904272.4</v>
      </c>
      <c r="M1256" s="350">
        <v>0</v>
      </c>
      <c r="N1256" s="350">
        <v>0</v>
      </c>
      <c r="O1256" s="350">
        <v>0</v>
      </c>
      <c r="P1256" s="349">
        <f t="shared" si="317"/>
        <v>904272.4</v>
      </c>
      <c r="Q1256" s="345">
        <f t="shared" si="318"/>
        <v>135.57165067233177</v>
      </c>
      <c r="R1256" s="350">
        <v>24445</v>
      </c>
      <c r="S1256" s="350" t="s">
        <v>358</v>
      </c>
      <c r="T1256" s="342" t="s">
        <v>1656</v>
      </c>
      <c r="U1256" s="59">
        <f>L1256-'раздел 2'!C1253</f>
        <v>0</v>
      </c>
      <c r="V1256" s="213">
        <f t="shared" si="320"/>
        <v>0</v>
      </c>
      <c r="W1256" s="213">
        <f t="shared" si="319"/>
        <v>24309.428349327667</v>
      </c>
    </row>
    <row r="1257" spans="1:23" ht="15.6" customHeight="1" x14ac:dyDescent="0.2">
      <c r="A1257" s="338">
        <f t="shared" si="316"/>
        <v>982</v>
      </c>
      <c r="B1257" s="340" t="s">
        <v>1408</v>
      </c>
      <c r="C1257" s="341">
        <v>1986</v>
      </c>
      <c r="D1257" s="350"/>
      <c r="E1257" s="350" t="s">
        <v>1471</v>
      </c>
      <c r="F1257" s="337">
        <v>5</v>
      </c>
      <c r="G1257" s="337">
        <v>5</v>
      </c>
      <c r="H1257" s="343">
        <v>5412.1</v>
      </c>
      <c r="I1257" s="350">
        <v>4016.9</v>
      </c>
      <c r="J1257" s="350">
        <v>3313.2</v>
      </c>
      <c r="K1257" s="341">
        <v>219</v>
      </c>
      <c r="L1257" s="486">
        <f>'раздел 2'!C1254</f>
        <v>923728.82</v>
      </c>
      <c r="M1257" s="350">
        <v>0</v>
      </c>
      <c r="N1257" s="350">
        <v>0</v>
      </c>
      <c r="O1257" s="350">
        <v>0</v>
      </c>
      <c r="P1257" s="349">
        <f t="shared" si="317"/>
        <v>923728.82</v>
      </c>
      <c r="Q1257" s="345">
        <f t="shared" si="318"/>
        <v>170.67844644407899</v>
      </c>
      <c r="R1257" s="350">
        <v>24445</v>
      </c>
      <c r="S1257" s="350" t="s">
        <v>358</v>
      </c>
      <c r="T1257" s="342" t="s">
        <v>1656</v>
      </c>
      <c r="U1257" s="59">
        <f>L1257-'раздел 2'!C1254</f>
        <v>0</v>
      </c>
      <c r="V1257" s="213">
        <f t="shared" si="320"/>
        <v>0</v>
      </c>
      <c r="W1257" s="213">
        <f t="shared" si="319"/>
        <v>24274.321553555921</v>
      </c>
    </row>
    <row r="1258" spans="1:23" ht="15.6" customHeight="1" x14ac:dyDescent="0.2">
      <c r="A1258" s="338">
        <f t="shared" si="316"/>
        <v>983</v>
      </c>
      <c r="B1258" s="340" t="s">
        <v>1409</v>
      </c>
      <c r="C1258" s="341">
        <v>1968</v>
      </c>
      <c r="D1258" s="350"/>
      <c r="E1258" s="350" t="s">
        <v>1470</v>
      </c>
      <c r="F1258" s="337">
        <v>5</v>
      </c>
      <c r="G1258" s="337">
        <v>4</v>
      </c>
      <c r="H1258" s="343">
        <v>2968.37</v>
      </c>
      <c r="I1258" s="350">
        <v>2654.37</v>
      </c>
      <c r="J1258" s="350">
        <v>2116.83</v>
      </c>
      <c r="K1258" s="341">
        <v>158</v>
      </c>
      <c r="L1258" s="486">
        <f>'раздел 2'!C1255</f>
        <v>781090.23</v>
      </c>
      <c r="M1258" s="350">
        <v>0</v>
      </c>
      <c r="N1258" s="350">
        <v>0</v>
      </c>
      <c r="O1258" s="350">
        <v>0</v>
      </c>
      <c r="P1258" s="349">
        <f t="shared" si="317"/>
        <v>781090.23</v>
      </c>
      <c r="Q1258" s="345">
        <f t="shared" si="318"/>
        <v>263.1377591068499</v>
      </c>
      <c r="R1258" s="350">
        <v>24445</v>
      </c>
      <c r="S1258" s="350" t="s">
        <v>358</v>
      </c>
      <c r="T1258" s="342" t="s">
        <v>1656</v>
      </c>
      <c r="U1258" s="59">
        <f>L1258-'раздел 2'!C1255</f>
        <v>0</v>
      </c>
      <c r="V1258" s="213">
        <f t="shared" si="320"/>
        <v>0</v>
      </c>
      <c r="W1258" s="213">
        <f t="shared" si="319"/>
        <v>24181.862240893151</v>
      </c>
    </row>
    <row r="1259" spans="1:23" ht="15.6" customHeight="1" x14ac:dyDescent="0.2">
      <c r="A1259" s="338">
        <f t="shared" si="316"/>
        <v>984</v>
      </c>
      <c r="B1259" s="340" t="s">
        <v>1410</v>
      </c>
      <c r="C1259" s="341">
        <v>1984</v>
      </c>
      <c r="D1259" s="350"/>
      <c r="E1259" s="350" t="s">
        <v>1470</v>
      </c>
      <c r="F1259" s="337">
        <v>9</v>
      </c>
      <c r="G1259" s="337">
        <v>4</v>
      </c>
      <c r="H1259" s="343">
        <v>8764.0300000000007</v>
      </c>
      <c r="I1259" s="350">
        <v>7817.03</v>
      </c>
      <c r="J1259" s="350">
        <v>1061.94</v>
      </c>
      <c r="K1259" s="341">
        <v>419</v>
      </c>
      <c r="L1259" s="486">
        <f>'раздел 2'!C1256</f>
        <v>990727.32</v>
      </c>
      <c r="M1259" s="350">
        <v>0</v>
      </c>
      <c r="N1259" s="350">
        <v>0</v>
      </c>
      <c r="O1259" s="350">
        <v>0</v>
      </c>
      <c r="P1259" s="349">
        <f t="shared" si="317"/>
        <v>990727.32</v>
      </c>
      <c r="Q1259" s="345">
        <f t="shared" si="318"/>
        <v>113.04472029420253</v>
      </c>
      <c r="R1259" s="350">
        <v>24445</v>
      </c>
      <c r="S1259" s="350" t="s">
        <v>358</v>
      </c>
      <c r="T1259" s="350" t="s">
        <v>1702</v>
      </c>
      <c r="U1259" s="59">
        <f>L1259-'раздел 2'!C1256</f>
        <v>0</v>
      </c>
      <c r="V1259" s="213">
        <f t="shared" si="320"/>
        <v>0</v>
      </c>
      <c r="W1259" s="213">
        <f t="shared" si="319"/>
        <v>24331.955279705799</v>
      </c>
    </row>
    <row r="1260" spans="1:23" ht="15.6" customHeight="1" x14ac:dyDescent="0.2">
      <c r="A1260" s="338">
        <f t="shared" si="316"/>
        <v>985</v>
      </c>
      <c r="B1260" s="340" t="s">
        <v>1411</v>
      </c>
      <c r="C1260" s="341">
        <v>1989</v>
      </c>
      <c r="D1260" s="350"/>
      <c r="E1260" s="350" t="s">
        <v>1471</v>
      </c>
      <c r="F1260" s="337">
        <v>5</v>
      </c>
      <c r="G1260" s="337">
        <v>4</v>
      </c>
      <c r="H1260" s="343">
        <v>5468.2</v>
      </c>
      <c r="I1260" s="350">
        <v>4827.8</v>
      </c>
      <c r="J1260" s="350">
        <v>3672.9</v>
      </c>
      <c r="K1260" s="341">
        <v>256</v>
      </c>
      <c r="L1260" s="486">
        <f>'раздел 2'!C1257</f>
        <v>824716.73</v>
      </c>
      <c r="M1260" s="350">
        <v>0</v>
      </c>
      <c r="N1260" s="350">
        <v>0</v>
      </c>
      <c r="O1260" s="350">
        <v>0</v>
      </c>
      <c r="P1260" s="349">
        <f t="shared" si="317"/>
        <v>824716.73</v>
      </c>
      <c r="Q1260" s="345">
        <f t="shared" si="318"/>
        <v>150.82051314875096</v>
      </c>
      <c r="R1260" s="350">
        <v>24445</v>
      </c>
      <c r="S1260" s="350" t="s">
        <v>358</v>
      </c>
      <c r="T1260" s="342" t="s">
        <v>1656</v>
      </c>
      <c r="U1260" s="59">
        <f>L1260-'раздел 2'!C1257</f>
        <v>0</v>
      </c>
      <c r="V1260" s="213">
        <f t="shared" si="320"/>
        <v>0</v>
      </c>
      <c r="W1260" s="213">
        <f t="shared" si="319"/>
        <v>24294.179486851248</v>
      </c>
    </row>
    <row r="1261" spans="1:23" ht="15.6" customHeight="1" x14ac:dyDescent="0.2">
      <c r="A1261" s="338">
        <f t="shared" si="316"/>
        <v>986</v>
      </c>
      <c r="B1261" s="340" t="s">
        <v>1412</v>
      </c>
      <c r="C1261" s="341">
        <v>1985</v>
      </c>
      <c r="D1261" s="350"/>
      <c r="E1261" s="350" t="s">
        <v>1472</v>
      </c>
      <c r="F1261" s="337">
        <v>12</v>
      </c>
      <c r="G1261" s="337">
        <v>1</v>
      </c>
      <c r="H1261" s="343">
        <v>4886.17</v>
      </c>
      <c r="I1261" s="350">
        <v>4214.3999999999996</v>
      </c>
      <c r="J1261" s="350">
        <v>3608.6</v>
      </c>
      <c r="K1261" s="341">
        <v>198</v>
      </c>
      <c r="L1261" s="486">
        <f>'раздел 2'!C1258</f>
        <v>880830.17999999993</v>
      </c>
      <c r="M1261" s="350">
        <v>0</v>
      </c>
      <c r="N1261" s="350">
        <v>0</v>
      </c>
      <c r="O1261" s="350">
        <v>0</v>
      </c>
      <c r="P1261" s="349">
        <f t="shared" si="317"/>
        <v>880830.17999999993</v>
      </c>
      <c r="Q1261" s="345">
        <f t="shared" si="318"/>
        <v>180.27006428347764</v>
      </c>
      <c r="R1261" s="350">
        <v>24445</v>
      </c>
      <c r="S1261" s="350" t="s">
        <v>358</v>
      </c>
      <c r="T1261" s="342" t="s">
        <v>1656</v>
      </c>
      <c r="U1261" s="59">
        <f>L1261-'раздел 2'!C1258</f>
        <v>0</v>
      </c>
      <c r="V1261" s="213">
        <f t="shared" si="320"/>
        <v>0</v>
      </c>
      <c r="W1261" s="213">
        <f t="shared" si="319"/>
        <v>24264.729935716521</v>
      </c>
    </row>
    <row r="1262" spans="1:23" ht="15.6" customHeight="1" x14ac:dyDescent="0.2">
      <c r="A1262" s="338">
        <f t="shared" si="316"/>
        <v>987</v>
      </c>
      <c r="B1262" s="340" t="s">
        <v>1413</v>
      </c>
      <c r="C1262" s="341">
        <v>1984</v>
      </c>
      <c r="D1262" s="350"/>
      <c r="E1262" s="350" t="s">
        <v>1471</v>
      </c>
      <c r="F1262" s="337">
        <v>5</v>
      </c>
      <c r="G1262" s="337">
        <v>6</v>
      </c>
      <c r="H1262" s="343">
        <v>5448.28</v>
      </c>
      <c r="I1262" s="350">
        <v>4803.28</v>
      </c>
      <c r="J1262" s="350">
        <v>4271.45</v>
      </c>
      <c r="K1262" s="341">
        <v>243</v>
      </c>
      <c r="L1262" s="486">
        <f>'раздел 2'!C1259</f>
        <v>441491.76</v>
      </c>
      <c r="M1262" s="350">
        <v>0</v>
      </c>
      <c r="N1262" s="350">
        <v>0</v>
      </c>
      <c r="O1262" s="350">
        <v>0</v>
      </c>
      <c r="P1262" s="349">
        <f t="shared" si="317"/>
        <v>441491.76</v>
      </c>
      <c r="Q1262" s="345">
        <f t="shared" si="318"/>
        <v>81.033236177288984</v>
      </c>
      <c r="R1262" s="350">
        <v>24445</v>
      </c>
      <c r="S1262" s="350" t="s">
        <v>358</v>
      </c>
      <c r="T1262" s="350" t="s">
        <v>1656</v>
      </c>
      <c r="U1262" s="59">
        <f>L1262-'раздел 2'!C1259</f>
        <v>0</v>
      </c>
      <c r="V1262" s="213">
        <f t="shared" si="320"/>
        <v>0</v>
      </c>
      <c r="W1262" s="213">
        <f t="shared" si="319"/>
        <v>24363.966763822711</v>
      </c>
    </row>
    <row r="1263" spans="1:23" ht="15.6" customHeight="1" x14ac:dyDescent="0.2">
      <c r="A1263" s="338">
        <f t="shared" si="316"/>
        <v>988</v>
      </c>
      <c r="B1263" s="340" t="s">
        <v>1414</v>
      </c>
      <c r="C1263" s="341">
        <v>1978</v>
      </c>
      <c r="D1263" s="350"/>
      <c r="E1263" s="350" t="s">
        <v>1471</v>
      </c>
      <c r="F1263" s="337">
        <v>5</v>
      </c>
      <c r="G1263" s="337">
        <v>6</v>
      </c>
      <c r="H1263" s="343">
        <v>4402.6000000000004</v>
      </c>
      <c r="I1263" s="350">
        <v>3917.6</v>
      </c>
      <c r="J1263" s="350">
        <v>3459.4</v>
      </c>
      <c r="K1263" s="341">
        <v>190</v>
      </c>
      <c r="L1263" s="486">
        <f>'раздел 2'!C1260</f>
        <v>433769.09</v>
      </c>
      <c r="M1263" s="350">
        <v>0</v>
      </c>
      <c r="N1263" s="350">
        <v>0</v>
      </c>
      <c r="O1263" s="350">
        <v>0</v>
      </c>
      <c r="P1263" s="349">
        <f t="shared" si="317"/>
        <v>433769.09</v>
      </c>
      <c r="Q1263" s="345">
        <f t="shared" si="318"/>
        <v>98.525664380139006</v>
      </c>
      <c r="R1263" s="350">
        <v>24445</v>
      </c>
      <c r="S1263" s="350" t="s">
        <v>358</v>
      </c>
      <c r="T1263" s="342" t="s">
        <v>1656</v>
      </c>
      <c r="U1263" s="59">
        <f>L1263-'раздел 2'!C1260</f>
        <v>0</v>
      </c>
      <c r="V1263" s="213">
        <f t="shared" si="320"/>
        <v>0</v>
      </c>
      <c r="W1263" s="213">
        <f t="shared" si="319"/>
        <v>24346.47433561986</v>
      </c>
    </row>
    <row r="1264" spans="1:23" ht="15.6" customHeight="1" x14ac:dyDescent="0.2">
      <c r="A1264" s="338">
        <f t="shared" si="316"/>
        <v>989</v>
      </c>
      <c r="B1264" s="340" t="s">
        <v>1415</v>
      </c>
      <c r="C1264" s="341">
        <v>1986</v>
      </c>
      <c r="D1264" s="350"/>
      <c r="E1264" s="350" t="s">
        <v>1470</v>
      </c>
      <c r="F1264" s="337">
        <v>9</v>
      </c>
      <c r="G1264" s="337">
        <v>4</v>
      </c>
      <c r="H1264" s="343">
        <v>8925.2000000000007</v>
      </c>
      <c r="I1264" s="350">
        <v>7962.2</v>
      </c>
      <c r="J1264" s="350">
        <v>6630.56</v>
      </c>
      <c r="K1264" s="341">
        <v>409</v>
      </c>
      <c r="L1264" s="486">
        <f>'раздел 2'!C1261</f>
        <v>590269.28</v>
      </c>
      <c r="M1264" s="350">
        <v>0</v>
      </c>
      <c r="N1264" s="350">
        <v>0</v>
      </c>
      <c r="O1264" s="350">
        <v>0</v>
      </c>
      <c r="P1264" s="349">
        <f t="shared" si="317"/>
        <v>590269.28</v>
      </c>
      <c r="Q1264" s="345">
        <f t="shared" si="318"/>
        <v>66.135131985837845</v>
      </c>
      <c r="R1264" s="350">
        <v>24445</v>
      </c>
      <c r="S1264" s="350" t="s">
        <v>358</v>
      </c>
      <c r="T1264" s="342" t="s">
        <v>1656</v>
      </c>
      <c r="U1264" s="59">
        <f>L1264-'раздел 2'!C1261</f>
        <v>0</v>
      </c>
      <c r="V1264" s="213">
        <f t="shared" si="320"/>
        <v>0</v>
      </c>
      <c r="W1264" s="213">
        <f t="shared" si="319"/>
        <v>24378.864868014163</v>
      </c>
    </row>
    <row r="1265" spans="1:23" ht="15.6" customHeight="1" x14ac:dyDescent="0.2">
      <c r="A1265" s="338">
        <f t="shared" si="316"/>
        <v>990</v>
      </c>
      <c r="B1265" s="340" t="s">
        <v>1417</v>
      </c>
      <c r="C1265" s="341">
        <v>1989</v>
      </c>
      <c r="D1265" s="350"/>
      <c r="E1265" s="350" t="s">
        <v>1470</v>
      </c>
      <c r="F1265" s="337">
        <v>5</v>
      </c>
      <c r="G1265" s="337">
        <v>7</v>
      </c>
      <c r="H1265" s="343">
        <v>6291.8</v>
      </c>
      <c r="I1265" s="350">
        <v>5581.8</v>
      </c>
      <c r="J1265" s="350">
        <v>5375.6</v>
      </c>
      <c r="K1265" s="341">
        <v>250</v>
      </c>
      <c r="L1265" s="486">
        <f>'раздел 2'!C1262</f>
        <v>1075337.07</v>
      </c>
      <c r="M1265" s="350">
        <v>0</v>
      </c>
      <c r="N1265" s="350">
        <v>0</v>
      </c>
      <c r="O1265" s="350">
        <v>0</v>
      </c>
      <c r="P1265" s="349">
        <f t="shared" si="317"/>
        <v>1075337.07</v>
      </c>
      <c r="Q1265" s="345">
        <f t="shared" si="318"/>
        <v>170.91087923964525</v>
      </c>
      <c r="R1265" s="350">
        <v>24445</v>
      </c>
      <c r="S1265" s="350" t="s">
        <v>358</v>
      </c>
      <c r="T1265" s="342" t="s">
        <v>1656</v>
      </c>
      <c r="U1265" s="59">
        <f>L1265-'раздел 2'!C1262</f>
        <v>0</v>
      </c>
      <c r="V1265" s="213">
        <f t="shared" si="320"/>
        <v>0</v>
      </c>
      <c r="W1265" s="213">
        <f t="shared" si="319"/>
        <v>24274.089120760356</v>
      </c>
    </row>
    <row r="1266" spans="1:23" ht="15.6" customHeight="1" x14ac:dyDescent="0.2">
      <c r="A1266" s="338">
        <f t="shared" si="316"/>
        <v>991</v>
      </c>
      <c r="B1266" s="339" t="s">
        <v>1418</v>
      </c>
      <c r="C1266" s="341">
        <v>1968</v>
      </c>
      <c r="D1266" s="350"/>
      <c r="E1266" s="350" t="s">
        <v>1471</v>
      </c>
      <c r="F1266" s="337">
        <v>5</v>
      </c>
      <c r="G1266" s="337">
        <v>4</v>
      </c>
      <c r="H1266" s="343">
        <v>3616.24</v>
      </c>
      <c r="I1266" s="350">
        <v>2646.24</v>
      </c>
      <c r="J1266" s="350">
        <v>2469.58</v>
      </c>
      <c r="K1266" s="341">
        <v>134</v>
      </c>
      <c r="L1266" s="486">
        <f>'раздел 2'!C1263</f>
        <v>362094.88</v>
      </c>
      <c r="M1266" s="350">
        <v>0</v>
      </c>
      <c r="N1266" s="350">
        <v>0</v>
      </c>
      <c r="O1266" s="350">
        <v>0</v>
      </c>
      <c r="P1266" s="349">
        <f t="shared" si="317"/>
        <v>362094.88</v>
      </c>
      <c r="Q1266" s="345">
        <f t="shared" si="318"/>
        <v>100.13021259650908</v>
      </c>
      <c r="R1266" s="350">
        <v>24445</v>
      </c>
      <c r="S1266" s="350" t="s">
        <v>358</v>
      </c>
      <c r="T1266" s="342" t="s">
        <v>1656</v>
      </c>
      <c r="U1266" s="59">
        <f>L1266-'раздел 2'!C1263</f>
        <v>0</v>
      </c>
      <c r="V1266" s="213">
        <f t="shared" si="320"/>
        <v>0</v>
      </c>
      <c r="W1266" s="213">
        <f t="shared" si="319"/>
        <v>24344.869787403492</v>
      </c>
    </row>
    <row r="1267" spans="1:23" ht="15.6" customHeight="1" x14ac:dyDescent="0.2">
      <c r="A1267" s="338">
        <f t="shared" si="316"/>
        <v>992</v>
      </c>
      <c r="B1267" s="339" t="s">
        <v>1419</v>
      </c>
      <c r="C1267" s="341">
        <v>1965</v>
      </c>
      <c r="D1267" s="350"/>
      <c r="E1267" s="350" t="s">
        <v>1471</v>
      </c>
      <c r="F1267" s="337">
        <v>5</v>
      </c>
      <c r="G1267" s="337">
        <v>4</v>
      </c>
      <c r="H1267" s="343">
        <v>485.86</v>
      </c>
      <c r="I1267" s="350">
        <v>3920.86</v>
      </c>
      <c r="J1267" s="350">
        <v>3262.51</v>
      </c>
      <c r="K1267" s="341">
        <v>192</v>
      </c>
      <c r="L1267" s="486">
        <f>'раздел 2'!C1264</f>
        <v>1164168.6100000001</v>
      </c>
      <c r="M1267" s="350">
        <v>0</v>
      </c>
      <c r="N1267" s="350">
        <v>0</v>
      </c>
      <c r="O1267" s="350">
        <v>0</v>
      </c>
      <c r="P1267" s="349">
        <f t="shared" si="317"/>
        <v>1164168.6100000001</v>
      </c>
      <c r="Q1267" s="345">
        <f t="shared" si="318"/>
        <v>2396.0988968015481</v>
      </c>
      <c r="R1267" s="350">
        <v>24445</v>
      </c>
      <c r="S1267" s="350" t="s">
        <v>358</v>
      </c>
      <c r="T1267" s="342" t="s">
        <v>1656</v>
      </c>
      <c r="U1267" s="59">
        <f>L1267-'раздел 2'!C1264</f>
        <v>0</v>
      </c>
      <c r="V1267" s="213">
        <f t="shared" si="320"/>
        <v>0</v>
      </c>
      <c r="W1267" s="213">
        <f t="shared" si="319"/>
        <v>22048.901103198452</v>
      </c>
    </row>
    <row r="1268" spans="1:23" ht="15.6" customHeight="1" x14ac:dyDescent="0.2">
      <c r="A1268" s="338">
        <f t="shared" si="316"/>
        <v>993</v>
      </c>
      <c r="B1268" s="339" t="s">
        <v>1420</v>
      </c>
      <c r="C1268" s="341">
        <v>1967</v>
      </c>
      <c r="D1268" s="350"/>
      <c r="E1268" s="350" t="s">
        <v>1471</v>
      </c>
      <c r="F1268" s="337">
        <v>5</v>
      </c>
      <c r="G1268" s="337">
        <v>5</v>
      </c>
      <c r="H1268" s="343">
        <v>5977.41</v>
      </c>
      <c r="I1268" s="350">
        <v>4502.41</v>
      </c>
      <c r="J1268" s="350">
        <v>3624.78</v>
      </c>
      <c r="K1268" s="341">
        <v>221</v>
      </c>
      <c r="L1268" s="486">
        <f>'раздел 2'!C1265</f>
        <v>486103.1</v>
      </c>
      <c r="M1268" s="350">
        <v>0</v>
      </c>
      <c r="N1268" s="350">
        <v>0</v>
      </c>
      <c r="O1268" s="350">
        <v>0</v>
      </c>
      <c r="P1268" s="349">
        <f t="shared" si="317"/>
        <v>486103.1</v>
      </c>
      <c r="Q1268" s="345">
        <f t="shared" si="318"/>
        <v>81.323365805591379</v>
      </c>
      <c r="R1268" s="350">
        <v>24445</v>
      </c>
      <c r="S1268" s="350" t="s">
        <v>358</v>
      </c>
      <c r="T1268" s="342" t="s">
        <v>1656</v>
      </c>
      <c r="U1268" s="59">
        <f>L1268-'раздел 2'!C1265</f>
        <v>0</v>
      </c>
      <c r="V1268" s="213">
        <f t="shared" si="320"/>
        <v>0</v>
      </c>
      <c r="W1268" s="213">
        <f t="shared" si="319"/>
        <v>24363.676634194409</v>
      </c>
    </row>
    <row r="1269" spans="1:23" ht="15.6" customHeight="1" x14ac:dyDescent="0.2">
      <c r="A1269" s="338">
        <f t="shared" si="316"/>
        <v>994</v>
      </c>
      <c r="B1269" s="339" t="s">
        <v>1421</v>
      </c>
      <c r="C1269" s="341">
        <v>1983</v>
      </c>
      <c r="D1269" s="350"/>
      <c r="E1269" s="350" t="s">
        <v>1471</v>
      </c>
      <c r="F1269" s="337">
        <v>5</v>
      </c>
      <c r="G1269" s="337">
        <v>6</v>
      </c>
      <c r="H1269" s="343">
        <v>6104.9</v>
      </c>
      <c r="I1269" s="350">
        <v>4475.8999999999996</v>
      </c>
      <c r="J1269" s="350">
        <v>3436.9</v>
      </c>
      <c r="K1269" s="341">
        <v>216</v>
      </c>
      <c r="L1269" s="486">
        <f>'раздел 2'!C1266</f>
        <v>794955.96</v>
      </c>
      <c r="M1269" s="350">
        <v>0</v>
      </c>
      <c r="N1269" s="350">
        <v>0</v>
      </c>
      <c r="O1269" s="350">
        <v>0</v>
      </c>
      <c r="P1269" s="349">
        <f>L1269</f>
        <v>794955.96</v>
      </c>
      <c r="Q1269" s="345">
        <f t="shared" si="318"/>
        <v>130.21604940293864</v>
      </c>
      <c r="R1269" s="350">
        <v>24445</v>
      </c>
      <c r="S1269" s="350" t="s">
        <v>358</v>
      </c>
      <c r="T1269" s="342" t="s">
        <v>1656</v>
      </c>
      <c r="U1269" s="59">
        <f>L1269-'раздел 2'!C1266</f>
        <v>0</v>
      </c>
      <c r="V1269" s="213">
        <f t="shared" si="320"/>
        <v>0</v>
      </c>
      <c r="W1269" s="213">
        <f t="shared" si="319"/>
        <v>24314.783950597062</v>
      </c>
    </row>
    <row r="1270" spans="1:23" ht="15.6" customHeight="1" x14ac:dyDescent="0.2">
      <c r="A1270" s="338">
        <f t="shared" si="316"/>
        <v>995</v>
      </c>
      <c r="B1270" s="339" t="s">
        <v>1422</v>
      </c>
      <c r="C1270" s="341">
        <v>1990</v>
      </c>
      <c r="D1270" s="350"/>
      <c r="E1270" s="350" t="s">
        <v>1471</v>
      </c>
      <c r="F1270" s="337">
        <v>5</v>
      </c>
      <c r="G1270" s="337">
        <v>3</v>
      </c>
      <c r="H1270" s="343">
        <v>5095.6000000000004</v>
      </c>
      <c r="I1270" s="350">
        <v>3625</v>
      </c>
      <c r="J1270" s="350">
        <v>2560.36</v>
      </c>
      <c r="K1270" s="341">
        <v>177</v>
      </c>
      <c r="L1270" s="486">
        <f>'раздел 2'!C1267</f>
        <v>648219.21</v>
      </c>
      <c r="M1270" s="350">
        <v>0</v>
      </c>
      <c r="N1270" s="350">
        <v>0</v>
      </c>
      <c r="O1270" s="350">
        <v>0</v>
      </c>
      <c r="P1270" s="349">
        <f t="shared" ref="P1270:P1281" si="321">L1270</f>
        <v>648219.21</v>
      </c>
      <c r="Q1270" s="345">
        <f t="shared" si="318"/>
        <v>127.21155702959415</v>
      </c>
      <c r="R1270" s="350">
        <v>24445</v>
      </c>
      <c r="S1270" s="350" t="s">
        <v>358</v>
      </c>
      <c r="T1270" s="342" t="s">
        <v>1656</v>
      </c>
      <c r="U1270" s="59">
        <f>L1270-'раздел 2'!C1267</f>
        <v>0</v>
      </c>
      <c r="V1270" s="213">
        <f t="shared" si="320"/>
        <v>0</v>
      </c>
      <c r="W1270" s="213"/>
    </row>
    <row r="1271" spans="1:23" ht="15.6" customHeight="1" x14ac:dyDescent="0.2">
      <c r="A1271" s="338">
        <f t="shared" si="316"/>
        <v>996</v>
      </c>
      <c r="B1271" s="339" t="s">
        <v>1423</v>
      </c>
      <c r="C1271" s="341">
        <v>1970</v>
      </c>
      <c r="D1271" s="350"/>
      <c r="E1271" s="350" t="s">
        <v>1515</v>
      </c>
      <c r="F1271" s="337">
        <v>5</v>
      </c>
      <c r="G1271" s="337">
        <v>4</v>
      </c>
      <c r="H1271" s="343">
        <v>4097.75</v>
      </c>
      <c r="I1271" s="350">
        <v>3242.75</v>
      </c>
      <c r="J1271" s="350">
        <v>1944.25</v>
      </c>
      <c r="K1271" s="341">
        <v>153</v>
      </c>
      <c r="L1271" s="486">
        <f>'раздел 2'!C1268</f>
        <v>545655.9</v>
      </c>
      <c r="M1271" s="350">
        <v>0</v>
      </c>
      <c r="N1271" s="350">
        <v>0</v>
      </c>
      <c r="O1271" s="350">
        <v>0</v>
      </c>
      <c r="P1271" s="349">
        <f t="shared" si="321"/>
        <v>545655.9</v>
      </c>
      <c r="Q1271" s="345">
        <f t="shared" si="318"/>
        <v>133.15988042218291</v>
      </c>
      <c r="R1271" s="350">
        <v>24445</v>
      </c>
      <c r="S1271" s="350" t="s">
        <v>358</v>
      </c>
      <c r="T1271" s="342" t="s">
        <v>1656</v>
      </c>
      <c r="U1271" s="59">
        <f>L1271-'раздел 2'!C1268</f>
        <v>0</v>
      </c>
      <c r="V1271" s="213">
        <f t="shared" si="320"/>
        <v>0</v>
      </c>
      <c r="W1271" s="213"/>
    </row>
    <row r="1272" spans="1:23" ht="15.6" customHeight="1" x14ac:dyDescent="0.2">
      <c r="A1272" s="338">
        <f t="shared" si="316"/>
        <v>997</v>
      </c>
      <c r="B1272" s="339" t="s">
        <v>1424</v>
      </c>
      <c r="C1272" s="341">
        <v>1972</v>
      </c>
      <c r="D1272" s="350"/>
      <c r="E1272" s="350" t="s">
        <v>1471</v>
      </c>
      <c r="F1272" s="337">
        <v>5</v>
      </c>
      <c r="G1272" s="337">
        <v>5</v>
      </c>
      <c r="H1272" s="343">
        <v>5941.97</v>
      </c>
      <c r="I1272" s="350">
        <v>4425.97</v>
      </c>
      <c r="J1272" s="350">
        <v>3525.5</v>
      </c>
      <c r="K1272" s="341">
        <v>242</v>
      </c>
      <c r="L1272" s="486">
        <f>'раздел 2'!C1269</f>
        <v>752638.79</v>
      </c>
      <c r="M1272" s="350">
        <v>0</v>
      </c>
      <c r="N1272" s="350">
        <v>0</v>
      </c>
      <c r="O1272" s="350">
        <v>0</v>
      </c>
      <c r="P1272" s="349">
        <f t="shared" si="321"/>
        <v>752638.79</v>
      </c>
      <c r="Q1272" s="345">
        <f t="shared" si="318"/>
        <v>126.66485862432829</v>
      </c>
      <c r="R1272" s="350">
        <v>24445</v>
      </c>
      <c r="S1272" s="350" t="s">
        <v>358</v>
      </c>
      <c r="T1272" s="342" t="s">
        <v>1656</v>
      </c>
      <c r="U1272" s="59">
        <f>L1272-'раздел 2'!C1269</f>
        <v>0</v>
      </c>
      <c r="V1272" s="213">
        <f t="shared" si="320"/>
        <v>0</v>
      </c>
      <c r="W1272" s="213"/>
    </row>
    <row r="1273" spans="1:23" ht="15.6" customHeight="1" x14ac:dyDescent="0.2">
      <c r="A1273" s="338">
        <f t="shared" si="316"/>
        <v>998</v>
      </c>
      <c r="B1273" s="339" t="s">
        <v>1425</v>
      </c>
      <c r="C1273" s="341">
        <v>1974</v>
      </c>
      <c r="D1273" s="350"/>
      <c r="E1273" s="350" t="s">
        <v>1471</v>
      </c>
      <c r="F1273" s="337">
        <v>5</v>
      </c>
      <c r="G1273" s="337">
        <v>5</v>
      </c>
      <c r="H1273" s="343">
        <v>5892.96</v>
      </c>
      <c r="I1273" s="350">
        <v>4527.5600000000004</v>
      </c>
      <c r="J1273" s="350">
        <v>4091.73</v>
      </c>
      <c r="K1273" s="341">
        <v>222</v>
      </c>
      <c r="L1273" s="486">
        <f>'раздел 2'!C1270</f>
        <v>1242314.54</v>
      </c>
      <c r="M1273" s="350">
        <v>0</v>
      </c>
      <c r="N1273" s="350">
        <v>0</v>
      </c>
      <c r="O1273" s="350">
        <v>0</v>
      </c>
      <c r="P1273" s="349">
        <f t="shared" si="321"/>
        <v>1242314.54</v>
      </c>
      <c r="Q1273" s="345">
        <f t="shared" si="318"/>
        <v>210.81333319757815</v>
      </c>
      <c r="R1273" s="350">
        <v>24445</v>
      </c>
      <c r="S1273" s="350" t="s">
        <v>358</v>
      </c>
      <c r="T1273" s="342" t="s">
        <v>1656</v>
      </c>
      <c r="U1273" s="59">
        <f>L1273-'раздел 2'!C1270</f>
        <v>0</v>
      </c>
      <c r="V1273" s="213">
        <f t="shared" si="320"/>
        <v>0</v>
      </c>
      <c r="W1273" s="213"/>
    </row>
    <row r="1274" spans="1:23" ht="15.6" customHeight="1" x14ac:dyDescent="0.2">
      <c r="A1274" s="338">
        <f t="shared" si="316"/>
        <v>999</v>
      </c>
      <c r="B1274" s="339" t="s">
        <v>1426</v>
      </c>
      <c r="C1274" s="341">
        <v>1990</v>
      </c>
      <c r="D1274" s="350"/>
      <c r="E1274" s="350" t="s">
        <v>1471</v>
      </c>
      <c r="F1274" s="337">
        <v>5</v>
      </c>
      <c r="G1274" s="337">
        <v>5</v>
      </c>
      <c r="H1274" s="343">
        <v>6229.37</v>
      </c>
      <c r="I1274" s="350">
        <v>5616.27</v>
      </c>
      <c r="J1274" s="350">
        <v>4328.57</v>
      </c>
      <c r="K1274" s="341">
        <v>213</v>
      </c>
      <c r="L1274" s="486">
        <f>'раздел 2'!C1271</f>
        <v>1155121.73</v>
      </c>
      <c r="M1274" s="350">
        <v>0</v>
      </c>
      <c r="N1274" s="350">
        <v>0</v>
      </c>
      <c r="O1274" s="350">
        <v>0</v>
      </c>
      <c r="P1274" s="349">
        <f t="shared" si="321"/>
        <v>1155121.73</v>
      </c>
      <c r="Q1274" s="345">
        <f t="shared" si="318"/>
        <v>185.43154925779012</v>
      </c>
      <c r="R1274" s="350">
        <v>24445</v>
      </c>
      <c r="S1274" s="350" t="s">
        <v>358</v>
      </c>
      <c r="T1274" s="342" t="s">
        <v>1656</v>
      </c>
      <c r="U1274" s="59">
        <f>L1274-'раздел 2'!C1271</f>
        <v>0</v>
      </c>
      <c r="V1274" s="213">
        <f t="shared" si="320"/>
        <v>0</v>
      </c>
      <c r="W1274" s="213"/>
    </row>
    <row r="1275" spans="1:23" ht="15.6" customHeight="1" x14ac:dyDescent="0.2">
      <c r="A1275" s="338">
        <f t="shared" si="316"/>
        <v>1000</v>
      </c>
      <c r="B1275" s="339" t="s">
        <v>1427</v>
      </c>
      <c r="C1275" s="341">
        <v>1981</v>
      </c>
      <c r="D1275" s="350"/>
      <c r="E1275" s="350" t="s">
        <v>1471</v>
      </c>
      <c r="F1275" s="337">
        <v>5</v>
      </c>
      <c r="G1275" s="337">
        <v>3</v>
      </c>
      <c r="H1275" s="343">
        <v>3884.84</v>
      </c>
      <c r="I1275" s="350">
        <v>2844.94</v>
      </c>
      <c r="J1275" s="350">
        <v>2990.3</v>
      </c>
      <c r="K1275" s="341">
        <v>149</v>
      </c>
      <c r="L1275" s="486">
        <f>'раздел 2'!C1272</f>
        <v>679285.33</v>
      </c>
      <c r="M1275" s="350">
        <v>0</v>
      </c>
      <c r="N1275" s="350">
        <v>0</v>
      </c>
      <c r="O1275" s="350">
        <v>0</v>
      </c>
      <c r="P1275" s="349">
        <f t="shared" si="321"/>
        <v>679285.33</v>
      </c>
      <c r="Q1275" s="345">
        <f t="shared" si="318"/>
        <v>174.85542004303909</v>
      </c>
      <c r="R1275" s="350">
        <v>24445</v>
      </c>
      <c r="S1275" s="350" t="s">
        <v>358</v>
      </c>
      <c r="T1275" s="342" t="s">
        <v>1656</v>
      </c>
      <c r="U1275" s="59">
        <f>L1275-'раздел 2'!C1272</f>
        <v>0</v>
      </c>
      <c r="V1275" s="213">
        <f t="shared" si="320"/>
        <v>0</v>
      </c>
      <c r="W1275" s="213"/>
    </row>
    <row r="1276" spans="1:23" ht="15.6" customHeight="1" x14ac:dyDescent="0.2">
      <c r="A1276" s="338">
        <f t="shared" si="316"/>
        <v>1001</v>
      </c>
      <c r="B1276" s="339" t="s">
        <v>1428</v>
      </c>
      <c r="C1276" s="341">
        <v>1983</v>
      </c>
      <c r="D1276" s="350"/>
      <c r="E1276" s="350" t="s">
        <v>1471</v>
      </c>
      <c r="F1276" s="337">
        <v>5</v>
      </c>
      <c r="G1276" s="337">
        <v>3</v>
      </c>
      <c r="H1276" s="343">
        <v>4457.25</v>
      </c>
      <c r="I1276" s="350">
        <v>3303.55</v>
      </c>
      <c r="J1276" s="350">
        <v>2885.51</v>
      </c>
      <c r="K1276" s="341">
        <v>192</v>
      </c>
      <c r="L1276" s="486">
        <f>'раздел 2'!C1273</f>
        <v>1030858.62</v>
      </c>
      <c r="M1276" s="350">
        <v>0</v>
      </c>
      <c r="N1276" s="350">
        <v>0</v>
      </c>
      <c r="O1276" s="350">
        <v>0</v>
      </c>
      <c r="P1276" s="349">
        <f t="shared" si="321"/>
        <v>1030858.62</v>
      </c>
      <c r="Q1276" s="345">
        <f t="shared" si="318"/>
        <v>231.27682315328957</v>
      </c>
      <c r="R1276" s="350">
        <v>24445</v>
      </c>
      <c r="S1276" s="350" t="s">
        <v>358</v>
      </c>
      <c r="T1276" s="342" t="s">
        <v>1656</v>
      </c>
      <c r="U1276" s="59">
        <f>L1276-'раздел 2'!C1273</f>
        <v>0</v>
      </c>
      <c r="V1276" s="213">
        <f t="shared" si="320"/>
        <v>0</v>
      </c>
      <c r="W1276" s="213"/>
    </row>
    <row r="1277" spans="1:23" ht="15.6" customHeight="1" x14ac:dyDescent="0.2">
      <c r="A1277" s="338">
        <f t="shared" si="316"/>
        <v>1002</v>
      </c>
      <c r="B1277" s="340" t="s">
        <v>329</v>
      </c>
      <c r="C1277" s="341">
        <v>1961</v>
      </c>
      <c r="D1277" s="350"/>
      <c r="E1277" s="350" t="s">
        <v>174</v>
      </c>
      <c r="F1277" s="337">
        <v>2</v>
      </c>
      <c r="G1277" s="337">
        <v>2</v>
      </c>
      <c r="H1277" s="343">
        <v>512.1</v>
      </c>
      <c r="I1277" s="350">
        <v>436.9</v>
      </c>
      <c r="J1277" s="350">
        <v>364</v>
      </c>
      <c r="K1277" s="341">
        <v>17</v>
      </c>
      <c r="L1277" s="486">
        <f>'раздел 2'!C1274</f>
        <v>871053.58000000007</v>
      </c>
      <c r="M1277" s="350">
        <v>0</v>
      </c>
      <c r="N1277" s="350">
        <v>0</v>
      </c>
      <c r="O1277" s="350">
        <v>0</v>
      </c>
      <c r="P1277" s="349">
        <f t="shared" si="321"/>
        <v>871053.58000000007</v>
      </c>
      <c r="Q1277" s="345">
        <f t="shared" si="318"/>
        <v>1700.9443077523922</v>
      </c>
      <c r="R1277" s="350">
        <v>24445</v>
      </c>
      <c r="S1277" s="350" t="s">
        <v>358</v>
      </c>
      <c r="T1277" s="350" t="s">
        <v>181</v>
      </c>
      <c r="U1277" s="59">
        <f>L1277-'раздел 2'!C1274</f>
        <v>0</v>
      </c>
      <c r="V1277" s="213">
        <f t="shared" si="320"/>
        <v>0</v>
      </c>
      <c r="W1277" s="213"/>
    </row>
    <row r="1278" spans="1:23" ht="15.6" customHeight="1" x14ac:dyDescent="0.2">
      <c r="A1278" s="338">
        <f t="shared" si="316"/>
        <v>1003</v>
      </c>
      <c r="B1278" s="352" t="s">
        <v>330</v>
      </c>
      <c r="C1278" s="341">
        <v>1970</v>
      </c>
      <c r="D1278" s="350"/>
      <c r="E1278" s="350" t="s">
        <v>174</v>
      </c>
      <c r="F1278" s="337">
        <v>2</v>
      </c>
      <c r="G1278" s="337">
        <v>2</v>
      </c>
      <c r="H1278" s="343">
        <v>537</v>
      </c>
      <c r="I1278" s="350">
        <v>518.4</v>
      </c>
      <c r="J1278" s="350">
        <v>152.69999999999999</v>
      </c>
      <c r="K1278" s="341">
        <v>42</v>
      </c>
      <c r="L1278" s="486">
        <f>'раздел 2'!C1275</f>
        <v>931466.04</v>
      </c>
      <c r="M1278" s="350">
        <v>0</v>
      </c>
      <c r="N1278" s="350">
        <v>0</v>
      </c>
      <c r="O1278" s="350">
        <v>0</v>
      </c>
      <c r="P1278" s="349">
        <f t="shared" si="321"/>
        <v>931466.04</v>
      </c>
      <c r="Q1278" s="345">
        <f t="shared" si="318"/>
        <v>1734.5736312849162</v>
      </c>
      <c r="R1278" s="350">
        <v>24445</v>
      </c>
      <c r="S1278" s="350" t="s">
        <v>358</v>
      </c>
      <c r="T1278" s="350" t="s">
        <v>181</v>
      </c>
      <c r="U1278" s="59">
        <f>L1278-'раздел 2'!C1275</f>
        <v>0</v>
      </c>
      <c r="V1278" s="213">
        <f t="shared" si="320"/>
        <v>0</v>
      </c>
      <c r="W1278" s="213"/>
    </row>
    <row r="1279" spans="1:23" ht="15.6" customHeight="1" x14ac:dyDescent="0.2">
      <c r="A1279" s="338">
        <f t="shared" si="316"/>
        <v>1004</v>
      </c>
      <c r="B1279" s="346" t="s">
        <v>331</v>
      </c>
      <c r="C1279" s="341">
        <v>1970</v>
      </c>
      <c r="D1279" s="350"/>
      <c r="E1279" s="350" t="s">
        <v>174</v>
      </c>
      <c r="F1279" s="337">
        <v>2</v>
      </c>
      <c r="G1279" s="337">
        <v>2</v>
      </c>
      <c r="H1279" s="343">
        <v>560.9</v>
      </c>
      <c r="I1279" s="350">
        <v>532.29999999999995</v>
      </c>
      <c r="J1279" s="350">
        <v>179.5</v>
      </c>
      <c r="K1279" s="341">
        <v>36</v>
      </c>
      <c r="L1279" s="486">
        <f>'раздел 2'!C1276</f>
        <v>1016547.5800000001</v>
      </c>
      <c r="M1279" s="350">
        <v>0</v>
      </c>
      <c r="N1279" s="350">
        <v>0</v>
      </c>
      <c r="O1279" s="350">
        <v>0</v>
      </c>
      <c r="P1279" s="349">
        <f t="shared" si="321"/>
        <v>1016547.5800000001</v>
      </c>
      <c r="Q1279" s="345">
        <f t="shared" si="318"/>
        <v>1812.3508290247819</v>
      </c>
      <c r="R1279" s="350">
        <v>24445</v>
      </c>
      <c r="S1279" s="350" t="s">
        <v>358</v>
      </c>
      <c r="T1279" s="350" t="s">
        <v>181</v>
      </c>
      <c r="U1279" s="59">
        <f>L1279-'раздел 2'!C1276</f>
        <v>0</v>
      </c>
      <c r="V1279" s="213">
        <f t="shared" si="320"/>
        <v>0</v>
      </c>
      <c r="W1279" s="213"/>
    </row>
    <row r="1280" spans="1:23" ht="15.6" customHeight="1" x14ac:dyDescent="0.2">
      <c r="A1280" s="338">
        <f t="shared" si="316"/>
        <v>1005</v>
      </c>
      <c r="B1280" s="352" t="s">
        <v>332</v>
      </c>
      <c r="C1280" s="341">
        <v>1970</v>
      </c>
      <c r="D1280" s="350"/>
      <c r="E1280" s="350" t="s">
        <v>174</v>
      </c>
      <c r="F1280" s="337">
        <v>2</v>
      </c>
      <c r="G1280" s="337">
        <v>2</v>
      </c>
      <c r="H1280" s="343">
        <v>575.5</v>
      </c>
      <c r="I1280" s="350">
        <v>529.5</v>
      </c>
      <c r="J1280" s="350">
        <v>304.7</v>
      </c>
      <c r="K1280" s="341">
        <v>28</v>
      </c>
      <c r="L1280" s="486">
        <f>'раздел 2'!C1277</f>
        <v>904187.98</v>
      </c>
      <c r="M1280" s="350">
        <v>0</v>
      </c>
      <c r="N1280" s="350">
        <v>0</v>
      </c>
      <c r="O1280" s="350">
        <v>0</v>
      </c>
      <c r="P1280" s="349">
        <f t="shared" si="321"/>
        <v>904187.98</v>
      </c>
      <c r="Q1280" s="345">
        <f t="shared" si="318"/>
        <v>1571.1346307558645</v>
      </c>
      <c r="R1280" s="350">
        <v>24445</v>
      </c>
      <c r="S1280" s="350" t="s">
        <v>358</v>
      </c>
      <c r="T1280" s="350" t="s">
        <v>181</v>
      </c>
      <c r="U1280" s="59">
        <f>L1280-'раздел 2'!C1277</f>
        <v>0</v>
      </c>
      <c r="V1280" s="213">
        <f t="shared" si="320"/>
        <v>0</v>
      </c>
      <c r="W1280" s="213"/>
    </row>
    <row r="1281" spans="1:23" ht="15.6" customHeight="1" x14ac:dyDescent="0.2">
      <c r="A1281" s="338">
        <f t="shared" si="316"/>
        <v>1006</v>
      </c>
      <c r="B1281" s="352" t="s">
        <v>333</v>
      </c>
      <c r="C1281" s="341">
        <v>1970</v>
      </c>
      <c r="D1281" s="350"/>
      <c r="E1281" s="350" t="s">
        <v>174</v>
      </c>
      <c r="F1281" s="337">
        <v>2</v>
      </c>
      <c r="G1281" s="337">
        <v>2</v>
      </c>
      <c r="H1281" s="343">
        <v>578.12</v>
      </c>
      <c r="I1281" s="350">
        <v>528.5</v>
      </c>
      <c r="J1281" s="350">
        <v>112.8</v>
      </c>
      <c r="K1281" s="341">
        <v>30</v>
      </c>
      <c r="L1281" s="486">
        <f>'раздел 2'!C1278</f>
        <v>1018564.2000000001</v>
      </c>
      <c r="M1281" s="350">
        <v>0</v>
      </c>
      <c r="N1281" s="350">
        <v>0</v>
      </c>
      <c r="O1281" s="350">
        <v>0</v>
      </c>
      <c r="P1281" s="349">
        <f t="shared" si="321"/>
        <v>1018564.2000000001</v>
      </c>
      <c r="Q1281" s="345">
        <f t="shared" si="318"/>
        <v>1761.8560160520308</v>
      </c>
      <c r="R1281" s="350">
        <v>24445</v>
      </c>
      <c r="S1281" s="350" t="s">
        <v>358</v>
      </c>
      <c r="T1281" s="350" t="s">
        <v>181</v>
      </c>
      <c r="U1281" s="59">
        <f>L1281-'раздел 2'!C1278</f>
        <v>0</v>
      </c>
      <c r="V1281" s="213">
        <f t="shared" si="320"/>
        <v>0</v>
      </c>
      <c r="W1281" s="213"/>
    </row>
    <row r="1282" spans="1:23" ht="15.6" customHeight="1" x14ac:dyDescent="0.2">
      <c r="A1282" s="550" t="s">
        <v>17</v>
      </c>
      <c r="B1282" s="551"/>
      <c r="C1282" s="341" t="s">
        <v>177</v>
      </c>
      <c r="D1282" s="350" t="s">
        <v>177</v>
      </c>
      <c r="E1282" s="350" t="s">
        <v>177</v>
      </c>
      <c r="F1282" s="337" t="s">
        <v>177</v>
      </c>
      <c r="G1282" s="337" t="s">
        <v>177</v>
      </c>
      <c r="H1282" s="373">
        <f t="shared" ref="H1282:P1282" si="322">SUM(H1225:H1281)</f>
        <v>274152.25</v>
      </c>
      <c r="I1282" s="373">
        <f t="shared" si="322"/>
        <v>219592.03999999989</v>
      </c>
      <c r="J1282" s="373">
        <f t="shared" si="322"/>
        <v>174984.76000000004</v>
      </c>
      <c r="K1282" s="341">
        <f t="shared" si="322"/>
        <v>10704</v>
      </c>
      <c r="L1282" s="373">
        <f t="shared" si="322"/>
        <v>42813460.879999995</v>
      </c>
      <c r="M1282" s="373">
        <f t="shared" si="322"/>
        <v>0</v>
      </c>
      <c r="N1282" s="373">
        <f t="shared" si="322"/>
        <v>0</v>
      </c>
      <c r="O1282" s="373">
        <f t="shared" si="322"/>
        <v>0</v>
      </c>
      <c r="P1282" s="373">
        <f t="shared" si="322"/>
        <v>42813460.879999995</v>
      </c>
      <c r="Q1282" s="345">
        <f>L1282/H1282</f>
        <v>156.16673173391791</v>
      </c>
      <c r="R1282" s="350" t="s">
        <v>177</v>
      </c>
      <c r="S1282" s="350" t="s">
        <v>177</v>
      </c>
      <c r="T1282" s="350" t="s">
        <v>177</v>
      </c>
      <c r="U1282" s="59">
        <f>L1282-'раздел 2'!C1279</f>
        <v>0</v>
      </c>
      <c r="V1282" s="213">
        <f t="shared" si="320"/>
        <v>0</v>
      </c>
      <c r="W1282" s="213" t="e">
        <f t="shared" si="319"/>
        <v>#VALUE!</v>
      </c>
    </row>
    <row r="1283" spans="1:23" ht="15.6" customHeight="1" x14ac:dyDescent="0.2">
      <c r="A1283" s="547" t="s">
        <v>93</v>
      </c>
      <c r="B1283" s="548"/>
      <c r="C1283" s="549"/>
      <c r="D1283" s="350"/>
      <c r="E1283" s="350"/>
      <c r="F1283" s="337"/>
      <c r="G1283" s="337"/>
      <c r="H1283" s="350"/>
      <c r="I1283" s="350"/>
      <c r="J1283" s="350"/>
      <c r="K1283" s="341"/>
      <c r="L1283" s="373"/>
      <c r="M1283" s="350"/>
      <c r="N1283" s="350"/>
      <c r="O1283" s="350"/>
      <c r="P1283" s="350"/>
      <c r="Q1283" s="129"/>
      <c r="R1283" s="350"/>
      <c r="S1283" s="350"/>
      <c r="T1283" s="350"/>
      <c r="U1283" s="59">
        <f>L1283-'раздел 2'!C1280</f>
        <v>0</v>
      </c>
      <c r="V1283" s="213">
        <f t="shared" si="320"/>
        <v>0</v>
      </c>
      <c r="W1283" s="213">
        <f t="shared" si="319"/>
        <v>0</v>
      </c>
    </row>
    <row r="1284" spans="1:23" ht="15.6" customHeight="1" x14ac:dyDescent="0.2">
      <c r="A1284" s="338">
        <f>A1281+1</f>
        <v>1007</v>
      </c>
      <c r="B1284" s="352" t="s">
        <v>334</v>
      </c>
      <c r="C1284" s="341">
        <v>1976</v>
      </c>
      <c r="D1284" s="350"/>
      <c r="E1284" s="350" t="s">
        <v>174</v>
      </c>
      <c r="F1284" s="337">
        <v>3</v>
      </c>
      <c r="G1284" s="337">
        <v>3</v>
      </c>
      <c r="H1284" s="350">
        <v>1511.6</v>
      </c>
      <c r="I1284" s="350">
        <v>756.27</v>
      </c>
      <c r="J1284" s="350">
        <v>671.2</v>
      </c>
      <c r="K1284" s="341">
        <v>48</v>
      </c>
      <c r="L1284" s="373">
        <f>'раздел 2'!C1281</f>
        <v>659451.26</v>
      </c>
      <c r="M1284" s="350">
        <v>0</v>
      </c>
      <c r="N1284" s="350">
        <v>0</v>
      </c>
      <c r="O1284" s="350">
        <v>0</v>
      </c>
      <c r="P1284" s="349">
        <f>L1284</f>
        <v>659451.26</v>
      </c>
      <c r="Q1284" s="345">
        <f>L1284/H1284</f>
        <v>436.26042603863459</v>
      </c>
      <c r="R1284" s="350">
        <v>24445</v>
      </c>
      <c r="S1284" s="350" t="s">
        <v>358</v>
      </c>
      <c r="T1284" s="350" t="s">
        <v>181</v>
      </c>
      <c r="U1284" s="59">
        <f>L1284-'раздел 2'!C1281</f>
        <v>0</v>
      </c>
      <c r="V1284" s="213">
        <f t="shared" si="320"/>
        <v>0</v>
      </c>
      <c r="W1284" s="213">
        <f t="shared" si="319"/>
        <v>24008.739573961364</v>
      </c>
    </row>
    <row r="1285" spans="1:23" ht="15.6" customHeight="1" x14ac:dyDescent="0.2">
      <c r="A1285" s="338">
        <f t="shared" ref="A1285:A1290" si="323">A1284+1</f>
        <v>1008</v>
      </c>
      <c r="B1285" s="352" t="s">
        <v>335</v>
      </c>
      <c r="C1285" s="341">
        <v>1974</v>
      </c>
      <c r="D1285" s="350"/>
      <c r="E1285" s="350" t="s">
        <v>174</v>
      </c>
      <c r="F1285" s="337">
        <v>2</v>
      </c>
      <c r="G1285" s="337">
        <v>3</v>
      </c>
      <c r="H1285" s="350">
        <v>858.2</v>
      </c>
      <c r="I1285" s="350">
        <v>487.91</v>
      </c>
      <c r="J1285" s="350">
        <v>377.4</v>
      </c>
      <c r="K1285" s="341">
        <v>41</v>
      </c>
      <c r="L1285" s="373">
        <f>'раздел 2'!C1282</f>
        <v>589041.84</v>
      </c>
      <c r="M1285" s="350">
        <v>0</v>
      </c>
      <c r="N1285" s="350">
        <v>0</v>
      </c>
      <c r="O1285" s="350">
        <v>0</v>
      </c>
      <c r="P1285" s="349">
        <f t="shared" ref="P1285:P1290" si="324">L1285</f>
        <v>589041.84</v>
      </c>
      <c r="Q1285" s="345">
        <f t="shared" ref="Q1285:Q1290" si="325">L1285/H1285</f>
        <v>686.36895828478202</v>
      </c>
      <c r="R1285" s="350">
        <v>24445</v>
      </c>
      <c r="S1285" s="350" t="s">
        <v>358</v>
      </c>
      <c r="T1285" s="350" t="s">
        <v>181</v>
      </c>
      <c r="U1285" s="59">
        <f>L1285-'раздел 2'!C1282</f>
        <v>0</v>
      </c>
      <c r="V1285" s="213">
        <f t="shared" si="320"/>
        <v>0</v>
      </c>
      <c r="W1285" s="213">
        <f t="shared" si="319"/>
        <v>23758.631041715216</v>
      </c>
    </row>
    <row r="1286" spans="1:23" ht="15.6" customHeight="1" x14ac:dyDescent="0.2">
      <c r="A1286" s="338">
        <f t="shared" si="323"/>
        <v>1009</v>
      </c>
      <c r="B1286" s="352" t="s">
        <v>336</v>
      </c>
      <c r="C1286" s="341">
        <v>1966</v>
      </c>
      <c r="D1286" s="350"/>
      <c r="E1286" s="350" t="s">
        <v>174</v>
      </c>
      <c r="F1286" s="337">
        <v>2</v>
      </c>
      <c r="G1286" s="337">
        <v>1</v>
      </c>
      <c r="H1286" s="350">
        <v>320.89999999999998</v>
      </c>
      <c r="I1286" s="350">
        <v>212.14</v>
      </c>
      <c r="J1286" s="350">
        <v>384.3</v>
      </c>
      <c r="K1286" s="341">
        <v>22</v>
      </c>
      <c r="L1286" s="373">
        <f>'раздел 2'!C1283</f>
        <v>265607.38</v>
      </c>
      <c r="M1286" s="350">
        <v>0</v>
      </c>
      <c r="N1286" s="350">
        <v>0</v>
      </c>
      <c r="O1286" s="350">
        <v>0</v>
      </c>
      <c r="P1286" s="349">
        <f t="shared" si="324"/>
        <v>265607.38</v>
      </c>
      <c r="Q1286" s="345">
        <f t="shared" si="325"/>
        <v>827.69516983483959</v>
      </c>
      <c r="R1286" s="350">
        <v>24445</v>
      </c>
      <c r="S1286" s="350" t="s">
        <v>358</v>
      </c>
      <c r="T1286" s="350" t="s">
        <v>181</v>
      </c>
      <c r="U1286" s="59">
        <f>L1286-'раздел 2'!C1283</f>
        <v>0</v>
      </c>
      <c r="V1286" s="213">
        <f t="shared" si="320"/>
        <v>0</v>
      </c>
      <c r="W1286" s="213">
        <f t="shared" si="319"/>
        <v>23617.304830165162</v>
      </c>
    </row>
    <row r="1287" spans="1:23" ht="15.6" customHeight="1" x14ac:dyDescent="0.2">
      <c r="A1287" s="338">
        <f t="shared" si="323"/>
        <v>1010</v>
      </c>
      <c r="B1287" s="352" t="s">
        <v>337</v>
      </c>
      <c r="C1287" s="341">
        <v>1947</v>
      </c>
      <c r="D1287" s="350"/>
      <c r="E1287" s="350" t="s">
        <v>187</v>
      </c>
      <c r="F1287" s="337">
        <v>2</v>
      </c>
      <c r="G1287" s="337">
        <v>1</v>
      </c>
      <c r="H1287" s="350">
        <v>483</v>
      </c>
      <c r="I1287" s="350">
        <v>320.3</v>
      </c>
      <c r="J1287" s="350">
        <v>153.5</v>
      </c>
      <c r="K1287" s="341">
        <v>29</v>
      </c>
      <c r="L1287" s="373">
        <f>'раздел 2'!C1284</f>
        <v>11806085.26</v>
      </c>
      <c r="M1287" s="350">
        <v>0</v>
      </c>
      <c r="N1287" s="350">
        <v>0</v>
      </c>
      <c r="O1287" s="350">
        <v>0</v>
      </c>
      <c r="P1287" s="349">
        <f t="shared" si="324"/>
        <v>11806085.26</v>
      </c>
      <c r="Q1287" s="345">
        <f t="shared" si="325"/>
        <v>24443.240703933749</v>
      </c>
      <c r="R1287" s="350">
        <v>24445</v>
      </c>
      <c r="S1287" s="350" t="s">
        <v>358</v>
      </c>
      <c r="T1287" s="350" t="s">
        <v>181</v>
      </c>
      <c r="U1287" s="59">
        <f>L1287-'раздел 2'!C1284</f>
        <v>0</v>
      </c>
      <c r="V1287" s="213">
        <f t="shared" si="320"/>
        <v>0</v>
      </c>
      <c r="W1287" s="213">
        <f t="shared" si="319"/>
        <v>1.7592960662514088</v>
      </c>
    </row>
    <row r="1288" spans="1:23" ht="15.6" customHeight="1" x14ac:dyDescent="0.2">
      <c r="A1288" s="338">
        <f t="shared" si="323"/>
        <v>1011</v>
      </c>
      <c r="B1288" s="352" t="s">
        <v>338</v>
      </c>
      <c r="C1288" s="341">
        <v>1947</v>
      </c>
      <c r="D1288" s="350"/>
      <c r="E1288" s="350" t="s">
        <v>187</v>
      </c>
      <c r="F1288" s="337">
        <v>2</v>
      </c>
      <c r="G1288" s="337">
        <v>1</v>
      </c>
      <c r="H1288" s="350">
        <v>477.4</v>
      </c>
      <c r="I1288" s="350">
        <v>322.10000000000002</v>
      </c>
      <c r="J1288" s="350">
        <v>103.7</v>
      </c>
      <c r="K1288" s="341">
        <v>34</v>
      </c>
      <c r="L1288" s="373">
        <f>'раздел 2'!C1285</f>
        <v>11458749.899999999</v>
      </c>
      <c r="M1288" s="350">
        <v>0</v>
      </c>
      <c r="N1288" s="350">
        <v>0</v>
      </c>
      <c r="O1288" s="350">
        <v>0</v>
      </c>
      <c r="P1288" s="349">
        <f t="shared" si="324"/>
        <v>11458749.899999999</v>
      </c>
      <c r="Q1288" s="345">
        <f t="shared" si="325"/>
        <v>24002.408671973186</v>
      </c>
      <c r="R1288" s="350">
        <v>24445</v>
      </c>
      <c r="S1288" s="350" t="s">
        <v>358</v>
      </c>
      <c r="T1288" s="350" t="s">
        <v>181</v>
      </c>
      <c r="U1288" s="59">
        <f>L1288-'раздел 2'!C1285</f>
        <v>0</v>
      </c>
      <c r="V1288" s="213">
        <f t="shared" si="320"/>
        <v>0</v>
      </c>
      <c r="W1288" s="213">
        <f t="shared" si="319"/>
        <v>442.59132802681415</v>
      </c>
    </row>
    <row r="1289" spans="1:23" ht="15.6" customHeight="1" x14ac:dyDescent="0.2">
      <c r="A1289" s="338">
        <f t="shared" si="323"/>
        <v>1012</v>
      </c>
      <c r="B1289" s="352" t="s">
        <v>339</v>
      </c>
      <c r="C1289" s="341">
        <v>1947</v>
      </c>
      <c r="D1289" s="350"/>
      <c r="E1289" s="350" t="s">
        <v>187</v>
      </c>
      <c r="F1289" s="337">
        <v>2</v>
      </c>
      <c r="G1289" s="337">
        <v>1</v>
      </c>
      <c r="H1289" s="350">
        <v>478.7</v>
      </c>
      <c r="I1289" s="350">
        <v>319.01</v>
      </c>
      <c r="J1289" s="350">
        <v>120.4</v>
      </c>
      <c r="K1289" s="341">
        <v>23</v>
      </c>
      <c r="L1289" s="373">
        <f>'раздел 2'!C1286</f>
        <v>11458749.899999999</v>
      </c>
      <c r="M1289" s="350">
        <v>0</v>
      </c>
      <c r="N1289" s="350">
        <v>0</v>
      </c>
      <c r="O1289" s="350">
        <v>0</v>
      </c>
      <c r="P1289" s="349">
        <f t="shared" si="324"/>
        <v>11458749.899999999</v>
      </c>
      <c r="Q1289" s="345">
        <f t="shared" si="325"/>
        <v>23937.225611029869</v>
      </c>
      <c r="R1289" s="350">
        <v>24445</v>
      </c>
      <c r="S1289" s="350" t="s">
        <v>358</v>
      </c>
      <c r="T1289" s="350" t="s">
        <v>181</v>
      </c>
      <c r="U1289" s="59">
        <f>L1289-'раздел 2'!C1286</f>
        <v>0</v>
      </c>
      <c r="V1289" s="213">
        <f t="shared" si="320"/>
        <v>0</v>
      </c>
      <c r="W1289" s="213">
        <f t="shared" si="319"/>
        <v>507.77438897013053</v>
      </c>
    </row>
    <row r="1290" spans="1:23" ht="15.6" customHeight="1" x14ac:dyDescent="0.2">
      <c r="A1290" s="338">
        <f t="shared" si="323"/>
        <v>1013</v>
      </c>
      <c r="B1290" s="352" t="s">
        <v>340</v>
      </c>
      <c r="C1290" s="341">
        <v>1954</v>
      </c>
      <c r="D1290" s="350"/>
      <c r="E1290" s="350" t="s">
        <v>187</v>
      </c>
      <c r="F1290" s="337">
        <v>2</v>
      </c>
      <c r="G1290" s="337">
        <v>3</v>
      </c>
      <c r="H1290" s="350">
        <v>428.9</v>
      </c>
      <c r="I1290" s="350">
        <v>310</v>
      </c>
      <c r="J1290" s="350">
        <v>36.1</v>
      </c>
      <c r="K1290" s="341">
        <v>19</v>
      </c>
      <c r="L1290" s="373">
        <f>'раздел 2'!C1287</f>
        <v>375651.82</v>
      </c>
      <c r="M1290" s="350">
        <v>0</v>
      </c>
      <c r="N1290" s="350">
        <v>0</v>
      </c>
      <c r="O1290" s="350">
        <v>0</v>
      </c>
      <c r="P1290" s="349">
        <f t="shared" si="324"/>
        <v>375651.82</v>
      </c>
      <c r="Q1290" s="345">
        <f t="shared" si="325"/>
        <v>875.84942877127537</v>
      </c>
      <c r="R1290" s="350">
        <v>24445</v>
      </c>
      <c r="S1290" s="350" t="s">
        <v>358</v>
      </c>
      <c r="T1290" s="350" t="s">
        <v>181</v>
      </c>
      <c r="U1290" s="59">
        <f>L1290-'раздел 2'!C1287</f>
        <v>0</v>
      </c>
      <c r="V1290" s="213">
        <f t="shared" si="320"/>
        <v>0</v>
      </c>
      <c r="W1290" s="213">
        <f t="shared" si="319"/>
        <v>23569.150571228725</v>
      </c>
    </row>
    <row r="1291" spans="1:23" ht="15.6" customHeight="1" x14ac:dyDescent="0.2">
      <c r="A1291" s="550" t="s">
        <v>17</v>
      </c>
      <c r="B1291" s="551"/>
      <c r="C1291" s="341" t="s">
        <v>177</v>
      </c>
      <c r="D1291" s="350" t="s">
        <v>177</v>
      </c>
      <c r="E1291" s="350" t="s">
        <v>177</v>
      </c>
      <c r="F1291" s="337" t="s">
        <v>177</v>
      </c>
      <c r="G1291" s="337" t="s">
        <v>177</v>
      </c>
      <c r="H1291" s="373">
        <f t="shared" ref="H1291:P1291" si="326">SUM(H1284:H1290)</f>
        <v>4558.7</v>
      </c>
      <c r="I1291" s="373">
        <f t="shared" si="326"/>
        <v>2727.7300000000005</v>
      </c>
      <c r="J1291" s="373">
        <f t="shared" si="326"/>
        <v>1846.6</v>
      </c>
      <c r="K1291" s="341">
        <f t="shared" si="326"/>
        <v>216</v>
      </c>
      <c r="L1291" s="373">
        <f t="shared" si="326"/>
        <v>36613337.359999999</v>
      </c>
      <c r="M1291" s="373">
        <f t="shared" si="326"/>
        <v>0</v>
      </c>
      <c r="N1291" s="373">
        <f t="shared" si="326"/>
        <v>0</v>
      </c>
      <c r="O1291" s="373">
        <f t="shared" si="326"/>
        <v>0</v>
      </c>
      <c r="P1291" s="373">
        <f t="shared" si="326"/>
        <v>36613337.359999999</v>
      </c>
      <c r="Q1291" s="129">
        <v>0</v>
      </c>
      <c r="R1291" s="350" t="s">
        <v>177</v>
      </c>
      <c r="S1291" s="350" t="s">
        <v>177</v>
      </c>
      <c r="T1291" s="350" t="s">
        <v>177</v>
      </c>
      <c r="U1291" s="61">
        <f>L1291-'раздел 2'!C1288</f>
        <v>0</v>
      </c>
      <c r="V1291" s="213">
        <f t="shared" si="320"/>
        <v>0</v>
      </c>
      <c r="W1291" s="213" t="e">
        <f t="shared" si="319"/>
        <v>#VALUE!</v>
      </c>
    </row>
    <row r="1292" spans="1:23" s="220" customFormat="1" ht="15.6" customHeight="1" x14ac:dyDescent="0.2">
      <c r="A1292" s="575" t="s">
        <v>94</v>
      </c>
      <c r="B1292" s="575"/>
      <c r="C1292" s="163"/>
      <c r="D1292" s="507"/>
      <c r="E1292" s="507"/>
      <c r="F1292" s="189"/>
      <c r="G1292" s="189"/>
      <c r="H1292" s="507"/>
      <c r="I1292" s="507"/>
      <c r="J1292" s="507"/>
      <c r="K1292" s="163"/>
      <c r="L1292" s="511">
        <f>L1291+L1282+L1223+L1214+L1210</f>
        <v>136006951.17000002</v>
      </c>
      <c r="M1292" s="511">
        <f>M1291+M1282+M1223+M1214+M1210</f>
        <v>0</v>
      </c>
      <c r="N1292" s="511">
        <f>N1291+N1282+N1223+N1214+N1210</f>
        <v>0</v>
      </c>
      <c r="O1292" s="511">
        <f>O1291+O1282+O1223+O1214+O1210</f>
        <v>0</v>
      </c>
      <c r="P1292" s="511">
        <f>P1291+P1282+P1223+P1214+P1210</f>
        <v>136006951.17000002</v>
      </c>
      <c r="Q1292" s="113"/>
      <c r="R1292" s="507"/>
      <c r="S1292" s="507"/>
      <c r="T1292" s="507"/>
      <c r="U1292" s="61">
        <f>L1292-'раздел 2'!C1289</f>
        <v>0</v>
      </c>
      <c r="V1292" s="213">
        <f t="shared" si="320"/>
        <v>0</v>
      </c>
      <c r="W1292" s="213">
        <f t="shared" si="319"/>
        <v>0</v>
      </c>
    </row>
    <row r="1293" spans="1:23" s="220" customFormat="1" ht="15.6" customHeight="1" x14ac:dyDescent="0.2">
      <c r="A1293" s="575" t="s">
        <v>95</v>
      </c>
      <c r="B1293" s="575"/>
      <c r="C1293" s="163"/>
      <c r="D1293" s="507"/>
      <c r="E1293" s="507"/>
      <c r="F1293" s="189"/>
      <c r="G1293" s="189"/>
      <c r="H1293" s="507"/>
      <c r="I1293" s="507"/>
      <c r="J1293" s="507"/>
      <c r="K1293" s="163"/>
      <c r="L1293" s="511">
        <f>L89+L152+L217+L291+L377+L532+L556+L610+L754+L801+L855+L946+L971+L1025+L1101+L1206+L1292+L1055</f>
        <v>2517236281.6868</v>
      </c>
      <c r="M1293" s="511">
        <f>M89+M152+M217+M291+M377+M532+M556+M610+M754+M801+M855+M946+M971+M1025+M1101+M1206+M1292+M1055</f>
        <v>0</v>
      </c>
      <c r="N1293" s="511">
        <f>N89+N152+N217+N291+N377+N532+N556+N610+N754+N801+N855+N946+N971+N1025+N1101+N1206+N1292+N1055</f>
        <v>0</v>
      </c>
      <c r="O1293" s="511">
        <f>O89+O152+O217+O291+O377+O532+O556+O610+O754+O801+O855+O946+O971+O1025+O1101+O1206+O1292+O1055</f>
        <v>0</v>
      </c>
      <c r="P1293" s="511">
        <f>P89+P152+P217+P291+P377+P532+P556+P610+P754+P801+P855+P946+P971+P1025+P1101+P1206+P1292+P1055</f>
        <v>2517236281.6868</v>
      </c>
      <c r="Q1293" s="113"/>
      <c r="R1293" s="507"/>
      <c r="S1293" s="507"/>
      <c r="T1293" s="507"/>
      <c r="U1293" s="61">
        <f>L1293-'раздел 2'!C1290</f>
        <v>0</v>
      </c>
      <c r="V1293" s="213">
        <f t="shared" si="320"/>
        <v>0</v>
      </c>
    </row>
    <row r="1294" spans="1:23" s="220" customFormat="1" ht="15.6" customHeight="1" x14ac:dyDescent="0.2">
      <c r="A1294" s="575" t="s">
        <v>134</v>
      </c>
      <c r="B1294" s="575"/>
      <c r="C1294" s="163"/>
      <c r="D1294" s="507"/>
      <c r="E1294" s="507"/>
      <c r="F1294" s="189"/>
      <c r="G1294" s="189"/>
      <c r="H1294" s="507"/>
      <c r="I1294" s="507"/>
      <c r="J1294" s="507"/>
      <c r="K1294" s="163"/>
      <c r="L1294" s="511">
        <f>'раздел 2'!C1291</f>
        <v>42522648.154049516</v>
      </c>
      <c r="M1294" s="507"/>
      <c r="N1294" s="507"/>
      <c r="O1294" s="507"/>
      <c r="P1294" s="511">
        <f>L1294</f>
        <v>42522648.154049516</v>
      </c>
      <c r="Q1294" s="113"/>
      <c r="R1294" s="507"/>
      <c r="S1294" s="507"/>
      <c r="T1294" s="507"/>
      <c r="U1294" s="61">
        <f>L1294-'раздел 2'!C1291</f>
        <v>0</v>
      </c>
      <c r="V1294" s="213">
        <f t="shared" si="320"/>
        <v>0</v>
      </c>
    </row>
    <row r="1295" spans="1:23" s="220" customFormat="1" ht="15.6" customHeight="1" x14ac:dyDescent="0.2">
      <c r="A1295" s="575" t="s">
        <v>133</v>
      </c>
      <c r="B1295" s="575"/>
      <c r="C1295" s="163"/>
      <c r="D1295" s="507"/>
      <c r="E1295" s="507"/>
      <c r="F1295" s="189"/>
      <c r="G1295" s="189"/>
      <c r="H1295" s="507"/>
      <c r="I1295" s="507"/>
      <c r="J1295" s="507"/>
      <c r="K1295" s="163"/>
      <c r="L1295" s="511">
        <f>L1293+L1294</f>
        <v>2559758929.8408494</v>
      </c>
      <c r="M1295" s="507"/>
      <c r="N1295" s="507"/>
      <c r="O1295" s="507"/>
      <c r="P1295" s="511">
        <f>L1295</f>
        <v>2559758929.8408494</v>
      </c>
      <c r="Q1295" s="113"/>
      <c r="R1295" s="507"/>
      <c r="S1295" s="507"/>
      <c r="T1295" s="507"/>
      <c r="U1295" s="61">
        <f>L1295-'раздел 2'!C1292</f>
        <v>0</v>
      </c>
      <c r="V1295" s="213">
        <f t="shared" si="320"/>
        <v>0</v>
      </c>
    </row>
    <row r="1296" spans="1:23" ht="15.6" customHeight="1" x14ac:dyDescent="0.2">
      <c r="U1296" s="61">
        <f>L1296-'раздел 2'!C1293</f>
        <v>0</v>
      </c>
      <c r="V1296" s="213">
        <f t="shared" si="320"/>
        <v>0</v>
      </c>
    </row>
    <row r="1297" spans="16:22" ht="15.6" customHeight="1" x14ac:dyDescent="0.2">
      <c r="U1297" s="61">
        <f>L1297-'раздел 2'!C1294</f>
        <v>-42537503.56474752</v>
      </c>
      <c r="V1297" s="213">
        <f t="shared" si="320"/>
        <v>0</v>
      </c>
    </row>
    <row r="1298" spans="16:22" ht="15.6" customHeight="1" x14ac:dyDescent="0.2">
      <c r="U1298" s="61">
        <f>L1298-'раздел 2'!C1295</f>
        <v>0</v>
      </c>
    </row>
    <row r="1299" spans="16:22" ht="15.6" customHeight="1" x14ac:dyDescent="0.2">
      <c r="P1299" s="114">
        <f>SUM(P1234:P1276,P1192,P1017:P1019,P991,P983:P985,P975,P814:P815,P667,P614,P540:P542,P470,P454,P400:P401,P394,P200:P201)</f>
        <v>54025461.529999986</v>
      </c>
      <c r="U1299" s="61">
        <f>L1299-'раздел 2'!C1296</f>
        <v>0</v>
      </c>
    </row>
  </sheetData>
  <autoFilter ref="B12:T327"/>
  <mergeCells count="305">
    <mergeCell ref="D7:Q7"/>
    <mergeCell ref="A8:A10"/>
    <mergeCell ref="B8:B10"/>
    <mergeCell ref="A973:B973"/>
    <mergeCell ref="A977:B977"/>
    <mergeCell ref="A954:B954"/>
    <mergeCell ref="A955:B955"/>
    <mergeCell ref="A958:B958"/>
    <mergeCell ref="A959:B959"/>
    <mergeCell ref="A962:B962"/>
    <mergeCell ref="A948:B948"/>
    <mergeCell ref="A920:B920"/>
    <mergeCell ref="A928:B928"/>
    <mergeCell ref="A933:B933"/>
    <mergeCell ref="A941:B941"/>
    <mergeCell ref="A942:B942"/>
    <mergeCell ref="A963:B963"/>
    <mergeCell ref="A970:B970"/>
    <mergeCell ref="A971:B971"/>
    <mergeCell ref="A919:B919"/>
    <mergeCell ref="A866:B866"/>
    <mergeCell ref="A877:B877"/>
    <mergeCell ref="A878:B878"/>
    <mergeCell ref="A893:B893"/>
    <mergeCell ref="A1035:C1035"/>
    <mergeCell ref="A1029:B1029"/>
    <mergeCell ref="A1036:B1036"/>
    <mergeCell ref="A1056:B1056"/>
    <mergeCell ref="A1101:B1101"/>
    <mergeCell ref="A1103:B1103"/>
    <mergeCell ref="A1021:B1021"/>
    <mergeCell ref="A1015:B1015"/>
    <mergeCell ref="A1024:B1024"/>
    <mergeCell ref="A1025:B1025"/>
    <mergeCell ref="A1102:T1102"/>
    <mergeCell ref="A1020:B1020"/>
    <mergeCell ref="A989:B989"/>
    <mergeCell ref="A993:B993"/>
    <mergeCell ref="A1000:B1000"/>
    <mergeCell ref="A1001:B1001"/>
    <mergeCell ref="A978:B978"/>
    <mergeCell ref="A980:B980"/>
    <mergeCell ref="A981:B981"/>
    <mergeCell ref="A1027:B1027"/>
    <mergeCell ref="A1030:B1030"/>
    <mergeCell ref="A992:B992"/>
    <mergeCell ref="A894:B894"/>
    <mergeCell ref="A945:B945"/>
    <mergeCell ref="A946:B946"/>
    <mergeCell ref="A947:T947"/>
    <mergeCell ref="A857:B857"/>
    <mergeCell ref="A865:B865"/>
    <mergeCell ref="A846:B846"/>
    <mergeCell ref="A851:B851"/>
    <mergeCell ref="A852:B852"/>
    <mergeCell ref="A899:B899"/>
    <mergeCell ref="A900:B900"/>
    <mergeCell ref="A902:B902"/>
    <mergeCell ref="A903:B903"/>
    <mergeCell ref="A929:E929"/>
    <mergeCell ref="F929:T929"/>
    <mergeCell ref="A932:B932"/>
    <mergeCell ref="A842:B842"/>
    <mergeCell ref="A843:B843"/>
    <mergeCell ref="A845:B845"/>
    <mergeCell ref="A824:B824"/>
    <mergeCell ref="A828:B828"/>
    <mergeCell ref="A854:B854"/>
    <mergeCell ref="A855:B855"/>
    <mergeCell ref="A856:T856"/>
    <mergeCell ref="A812:B812"/>
    <mergeCell ref="A817:B817"/>
    <mergeCell ref="A823:B823"/>
    <mergeCell ref="A816:B816"/>
    <mergeCell ref="A803:B803"/>
    <mergeCell ref="A809:B809"/>
    <mergeCell ref="A833:B833"/>
    <mergeCell ref="A753:B753"/>
    <mergeCell ref="A754:B754"/>
    <mergeCell ref="A800:B800"/>
    <mergeCell ref="A810:B810"/>
    <mergeCell ref="A755:T755"/>
    <mergeCell ref="A829:E829"/>
    <mergeCell ref="F829:T829"/>
    <mergeCell ref="A832:B832"/>
    <mergeCell ref="A707:B707"/>
    <mergeCell ref="A694:B694"/>
    <mergeCell ref="A696:B696"/>
    <mergeCell ref="A697:B697"/>
    <mergeCell ref="A699:B699"/>
    <mergeCell ref="A700:B700"/>
    <mergeCell ref="A708:B708"/>
    <mergeCell ref="A801:B801"/>
    <mergeCell ref="A802:T802"/>
    <mergeCell ref="A91:B91"/>
    <mergeCell ref="A94:B94"/>
    <mergeCell ref="A534:B534"/>
    <mergeCell ref="A537:B537"/>
    <mergeCell ref="A538:B538"/>
    <mergeCell ref="A525:B525"/>
    <mergeCell ref="A528:B528"/>
    <mergeCell ref="A529:B529"/>
    <mergeCell ref="A531:B531"/>
    <mergeCell ref="A532:B532"/>
    <mergeCell ref="A507:B507"/>
    <mergeCell ref="A508:B508"/>
    <mergeCell ref="A513:B513"/>
    <mergeCell ref="A514:B514"/>
    <mergeCell ref="A516:B516"/>
    <mergeCell ref="A517:B517"/>
    <mergeCell ref="A519:B519"/>
    <mergeCell ref="A520:B520"/>
    <mergeCell ref="A524:B524"/>
    <mergeCell ref="A149:B149"/>
    <mergeCell ref="A151:B151"/>
    <mergeCell ref="A356:B356"/>
    <mergeCell ref="A496:B496"/>
    <mergeCell ref="A497:B497"/>
    <mergeCell ref="C172:T172"/>
    <mergeCell ref="A89:B89"/>
    <mergeCell ref="L9:L10"/>
    <mergeCell ref="K8:K10"/>
    <mergeCell ref="L8:P8"/>
    <mergeCell ref="Q8:Q10"/>
    <mergeCell ref="J9:J10"/>
    <mergeCell ref="R8:R10"/>
    <mergeCell ref="A112:B112"/>
    <mergeCell ref="A114:B114"/>
    <mergeCell ref="C112:T112"/>
    <mergeCell ref="A95:B95"/>
    <mergeCell ref="A97:B97"/>
    <mergeCell ref="A115:B115"/>
    <mergeCell ref="A119:B119"/>
    <mergeCell ref="A90:T90"/>
    <mergeCell ref="C109:T109"/>
    <mergeCell ref="C105:T105"/>
    <mergeCell ref="A98:B98"/>
    <mergeCell ref="A108:B108"/>
    <mergeCell ref="A109:B109"/>
    <mergeCell ref="A111:B111"/>
    <mergeCell ref="A104:B104"/>
    <mergeCell ref="A105:B105"/>
    <mergeCell ref="C149:T149"/>
    <mergeCell ref="A153:T153"/>
    <mergeCell ref="C154:T154"/>
    <mergeCell ref="A159:B159"/>
    <mergeCell ref="C160:T160"/>
    <mergeCell ref="A118:B118"/>
    <mergeCell ref="A128:B128"/>
    <mergeCell ref="A129:B129"/>
    <mergeCell ref="A131:B131"/>
    <mergeCell ref="A154:B154"/>
    <mergeCell ref="A160:B160"/>
    <mergeCell ref="A123:B123"/>
    <mergeCell ref="A124:B124"/>
    <mergeCell ref="C129:T129"/>
    <mergeCell ref="C132:T132"/>
    <mergeCell ref="C135:T135"/>
    <mergeCell ref="C140:T140"/>
    <mergeCell ref="A145:B145"/>
    <mergeCell ref="C145:T145"/>
    <mergeCell ref="A132:B132"/>
    <mergeCell ref="A144:B144"/>
    <mergeCell ref="A148:B148"/>
    <mergeCell ref="A68:T68"/>
    <mergeCell ref="E8:E11"/>
    <mergeCell ref="F8:F11"/>
    <mergeCell ref="S8:S11"/>
    <mergeCell ref="G8:G11"/>
    <mergeCell ref="H8:H10"/>
    <mergeCell ref="I8:J8"/>
    <mergeCell ref="C9:C11"/>
    <mergeCell ref="D9:D11"/>
    <mergeCell ref="I9:I10"/>
    <mergeCell ref="A338:B338"/>
    <mergeCell ref="C338:T338"/>
    <mergeCell ref="A232:B232"/>
    <mergeCell ref="A233:B233"/>
    <mergeCell ref="A254:B254"/>
    <mergeCell ref="A255:B255"/>
    <mergeCell ref="A258:B258"/>
    <mergeCell ref="A292:T292"/>
    <mergeCell ref="C293:T293"/>
    <mergeCell ref="A277:B277"/>
    <mergeCell ref="A278:B278"/>
    <mergeCell ref="A1294:B1294"/>
    <mergeCell ref="A385:B385"/>
    <mergeCell ref="A387:B387"/>
    <mergeCell ref="A388:B388"/>
    <mergeCell ref="A382:B382"/>
    <mergeCell ref="A384:B384"/>
    <mergeCell ref="A548:B548"/>
    <mergeCell ref="A555:B555"/>
    <mergeCell ref="A564:B564"/>
    <mergeCell ref="A599:B599"/>
    <mergeCell ref="A600:B600"/>
    <mergeCell ref="A603:B603"/>
    <mergeCell ref="A604:B604"/>
    <mergeCell ref="A556:B556"/>
    <mergeCell ref="A558:B558"/>
    <mergeCell ref="A563:B563"/>
    <mergeCell ref="A684:B684"/>
    <mergeCell ref="A685:B685"/>
    <mergeCell ref="A693:B693"/>
    <mergeCell ref="A609:B609"/>
    <mergeCell ref="A610:B610"/>
    <mergeCell ref="A612:B612"/>
    <mergeCell ref="A668:B668"/>
    <mergeCell ref="A669:B669"/>
    <mergeCell ref="A381:B381"/>
    <mergeCell ref="A1295:B1295"/>
    <mergeCell ref="A1054:B1054"/>
    <mergeCell ref="A1055:B1055"/>
    <mergeCell ref="A1208:C1208"/>
    <mergeCell ref="A1210:B1210"/>
    <mergeCell ref="A1212:B1212"/>
    <mergeCell ref="A1282:B1282"/>
    <mergeCell ref="A1120:B1120"/>
    <mergeCell ref="A1121:B1121"/>
    <mergeCell ref="A1224:B1224"/>
    <mergeCell ref="A1214:B1214"/>
    <mergeCell ref="A1207:T1207"/>
    <mergeCell ref="A1223:B1223"/>
    <mergeCell ref="A1215:B1215"/>
    <mergeCell ref="A1111:B1111"/>
    <mergeCell ref="A1118:B1118"/>
    <mergeCell ref="A1291:B1291"/>
    <mergeCell ref="A1205:B1205"/>
    <mergeCell ref="A1206:B1206"/>
    <mergeCell ref="A1108:B1108"/>
    <mergeCell ref="A1117:B1117"/>
    <mergeCell ref="A1107:B1107"/>
    <mergeCell ref="A1110:B1110"/>
    <mergeCell ref="A228:B228"/>
    <mergeCell ref="A1292:B1292"/>
    <mergeCell ref="A1293:B1293"/>
    <mergeCell ref="A972:T972"/>
    <mergeCell ref="A1026:T1026"/>
    <mergeCell ref="A611:T611"/>
    <mergeCell ref="A533:T533"/>
    <mergeCell ref="A557:T557"/>
    <mergeCell ref="F259:T259"/>
    <mergeCell ref="A259:B259"/>
    <mergeCell ref="A291:B291"/>
    <mergeCell ref="A357:B357"/>
    <mergeCell ref="A369:B369"/>
    <mergeCell ref="A370:B370"/>
    <mergeCell ref="A376:B376"/>
    <mergeCell ref="A377:B377"/>
    <mergeCell ref="A378:T378"/>
    <mergeCell ref="A379:B379"/>
    <mergeCell ref="A346:B346"/>
    <mergeCell ref="A504:B504"/>
    <mergeCell ref="A505:B505"/>
    <mergeCell ref="A544:B544"/>
    <mergeCell ref="A545:B545"/>
    <mergeCell ref="A547:B547"/>
    <mergeCell ref="A88:B88"/>
    <mergeCell ref="B6:T6"/>
    <mergeCell ref="A342:B342"/>
    <mergeCell ref="A343:B343"/>
    <mergeCell ref="A347:B347"/>
    <mergeCell ref="A219:B219"/>
    <mergeCell ref="A227:B227"/>
    <mergeCell ref="A134:B134"/>
    <mergeCell ref="A135:B135"/>
    <mergeCell ref="A139:B139"/>
    <mergeCell ref="A140:B140"/>
    <mergeCell ref="A168:B168"/>
    <mergeCell ref="A172:B172"/>
    <mergeCell ref="A174:B174"/>
    <mergeCell ref="A152:B152"/>
    <mergeCell ref="A171:B171"/>
    <mergeCell ref="A167:B167"/>
    <mergeCell ref="A290:B290"/>
    <mergeCell ref="A293:B293"/>
    <mergeCell ref="A216:B216"/>
    <mergeCell ref="A175:T175"/>
    <mergeCell ref="A188:B188"/>
    <mergeCell ref="A189:T189"/>
    <mergeCell ref="A198:B198"/>
    <mergeCell ref="A1283:C1283"/>
    <mergeCell ref="A199:B199"/>
    <mergeCell ref="C119:T119"/>
    <mergeCell ref="C124:T124"/>
    <mergeCell ref="C8:D8"/>
    <mergeCell ref="A206:B206"/>
    <mergeCell ref="A208:B208"/>
    <mergeCell ref="A209:T209"/>
    <mergeCell ref="A218:T218"/>
    <mergeCell ref="A337:B337"/>
    <mergeCell ref="A313:B313"/>
    <mergeCell ref="A314:T314"/>
    <mergeCell ref="A217:B217"/>
    <mergeCell ref="A202:B202"/>
    <mergeCell ref="A203:B203"/>
    <mergeCell ref="A205:B205"/>
    <mergeCell ref="T8:T11"/>
    <mergeCell ref="A13:T13"/>
    <mergeCell ref="A14:B14"/>
    <mergeCell ref="A63:B63"/>
    <mergeCell ref="A64:B64"/>
    <mergeCell ref="A67:B67"/>
    <mergeCell ref="A79:B79"/>
    <mergeCell ref="A80:B80"/>
  </mergeCells>
  <phoneticPr fontId="26" type="noConversion"/>
  <pageMargins left="0.43307086614173229" right="0.23622047244094491" top="0.74803149606299213" bottom="0.74803149606299213" header="0.31496062992125984" footer="0.31496062992125984"/>
  <pageSetup paperSize="9" scale="55" fitToHeight="0" orientation="landscape" cellComments="asDisplayed" r:id="rId1"/>
  <rowBreaks count="8" manualBreakCount="8">
    <brk id="56" max="16383" man="1"/>
    <brk id="114" max="16383" man="1"/>
    <brk id="171" max="16383" man="1"/>
    <brk id="330" max="16383" man="1"/>
    <brk id="666" max="16383" man="1"/>
    <brk id="722" max="16383" man="1"/>
    <brk id="775" max="16383" man="1"/>
    <brk id="833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1667"/>
  <sheetViews>
    <sheetView view="pageBreakPreview" zoomScale="70" zoomScaleNormal="70" zoomScaleSheetLayoutView="70" workbookViewId="0">
      <pane xSplit="4" ySplit="6" topLeftCell="F286" activePane="bottomRight" state="frozen"/>
      <selection pane="topRight" activeCell="E1" sqref="E1"/>
      <selection pane="bottomLeft" activeCell="A7" sqref="A7"/>
      <selection pane="bottomRight" activeCell="A303" sqref="A303:A304"/>
    </sheetView>
  </sheetViews>
  <sheetFormatPr defaultColWidth="9.140625" defaultRowHeight="15" x14ac:dyDescent="0.25"/>
  <cols>
    <col min="1" max="1" width="6.85546875" style="132" customWidth="1"/>
    <col min="2" max="2" width="45.85546875" style="13" customWidth="1"/>
    <col min="3" max="3" width="18.42578125" style="496" customWidth="1"/>
    <col min="4" max="4" width="17.28515625" style="455" customWidth="1"/>
    <col min="5" max="5" width="15.5703125" style="455" hidden="1" customWidth="1"/>
    <col min="6" max="6" width="16.42578125" style="455" customWidth="1"/>
    <col min="7" max="7" width="15.140625" style="455" customWidth="1"/>
    <col min="8" max="10" width="14.28515625" style="455" customWidth="1"/>
    <col min="11" max="11" width="7.28515625" style="455" customWidth="1"/>
    <col min="12" max="12" width="14" style="455" customWidth="1"/>
    <col min="13" max="14" width="11.85546875" style="455" customWidth="1"/>
    <col min="15" max="15" width="15.85546875" style="455" customWidth="1"/>
    <col min="16" max="16" width="9.42578125" style="455" customWidth="1"/>
    <col min="17" max="17" width="15.5703125" style="455" customWidth="1"/>
    <col min="18" max="18" width="9" style="455" customWidth="1"/>
    <col min="19" max="19" width="16.85546875" style="455" customWidth="1"/>
    <col min="20" max="20" width="8" style="455" customWidth="1"/>
    <col min="21" max="21" width="17.42578125" style="455" customWidth="1"/>
    <col min="22" max="22" width="8.5703125" style="455" customWidth="1"/>
    <col min="23" max="23" width="13.42578125" style="455" customWidth="1"/>
    <col min="24" max="24" width="13" style="455" customWidth="1"/>
    <col min="25" max="25" width="15.7109375" style="181" customWidth="1"/>
    <col min="26" max="26" width="12.140625" style="114" customWidth="1"/>
    <col min="27" max="27" width="5.85546875" style="95" customWidth="1"/>
    <col min="28" max="28" width="17.5703125" style="132" customWidth="1"/>
    <col min="29" max="29" width="15.42578125" style="132" customWidth="1"/>
    <col min="30" max="30" width="18.7109375" style="132" customWidth="1"/>
    <col min="31" max="31" width="31" style="91" customWidth="1"/>
    <col min="32" max="32" width="9.140625" style="132" customWidth="1"/>
    <col min="33" max="33" width="20.85546875" style="132" customWidth="1"/>
    <col min="34" max="36" width="9.140625" style="132" customWidth="1"/>
    <col min="37" max="16384" width="9.140625" style="132"/>
  </cols>
  <sheetData>
    <row r="1" spans="1:31" ht="12.75" x14ac:dyDescent="0.25">
      <c r="A1" s="702" t="s">
        <v>1655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  <c r="T1" s="702"/>
      <c r="U1" s="702"/>
      <c r="V1" s="702"/>
      <c r="W1" s="702"/>
      <c r="X1" s="702"/>
      <c r="Y1" s="702"/>
      <c r="Z1" s="702"/>
      <c r="AA1" s="702"/>
      <c r="AB1" s="702"/>
      <c r="AE1" s="707"/>
    </row>
    <row r="2" spans="1:31" ht="9.75" customHeight="1" x14ac:dyDescent="0.25">
      <c r="C2" s="49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AE2" s="707"/>
    </row>
    <row r="3" spans="1:31" ht="12.75" customHeight="1" x14ac:dyDescent="0.25">
      <c r="A3" s="669" t="s">
        <v>0</v>
      </c>
      <c r="B3" s="666" t="s">
        <v>1</v>
      </c>
      <c r="C3" s="662" t="s">
        <v>2</v>
      </c>
      <c r="D3" s="703" t="s">
        <v>141</v>
      </c>
      <c r="E3" s="704"/>
      <c r="F3" s="704"/>
      <c r="G3" s="704"/>
      <c r="H3" s="704"/>
      <c r="I3" s="704"/>
      <c r="J3" s="704"/>
      <c r="K3" s="704"/>
      <c r="L3" s="704"/>
      <c r="M3" s="704"/>
      <c r="N3" s="704"/>
      <c r="O3" s="704"/>
      <c r="P3" s="704"/>
      <c r="Q3" s="704"/>
      <c r="R3" s="704"/>
      <c r="S3" s="704"/>
      <c r="T3" s="704"/>
      <c r="U3" s="704"/>
      <c r="V3" s="704"/>
      <c r="W3" s="704"/>
      <c r="X3" s="704"/>
      <c r="Y3" s="704"/>
      <c r="Z3" s="296"/>
      <c r="AE3" s="707"/>
    </row>
    <row r="4" spans="1:31" ht="21.75" customHeight="1" x14ac:dyDescent="0.25">
      <c r="A4" s="670"/>
      <c r="B4" s="667"/>
      <c r="C4" s="663"/>
      <c r="D4" s="580" t="s">
        <v>142</v>
      </c>
      <c r="E4" s="665"/>
      <c r="F4" s="665"/>
      <c r="G4" s="665"/>
      <c r="H4" s="665"/>
      <c r="I4" s="665"/>
      <c r="J4" s="665"/>
      <c r="K4" s="580" t="s">
        <v>1735</v>
      </c>
      <c r="L4" s="580"/>
      <c r="M4" s="665"/>
      <c r="N4" s="650" t="s">
        <v>136</v>
      </c>
      <c r="O4" s="651"/>
      <c r="P4" s="650" t="s">
        <v>137</v>
      </c>
      <c r="Q4" s="651"/>
      <c r="R4" s="650" t="s">
        <v>138</v>
      </c>
      <c r="S4" s="651"/>
      <c r="T4" s="650" t="s">
        <v>139</v>
      </c>
      <c r="U4" s="651"/>
      <c r="V4" s="650" t="s">
        <v>140</v>
      </c>
      <c r="W4" s="651"/>
      <c r="X4" s="656" t="s">
        <v>3</v>
      </c>
      <c r="Y4" s="656" t="s">
        <v>977</v>
      </c>
      <c r="Z4" s="521"/>
      <c r="AA4" s="526" t="s">
        <v>1128</v>
      </c>
      <c r="AB4" s="521" t="s">
        <v>978</v>
      </c>
      <c r="AE4" s="707"/>
    </row>
    <row r="5" spans="1:31" ht="18.75" customHeight="1" x14ac:dyDescent="0.25">
      <c r="A5" s="670"/>
      <c r="B5" s="667"/>
      <c r="C5" s="663"/>
      <c r="D5" s="656" t="s">
        <v>4</v>
      </c>
      <c r="E5" s="531" t="s">
        <v>5</v>
      </c>
      <c r="F5" s="656" t="s">
        <v>6</v>
      </c>
      <c r="G5" s="656" t="s">
        <v>7</v>
      </c>
      <c r="H5" s="656" t="s">
        <v>8</v>
      </c>
      <c r="I5" s="656" t="s">
        <v>9</v>
      </c>
      <c r="J5" s="656" t="s">
        <v>10</v>
      </c>
      <c r="K5" s="665"/>
      <c r="L5" s="665"/>
      <c r="M5" s="665"/>
      <c r="N5" s="652"/>
      <c r="O5" s="653"/>
      <c r="P5" s="652"/>
      <c r="Q5" s="653"/>
      <c r="R5" s="652"/>
      <c r="S5" s="653"/>
      <c r="T5" s="652"/>
      <c r="U5" s="653"/>
      <c r="V5" s="652"/>
      <c r="W5" s="653"/>
      <c r="X5" s="657"/>
      <c r="Y5" s="657"/>
      <c r="Z5" s="521"/>
      <c r="AA5" s="526"/>
      <c r="AB5" s="521"/>
      <c r="AE5" s="707"/>
    </row>
    <row r="6" spans="1:31" ht="53.25" customHeight="1" x14ac:dyDescent="0.25">
      <c r="A6" s="670"/>
      <c r="B6" s="667"/>
      <c r="C6" s="663"/>
      <c r="D6" s="657"/>
      <c r="E6" s="531" t="s">
        <v>1023</v>
      </c>
      <c r="F6" s="657"/>
      <c r="G6" s="657"/>
      <c r="H6" s="657"/>
      <c r="I6" s="657"/>
      <c r="J6" s="657"/>
      <c r="K6" s="665"/>
      <c r="L6" s="665"/>
      <c r="M6" s="665"/>
      <c r="N6" s="652"/>
      <c r="O6" s="653"/>
      <c r="P6" s="652"/>
      <c r="Q6" s="653"/>
      <c r="R6" s="652"/>
      <c r="S6" s="653"/>
      <c r="T6" s="652"/>
      <c r="U6" s="653"/>
      <c r="V6" s="652"/>
      <c r="W6" s="653"/>
      <c r="X6" s="657"/>
      <c r="Y6" s="657"/>
      <c r="Z6" s="521"/>
      <c r="AA6" s="526"/>
      <c r="AB6" s="521"/>
      <c r="AE6" s="707"/>
    </row>
    <row r="7" spans="1:31" ht="53.25" customHeight="1" x14ac:dyDescent="0.25">
      <c r="A7" s="671"/>
      <c r="B7" s="668"/>
      <c r="C7" s="664"/>
      <c r="D7" s="658"/>
      <c r="E7" s="531"/>
      <c r="F7" s="658"/>
      <c r="G7" s="658"/>
      <c r="H7" s="658"/>
      <c r="I7" s="658"/>
      <c r="J7" s="658"/>
      <c r="K7" s="534"/>
      <c r="L7" s="534" t="s">
        <v>135</v>
      </c>
      <c r="M7" s="534" t="s">
        <v>1736</v>
      </c>
      <c r="N7" s="654"/>
      <c r="O7" s="655"/>
      <c r="P7" s="654"/>
      <c r="Q7" s="655"/>
      <c r="R7" s="654"/>
      <c r="S7" s="655"/>
      <c r="T7" s="654"/>
      <c r="U7" s="655"/>
      <c r="V7" s="654"/>
      <c r="W7" s="655"/>
      <c r="X7" s="658"/>
      <c r="Y7" s="658"/>
      <c r="Z7" s="521"/>
      <c r="AA7" s="526"/>
      <c r="AB7" s="521"/>
      <c r="AE7" s="707"/>
    </row>
    <row r="8" spans="1:31" s="127" customFormat="1" ht="19.5" customHeight="1" x14ac:dyDescent="0.25">
      <c r="A8" s="521"/>
      <c r="B8" s="325"/>
      <c r="C8" s="527" t="s">
        <v>11</v>
      </c>
      <c r="D8" s="531" t="s">
        <v>11</v>
      </c>
      <c r="E8" s="531"/>
      <c r="F8" s="531" t="s">
        <v>11</v>
      </c>
      <c r="G8" s="531" t="s">
        <v>11</v>
      </c>
      <c r="H8" s="531" t="s">
        <v>11</v>
      </c>
      <c r="I8" s="531" t="s">
        <v>11</v>
      </c>
      <c r="J8" s="531" t="s">
        <v>11</v>
      </c>
      <c r="K8" s="531" t="s">
        <v>12</v>
      </c>
      <c r="L8" s="531" t="s">
        <v>11</v>
      </c>
      <c r="M8" s="531" t="s">
        <v>11</v>
      </c>
      <c r="N8" s="531" t="s">
        <v>13</v>
      </c>
      <c r="O8" s="531" t="s">
        <v>11</v>
      </c>
      <c r="P8" s="531" t="s">
        <v>13</v>
      </c>
      <c r="Q8" s="531" t="s">
        <v>11</v>
      </c>
      <c r="R8" s="531" t="s">
        <v>13</v>
      </c>
      <c r="S8" s="531" t="s">
        <v>11</v>
      </c>
      <c r="T8" s="531" t="s">
        <v>14</v>
      </c>
      <c r="U8" s="531" t="s">
        <v>11</v>
      </c>
      <c r="V8" s="531" t="s">
        <v>13</v>
      </c>
      <c r="W8" s="531" t="s">
        <v>11</v>
      </c>
      <c r="X8" s="531" t="s">
        <v>11</v>
      </c>
      <c r="Y8" s="531"/>
      <c r="Z8" s="521"/>
      <c r="AA8" s="526"/>
      <c r="AB8" s="524"/>
      <c r="AE8" s="707"/>
    </row>
    <row r="9" spans="1:31" s="148" customFormat="1" ht="22.5" customHeight="1" x14ac:dyDescent="0.25">
      <c r="A9" s="337">
        <v>1</v>
      </c>
      <c r="B9" s="481">
        <v>2</v>
      </c>
      <c r="C9" s="337">
        <v>3</v>
      </c>
      <c r="D9" s="337">
        <v>4</v>
      </c>
      <c r="E9" s="337"/>
      <c r="F9" s="337">
        <v>5</v>
      </c>
      <c r="G9" s="337">
        <v>6</v>
      </c>
      <c r="H9" s="337">
        <v>7</v>
      </c>
      <c r="I9" s="337">
        <v>8</v>
      </c>
      <c r="J9" s="337">
        <v>9</v>
      </c>
      <c r="K9" s="337">
        <v>10</v>
      </c>
      <c r="L9" s="337"/>
      <c r="M9" s="337">
        <v>11</v>
      </c>
      <c r="N9" s="337">
        <v>12</v>
      </c>
      <c r="O9" s="337">
        <v>13</v>
      </c>
      <c r="P9" s="337">
        <v>14</v>
      </c>
      <c r="Q9" s="337">
        <v>15</v>
      </c>
      <c r="R9" s="337">
        <v>16</v>
      </c>
      <c r="S9" s="337">
        <v>17</v>
      </c>
      <c r="T9" s="337">
        <v>18</v>
      </c>
      <c r="U9" s="337">
        <v>19</v>
      </c>
      <c r="V9" s="337">
        <v>20</v>
      </c>
      <c r="W9" s="337">
        <v>21</v>
      </c>
      <c r="X9" s="337">
        <v>22</v>
      </c>
      <c r="Y9" s="521">
        <v>23</v>
      </c>
      <c r="Z9" s="521"/>
      <c r="AA9" s="521"/>
      <c r="AB9" s="337"/>
      <c r="AE9" s="707"/>
    </row>
    <row r="10" spans="1:31" ht="12.75" customHeight="1" x14ac:dyDescent="0.25">
      <c r="A10" s="633" t="s">
        <v>96</v>
      </c>
      <c r="B10" s="633"/>
      <c r="C10" s="633"/>
      <c r="D10" s="633"/>
      <c r="E10" s="633"/>
      <c r="F10" s="633"/>
      <c r="G10" s="633"/>
      <c r="H10" s="633"/>
      <c r="I10" s="633"/>
      <c r="J10" s="633"/>
      <c r="K10" s="633"/>
      <c r="L10" s="633"/>
      <c r="M10" s="633"/>
      <c r="N10" s="633"/>
      <c r="O10" s="633"/>
      <c r="P10" s="633"/>
      <c r="Q10" s="633"/>
      <c r="R10" s="633"/>
      <c r="S10" s="633"/>
      <c r="T10" s="633"/>
      <c r="U10" s="633"/>
      <c r="V10" s="633"/>
      <c r="W10" s="633"/>
      <c r="X10" s="633"/>
      <c r="Y10" s="633"/>
      <c r="Z10" s="528"/>
      <c r="AA10" s="528"/>
      <c r="AB10" s="528"/>
      <c r="AE10" s="707"/>
    </row>
    <row r="11" spans="1:31" ht="17.25" customHeight="1" x14ac:dyDescent="0.25">
      <c r="A11" s="554" t="s">
        <v>97</v>
      </c>
      <c r="B11" s="555"/>
      <c r="C11" s="556"/>
      <c r="D11" s="533"/>
      <c r="E11" s="533"/>
      <c r="F11" s="533"/>
      <c r="G11" s="533"/>
      <c r="H11" s="533"/>
      <c r="I11" s="533"/>
      <c r="J11" s="533"/>
      <c r="K11" s="533"/>
      <c r="L11" s="533"/>
      <c r="M11" s="533"/>
      <c r="N11" s="533"/>
      <c r="O11" s="533"/>
      <c r="P11" s="533"/>
      <c r="Q11" s="533"/>
      <c r="R11" s="533"/>
      <c r="S11" s="533"/>
      <c r="T11" s="533"/>
      <c r="U11" s="533"/>
      <c r="V11" s="533"/>
      <c r="W11" s="533"/>
      <c r="X11" s="533"/>
      <c r="Y11" s="533"/>
      <c r="Z11" s="538"/>
      <c r="AA11" s="326"/>
      <c r="AB11" s="136"/>
      <c r="AC11" s="90"/>
      <c r="AE11" s="707"/>
    </row>
    <row r="12" spans="1:31" ht="12.75" customHeight="1" x14ac:dyDescent="0.25">
      <c r="A12" s="485">
        <v>1</v>
      </c>
      <c r="B12" s="306" t="s">
        <v>1048</v>
      </c>
      <c r="C12" s="486">
        <f>D12+M12+O12+Q12+S12+U12+W12+X12+Y12+L12</f>
        <v>115853.54</v>
      </c>
      <c r="D12" s="531">
        <f t="shared" ref="D12:D29" si="0">E12+F12+G12+H12+I12+J12</f>
        <v>0</v>
      </c>
      <c r="E12" s="531"/>
      <c r="F12" s="483"/>
      <c r="G12" s="483"/>
      <c r="H12" s="483"/>
      <c r="I12" s="483"/>
      <c r="J12" s="381"/>
      <c r="K12" s="483"/>
      <c r="L12" s="483"/>
      <c r="M12" s="483"/>
      <c r="N12" s="483"/>
      <c r="O12" s="483"/>
      <c r="P12" s="483"/>
      <c r="Q12" s="483"/>
      <c r="R12" s="483"/>
      <c r="S12" s="483"/>
      <c r="T12" s="483"/>
      <c r="U12" s="533"/>
      <c r="V12" s="533"/>
      <c r="W12" s="533"/>
      <c r="X12" s="533"/>
      <c r="Y12" s="531">
        <v>115853.54</v>
      </c>
      <c r="Z12" s="527"/>
      <c r="AA12" s="326" t="s">
        <v>1175</v>
      </c>
      <c r="AB12" s="136" t="s">
        <v>1004</v>
      </c>
      <c r="AC12" s="90"/>
      <c r="AE12" s="132"/>
    </row>
    <row r="13" spans="1:31" x14ac:dyDescent="0.25">
      <c r="A13" s="134">
        <f t="shared" ref="A13:A42" si="1">A12+1</f>
        <v>2</v>
      </c>
      <c r="B13" s="306" t="s">
        <v>1049</v>
      </c>
      <c r="C13" s="486">
        <f t="shared" ref="C13:C59" si="2">D13+M13+O13+Q13+S13+U13+W13+X13+Y13+L13</f>
        <v>116431.91</v>
      </c>
      <c r="D13" s="531">
        <f t="shared" si="0"/>
        <v>0</v>
      </c>
      <c r="E13" s="531"/>
      <c r="F13" s="483"/>
      <c r="G13" s="483"/>
      <c r="H13" s="483"/>
      <c r="I13" s="483"/>
      <c r="J13" s="381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533"/>
      <c r="V13" s="533"/>
      <c r="W13" s="533"/>
      <c r="X13" s="533"/>
      <c r="Y13" s="531">
        <v>116431.91</v>
      </c>
      <c r="Z13" s="527"/>
      <c r="AA13" s="326" t="s">
        <v>1175</v>
      </c>
      <c r="AB13" s="136" t="s">
        <v>1004</v>
      </c>
      <c r="AC13" s="90"/>
      <c r="AE13" s="132"/>
    </row>
    <row r="14" spans="1:31" ht="12.75" customHeight="1" x14ac:dyDescent="0.25">
      <c r="A14" s="134">
        <f t="shared" si="1"/>
        <v>3</v>
      </c>
      <c r="B14" s="307" t="s">
        <v>1050</v>
      </c>
      <c r="C14" s="486">
        <f t="shared" si="2"/>
        <v>282763.34000000003</v>
      </c>
      <c r="D14" s="531">
        <f t="shared" si="0"/>
        <v>0</v>
      </c>
      <c r="E14" s="531"/>
      <c r="F14" s="531"/>
      <c r="G14" s="483"/>
      <c r="H14" s="483"/>
      <c r="I14" s="483"/>
      <c r="J14" s="381"/>
      <c r="K14" s="483"/>
      <c r="L14" s="483"/>
      <c r="M14" s="483"/>
      <c r="N14" s="483"/>
      <c r="O14" s="483"/>
      <c r="P14" s="483"/>
      <c r="Q14" s="483"/>
      <c r="R14" s="483"/>
      <c r="S14" s="483"/>
      <c r="T14" s="483"/>
      <c r="U14" s="533"/>
      <c r="V14" s="533"/>
      <c r="W14" s="533"/>
      <c r="X14" s="533"/>
      <c r="Y14" s="531">
        <v>282763.34000000003</v>
      </c>
      <c r="Z14" s="527"/>
      <c r="AA14" s="326" t="s">
        <v>1175</v>
      </c>
      <c r="AB14" s="136" t="s">
        <v>1047</v>
      </c>
      <c r="AC14" s="90"/>
      <c r="AE14" s="132"/>
    </row>
    <row r="15" spans="1:31" ht="12.75" customHeight="1" x14ac:dyDescent="0.25">
      <c r="A15" s="134">
        <f t="shared" si="1"/>
        <v>4</v>
      </c>
      <c r="B15" s="307" t="s">
        <v>1051</v>
      </c>
      <c r="C15" s="486">
        <f t="shared" si="2"/>
        <v>599323.06999999995</v>
      </c>
      <c r="D15" s="531">
        <f t="shared" si="0"/>
        <v>0</v>
      </c>
      <c r="E15" s="531"/>
      <c r="F15" s="483"/>
      <c r="G15" s="483"/>
      <c r="H15" s="483"/>
      <c r="I15" s="483"/>
      <c r="J15" s="381"/>
      <c r="K15" s="483"/>
      <c r="L15" s="483"/>
      <c r="M15" s="483"/>
      <c r="N15" s="483"/>
      <c r="O15" s="483"/>
      <c r="P15" s="483"/>
      <c r="Q15" s="483"/>
      <c r="R15" s="483"/>
      <c r="S15" s="483"/>
      <c r="T15" s="381"/>
      <c r="U15" s="533"/>
      <c r="V15" s="533"/>
      <c r="W15" s="533"/>
      <c r="X15" s="533"/>
      <c r="Y15" s="531">
        <v>599323.06999999995</v>
      </c>
      <c r="Z15" s="527"/>
      <c r="AA15" s="326" t="s">
        <v>1175</v>
      </c>
      <c r="AB15" s="136" t="s">
        <v>1088</v>
      </c>
      <c r="AC15" s="90"/>
      <c r="AE15" s="132"/>
    </row>
    <row r="16" spans="1:31" ht="12.75" customHeight="1" x14ac:dyDescent="0.25">
      <c r="A16" s="134">
        <f t="shared" si="1"/>
        <v>5</v>
      </c>
      <c r="B16" s="307" t="s">
        <v>1052</v>
      </c>
      <c r="C16" s="486">
        <f t="shared" si="2"/>
        <v>2013331.9300000002</v>
      </c>
      <c r="D16" s="531">
        <f t="shared" si="0"/>
        <v>0</v>
      </c>
      <c r="E16" s="531"/>
      <c r="F16" s="483"/>
      <c r="G16" s="483"/>
      <c r="H16" s="483"/>
      <c r="I16" s="483"/>
      <c r="J16" s="381"/>
      <c r="K16" s="483"/>
      <c r="L16" s="483"/>
      <c r="M16" s="531"/>
      <c r="N16" s="483"/>
      <c r="O16" s="483"/>
      <c r="P16" s="531"/>
      <c r="Q16" s="483"/>
      <c r="R16" s="483"/>
      <c r="S16" s="483"/>
      <c r="T16" s="381"/>
      <c r="U16" s="533"/>
      <c r="V16" s="533"/>
      <c r="W16" s="533"/>
      <c r="X16" s="533"/>
      <c r="Y16" s="531">
        <v>2013331.9300000002</v>
      </c>
      <c r="Z16" s="527"/>
      <c r="AA16" s="326" t="s">
        <v>1179</v>
      </c>
      <c r="AB16" s="136" t="s">
        <v>989</v>
      </c>
      <c r="AC16" s="90"/>
      <c r="AE16" s="132"/>
    </row>
    <row r="17" spans="1:31" ht="17.25" customHeight="1" x14ac:dyDescent="0.25">
      <c r="A17" s="134">
        <f t="shared" si="1"/>
        <v>6</v>
      </c>
      <c r="B17" s="307" t="s">
        <v>1053</v>
      </c>
      <c r="C17" s="486">
        <f t="shared" si="2"/>
        <v>5584499.0599999996</v>
      </c>
      <c r="D17" s="531">
        <f t="shared" si="0"/>
        <v>5584499.0599999996</v>
      </c>
      <c r="E17" s="531"/>
      <c r="F17" s="531"/>
      <c r="G17" s="531">
        <v>5584499.0599999996</v>
      </c>
      <c r="H17" s="531"/>
      <c r="I17" s="531"/>
      <c r="J17" s="531"/>
      <c r="K17" s="531"/>
      <c r="L17" s="531"/>
      <c r="M17" s="531"/>
      <c r="N17" s="531"/>
      <c r="O17" s="531"/>
      <c r="P17" s="531"/>
      <c r="Q17" s="531"/>
      <c r="R17" s="531"/>
      <c r="S17" s="531"/>
      <c r="T17" s="531"/>
      <c r="U17" s="531"/>
      <c r="V17" s="531"/>
      <c r="W17" s="531"/>
      <c r="X17" s="531"/>
      <c r="Y17" s="531"/>
      <c r="Z17" s="527"/>
      <c r="AA17" s="14"/>
      <c r="AB17" s="136"/>
      <c r="AC17" s="90"/>
    </row>
    <row r="18" spans="1:31" ht="17.25" customHeight="1" x14ac:dyDescent="0.25">
      <c r="A18" s="134">
        <f t="shared" si="1"/>
        <v>7</v>
      </c>
      <c r="B18" s="339" t="s">
        <v>176</v>
      </c>
      <c r="C18" s="486">
        <f t="shared" si="2"/>
        <v>4498295.7</v>
      </c>
      <c r="D18" s="531">
        <f t="shared" si="0"/>
        <v>4498295.7</v>
      </c>
      <c r="E18" s="531"/>
      <c r="F18" s="531">
        <v>1499761.12</v>
      </c>
      <c r="G18" s="531">
        <v>1940087.56</v>
      </c>
      <c r="H18" s="531">
        <v>385402.16</v>
      </c>
      <c r="I18" s="531">
        <v>473161.12</v>
      </c>
      <c r="J18" s="531">
        <v>199883.74</v>
      </c>
      <c r="K18" s="531"/>
      <c r="L18" s="531"/>
      <c r="M18" s="531"/>
      <c r="N18" s="531"/>
      <c r="O18" s="531"/>
      <c r="P18" s="531"/>
      <c r="Q18" s="531"/>
      <c r="R18" s="531"/>
      <c r="S18" s="531"/>
      <c r="T18" s="531"/>
      <c r="U18" s="531"/>
      <c r="V18" s="531"/>
      <c r="W18" s="531"/>
      <c r="X18" s="531"/>
      <c r="Y18" s="531"/>
      <c r="Z18" s="527"/>
      <c r="AA18" s="326"/>
      <c r="AB18" s="136"/>
      <c r="AC18" s="90"/>
    </row>
    <row r="19" spans="1:31" ht="12.75" customHeight="1" x14ac:dyDescent="0.25">
      <c r="A19" s="134">
        <f t="shared" si="1"/>
        <v>8</v>
      </c>
      <c r="B19" s="307" t="s">
        <v>1089</v>
      </c>
      <c r="C19" s="486">
        <f t="shared" si="2"/>
        <v>113154.05</v>
      </c>
      <c r="D19" s="531">
        <f t="shared" si="0"/>
        <v>0</v>
      </c>
      <c r="E19" s="531"/>
      <c r="F19" s="483"/>
      <c r="G19" s="483"/>
      <c r="H19" s="483"/>
      <c r="I19" s="483"/>
      <c r="J19" s="381"/>
      <c r="K19" s="483"/>
      <c r="L19" s="483"/>
      <c r="M19" s="531"/>
      <c r="N19" s="483"/>
      <c r="O19" s="483"/>
      <c r="P19" s="531"/>
      <c r="Q19" s="483"/>
      <c r="R19" s="483"/>
      <c r="S19" s="483"/>
      <c r="T19" s="381"/>
      <c r="U19" s="533"/>
      <c r="V19" s="533"/>
      <c r="W19" s="533"/>
      <c r="X19" s="533"/>
      <c r="Y19" s="531">
        <v>113154.05</v>
      </c>
      <c r="Z19" s="527"/>
      <c r="AA19" s="326" t="s">
        <v>1175</v>
      </c>
      <c r="AB19" s="136" t="s">
        <v>1004</v>
      </c>
      <c r="AC19" s="90"/>
      <c r="AE19" s="132"/>
    </row>
    <row r="20" spans="1:31" ht="12.75" customHeight="1" x14ac:dyDescent="0.25">
      <c r="A20" s="134">
        <f t="shared" si="1"/>
        <v>9</v>
      </c>
      <c r="B20" s="339" t="s">
        <v>1054</v>
      </c>
      <c r="C20" s="486">
        <f t="shared" si="2"/>
        <v>143516.41000000003</v>
      </c>
      <c r="D20" s="531">
        <f t="shared" si="0"/>
        <v>0</v>
      </c>
      <c r="E20" s="531"/>
      <c r="F20" s="483"/>
      <c r="G20" s="483"/>
      <c r="H20" s="483"/>
      <c r="I20" s="483"/>
      <c r="J20" s="381"/>
      <c r="K20" s="483"/>
      <c r="L20" s="483"/>
      <c r="M20" s="531"/>
      <c r="N20" s="483"/>
      <c r="O20" s="483"/>
      <c r="P20" s="531"/>
      <c r="Q20" s="483"/>
      <c r="R20" s="483"/>
      <c r="S20" s="483"/>
      <c r="T20" s="381"/>
      <c r="U20" s="533"/>
      <c r="V20" s="533"/>
      <c r="W20" s="533"/>
      <c r="X20" s="533"/>
      <c r="Y20" s="531">
        <f>675639.39-532122.98</f>
        <v>143516.41000000003</v>
      </c>
      <c r="Z20" s="527"/>
      <c r="AA20" s="326" t="s">
        <v>1175</v>
      </c>
      <c r="AB20" s="136" t="s">
        <v>1004</v>
      </c>
      <c r="AC20" s="90"/>
      <c r="AE20" s="132"/>
    </row>
    <row r="21" spans="1:31" ht="12.75" customHeight="1" x14ac:dyDescent="0.25">
      <c r="A21" s="134">
        <f t="shared" si="1"/>
        <v>10</v>
      </c>
      <c r="B21" s="339" t="s">
        <v>1055</v>
      </c>
      <c r="C21" s="486">
        <f t="shared" si="2"/>
        <v>217367.47</v>
      </c>
      <c r="D21" s="531">
        <f t="shared" si="0"/>
        <v>0</v>
      </c>
      <c r="E21" s="531"/>
      <c r="F21" s="483"/>
      <c r="G21" s="483"/>
      <c r="H21" s="483"/>
      <c r="I21" s="483"/>
      <c r="J21" s="381"/>
      <c r="K21" s="483"/>
      <c r="L21" s="483"/>
      <c r="M21" s="531"/>
      <c r="N21" s="483"/>
      <c r="O21" s="483"/>
      <c r="P21" s="531"/>
      <c r="Q21" s="483"/>
      <c r="R21" s="483"/>
      <c r="S21" s="483"/>
      <c r="T21" s="381"/>
      <c r="U21" s="533"/>
      <c r="V21" s="533"/>
      <c r="W21" s="533"/>
      <c r="X21" s="533"/>
      <c r="Y21" s="531">
        <v>217367.47</v>
      </c>
      <c r="Z21" s="527"/>
      <c r="AA21" s="326" t="s">
        <v>1175</v>
      </c>
      <c r="AB21" s="136" t="s">
        <v>981</v>
      </c>
      <c r="AC21" s="90"/>
      <c r="AE21" s="132"/>
    </row>
    <row r="22" spans="1:31" ht="12.75" customHeight="1" x14ac:dyDescent="0.25">
      <c r="A22" s="134">
        <f t="shared" si="1"/>
        <v>11</v>
      </c>
      <c r="B22" s="339" t="s">
        <v>1056</v>
      </c>
      <c r="C22" s="486">
        <f t="shared" si="2"/>
        <v>114179.23</v>
      </c>
      <c r="D22" s="531">
        <f t="shared" si="0"/>
        <v>0</v>
      </c>
      <c r="E22" s="531"/>
      <c r="F22" s="483"/>
      <c r="G22" s="483"/>
      <c r="H22" s="483"/>
      <c r="I22" s="483"/>
      <c r="J22" s="381"/>
      <c r="K22" s="483"/>
      <c r="L22" s="483"/>
      <c r="M22" s="531"/>
      <c r="N22" s="483"/>
      <c r="O22" s="483"/>
      <c r="P22" s="531"/>
      <c r="Q22" s="483"/>
      <c r="R22" s="483"/>
      <c r="S22" s="483"/>
      <c r="T22" s="381"/>
      <c r="U22" s="533"/>
      <c r="V22" s="533"/>
      <c r="W22" s="533"/>
      <c r="X22" s="533"/>
      <c r="Y22" s="531">
        <v>114179.23</v>
      </c>
      <c r="Z22" s="527"/>
      <c r="AA22" s="326" t="s">
        <v>1175</v>
      </c>
      <c r="AB22" s="136" t="s">
        <v>1004</v>
      </c>
      <c r="AC22" s="90"/>
      <c r="AE22" s="132"/>
    </row>
    <row r="23" spans="1:31" ht="12.75" customHeight="1" x14ac:dyDescent="0.25">
      <c r="A23" s="134">
        <f t="shared" si="1"/>
        <v>12</v>
      </c>
      <c r="B23" s="339" t="s">
        <v>1057</v>
      </c>
      <c r="C23" s="486">
        <f t="shared" si="2"/>
        <v>225287.49</v>
      </c>
      <c r="D23" s="531">
        <f t="shared" si="0"/>
        <v>0</v>
      </c>
      <c r="E23" s="531"/>
      <c r="F23" s="483"/>
      <c r="G23" s="483"/>
      <c r="H23" s="483"/>
      <c r="I23" s="483"/>
      <c r="J23" s="381"/>
      <c r="K23" s="483"/>
      <c r="L23" s="483"/>
      <c r="M23" s="531"/>
      <c r="N23" s="483"/>
      <c r="O23" s="483"/>
      <c r="P23" s="531"/>
      <c r="Q23" s="483"/>
      <c r="R23" s="483"/>
      <c r="S23" s="483"/>
      <c r="T23" s="381"/>
      <c r="U23" s="533"/>
      <c r="V23" s="533"/>
      <c r="W23" s="533"/>
      <c r="X23" s="533"/>
      <c r="Y23" s="531">
        <v>225287.49</v>
      </c>
      <c r="Z23" s="527"/>
      <c r="AA23" s="326" t="s">
        <v>1175</v>
      </c>
      <c r="AB23" s="136" t="s">
        <v>981</v>
      </c>
      <c r="AC23" s="90"/>
      <c r="AE23" s="132"/>
    </row>
    <row r="24" spans="1:31" ht="12.75" customHeight="1" x14ac:dyDescent="0.25">
      <c r="A24" s="134">
        <f t="shared" si="1"/>
        <v>13</v>
      </c>
      <c r="B24" s="339" t="s">
        <v>1058</v>
      </c>
      <c r="C24" s="486">
        <f t="shared" si="2"/>
        <v>114221.35</v>
      </c>
      <c r="D24" s="531">
        <f t="shared" si="0"/>
        <v>0</v>
      </c>
      <c r="E24" s="531"/>
      <c r="F24" s="483"/>
      <c r="G24" s="483"/>
      <c r="H24" s="483"/>
      <c r="I24" s="483"/>
      <c r="J24" s="381"/>
      <c r="K24" s="483"/>
      <c r="L24" s="483"/>
      <c r="M24" s="531"/>
      <c r="N24" s="483"/>
      <c r="O24" s="483"/>
      <c r="P24" s="531"/>
      <c r="Q24" s="483"/>
      <c r="R24" s="483"/>
      <c r="S24" s="483"/>
      <c r="T24" s="381"/>
      <c r="U24" s="533"/>
      <c r="V24" s="533"/>
      <c r="W24" s="533"/>
      <c r="X24" s="533"/>
      <c r="Y24" s="531">
        <v>114221.35</v>
      </c>
      <c r="Z24" s="527"/>
      <c r="AA24" s="326" t="s">
        <v>1175</v>
      </c>
      <c r="AB24" s="136" t="s">
        <v>1004</v>
      </c>
      <c r="AC24" s="90"/>
      <c r="AE24" s="132"/>
    </row>
    <row r="25" spans="1:31" ht="12.75" customHeight="1" x14ac:dyDescent="0.25">
      <c r="A25" s="134">
        <f t="shared" si="1"/>
        <v>14</v>
      </c>
      <c r="B25" s="339" t="s">
        <v>1059</v>
      </c>
      <c r="C25" s="486">
        <f t="shared" si="2"/>
        <v>152701</v>
      </c>
      <c r="D25" s="531">
        <f t="shared" si="0"/>
        <v>0</v>
      </c>
      <c r="E25" s="531"/>
      <c r="F25" s="483"/>
      <c r="G25" s="483"/>
      <c r="H25" s="483"/>
      <c r="I25" s="483"/>
      <c r="J25" s="381"/>
      <c r="K25" s="483"/>
      <c r="L25" s="483"/>
      <c r="M25" s="531"/>
      <c r="N25" s="483"/>
      <c r="O25" s="483"/>
      <c r="P25" s="531"/>
      <c r="Q25" s="483"/>
      <c r="R25" s="483"/>
      <c r="S25" s="483"/>
      <c r="T25" s="381"/>
      <c r="U25" s="533"/>
      <c r="V25" s="533"/>
      <c r="W25" s="533"/>
      <c r="X25" s="533"/>
      <c r="Y25" s="531">
        <v>152701</v>
      </c>
      <c r="Z25" s="527"/>
      <c r="AA25" s="326" t="s">
        <v>1175</v>
      </c>
      <c r="AB25" s="136" t="s">
        <v>1004</v>
      </c>
      <c r="AC25" s="90"/>
      <c r="AE25" s="132"/>
    </row>
    <row r="26" spans="1:31" ht="17.25" customHeight="1" x14ac:dyDescent="0.25">
      <c r="A26" s="134">
        <f t="shared" si="1"/>
        <v>15</v>
      </c>
      <c r="B26" s="339" t="s">
        <v>175</v>
      </c>
      <c r="C26" s="486">
        <f t="shared" si="2"/>
        <v>14669638.77</v>
      </c>
      <c r="D26" s="531">
        <f t="shared" si="0"/>
        <v>0</v>
      </c>
      <c r="E26" s="531"/>
      <c r="F26" s="531"/>
      <c r="G26" s="531"/>
      <c r="H26" s="531"/>
      <c r="I26" s="531"/>
      <c r="J26" s="531"/>
      <c r="K26" s="531"/>
      <c r="L26" s="531"/>
      <c r="M26" s="531"/>
      <c r="N26" s="531">
        <v>1033</v>
      </c>
      <c r="O26" s="531">
        <v>6528862.4299999997</v>
      </c>
      <c r="P26" s="531"/>
      <c r="Q26" s="531"/>
      <c r="R26" s="531">
        <v>1764</v>
      </c>
      <c r="S26" s="531">
        <v>8140776.3399999999</v>
      </c>
      <c r="T26" s="531"/>
      <c r="U26" s="531"/>
      <c r="V26" s="531"/>
      <c r="W26" s="531"/>
      <c r="X26" s="531"/>
      <c r="Y26" s="531"/>
      <c r="Z26" s="527"/>
      <c r="AA26" s="14"/>
      <c r="AB26" s="136"/>
      <c r="AC26" s="90"/>
    </row>
    <row r="27" spans="1:31" ht="12.75" customHeight="1" x14ac:dyDescent="0.25">
      <c r="A27" s="134">
        <f t="shared" si="1"/>
        <v>16</v>
      </c>
      <c r="B27" s="307" t="s">
        <v>1060</v>
      </c>
      <c r="C27" s="486">
        <f t="shared" si="2"/>
        <v>114909.51</v>
      </c>
      <c r="D27" s="531">
        <f t="shared" si="0"/>
        <v>0</v>
      </c>
      <c r="E27" s="531"/>
      <c r="F27" s="483"/>
      <c r="G27" s="483"/>
      <c r="H27" s="483"/>
      <c r="I27" s="483"/>
      <c r="J27" s="381"/>
      <c r="K27" s="483"/>
      <c r="L27" s="483"/>
      <c r="M27" s="531"/>
      <c r="N27" s="483"/>
      <c r="O27" s="483"/>
      <c r="P27" s="531"/>
      <c r="Q27" s="483"/>
      <c r="R27" s="483"/>
      <c r="S27" s="483"/>
      <c r="T27" s="381"/>
      <c r="U27" s="533"/>
      <c r="V27" s="533"/>
      <c r="W27" s="533"/>
      <c r="X27" s="533"/>
      <c r="Y27" s="531">
        <v>114909.51</v>
      </c>
      <c r="Z27" s="527"/>
      <c r="AA27" s="326" t="s">
        <v>1175</v>
      </c>
      <c r="AB27" s="136" t="s">
        <v>1004</v>
      </c>
      <c r="AC27" s="90"/>
      <c r="AE27" s="132"/>
    </row>
    <row r="28" spans="1:31" ht="12.75" customHeight="1" x14ac:dyDescent="0.25">
      <c r="A28" s="134">
        <f t="shared" si="1"/>
        <v>17</v>
      </c>
      <c r="B28" s="307" t="s">
        <v>1061</v>
      </c>
      <c r="C28" s="486">
        <f t="shared" si="2"/>
        <v>116721.14</v>
      </c>
      <c r="D28" s="531">
        <f t="shared" si="0"/>
        <v>0</v>
      </c>
      <c r="E28" s="531"/>
      <c r="F28" s="483"/>
      <c r="G28" s="483"/>
      <c r="H28" s="483"/>
      <c r="I28" s="483"/>
      <c r="J28" s="381"/>
      <c r="K28" s="483"/>
      <c r="L28" s="483"/>
      <c r="M28" s="531"/>
      <c r="N28" s="483"/>
      <c r="O28" s="483"/>
      <c r="P28" s="531"/>
      <c r="Q28" s="483"/>
      <c r="R28" s="483"/>
      <c r="S28" s="483"/>
      <c r="T28" s="381"/>
      <c r="U28" s="533"/>
      <c r="V28" s="533"/>
      <c r="W28" s="533"/>
      <c r="X28" s="533"/>
      <c r="Y28" s="531">
        <v>116721.14</v>
      </c>
      <c r="Z28" s="527"/>
      <c r="AA28" s="326" t="s">
        <v>1175</v>
      </c>
      <c r="AB28" s="136" t="s">
        <v>1004</v>
      </c>
      <c r="AC28" s="90"/>
      <c r="AE28" s="132"/>
    </row>
    <row r="29" spans="1:31" ht="12.75" customHeight="1" x14ac:dyDescent="0.25">
      <c r="A29" s="134">
        <f t="shared" si="1"/>
        <v>18</v>
      </c>
      <c r="B29" s="307" t="s">
        <v>1062</v>
      </c>
      <c r="C29" s="486">
        <f t="shared" si="2"/>
        <v>98535.07</v>
      </c>
      <c r="D29" s="531">
        <f t="shared" si="0"/>
        <v>0</v>
      </c>
      <c r="E29" s="531"/>
      <c r="F29" s="483"/>
      <c r="G29" s="483"/>
      <c r="H29" s="483"/>
      <c r="I29" s="483"/>
      <c r="J29" s="381"/>
      <c r="K29" s="483"/>
      <c r="L29" s="483"/>
      <c r="M29" s="531"/>
      <c r="N29" s="483"/>
      <c r="O29" s="483"/>
      <c r="P29" s="531"/>
      <c r="Q29" s="483"/>
      <c r="R29" s="483"/>
      <c r="S29" s="483"/>
      <c r="T29" s="381"/>
      <c r="U29" s="533"/>
      <c r="V29" s="533"/>
      <c r="W29" s="533"/>
      <c r="X29" s="533"/>
      <c r="Y29" s="531">
        <v>98535.07</v>
      </c>
      <c r="Z29" s="527"/>
      <c r="AA29" s="326" t="s">
        <v>1175</v>
      </c>
      <c r="AB29" s="136" t="s">
        <v>1004</v>
      </c>
      <c r="AC29" s="90"/>
      <c r="AE29" s="132"/>
    </row>
    <row r="30" spans="1:31" s="137" customFormat="1" ht="15" customHeight="1" x14ac:dyDescent="0.25">
      <c r="A30" s="134">
        <f t="shared" si="1"/>
        <v>19</v>
      </c>
      <c r="B30" s="308" t="s">
        <v>1183</v>
      </c>
      <c r="C30" s="486">
        <f t="shared" si="2"/>
        <v>440682.7</v>
      </c>
      <c r="D30" s="432">
        <f>SUM(E30:J30)</f>
        <v>0</v>
      </c>
      <c r="E30" s="483"/>
      <c r="F30" s="483"/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483"/>
      <c r="T30" s="483"/>
      <c r="U30" s="483"/>
      <c r="V30" s="483"/>
      <c r="W30" s="483"/>
      <c r="X30" s="483"/>
      <c r="Y30" s="531">
        <v>440682.7</v>
      </c>
      <c r="Z30" s="527"/>
      <c r="AA30" s="18" t="s">
        <v>1176</v>
      </c>
      <c r="AB30" s="130" t="s">
        <v>1581</v>
      </c>
    </row>
    <row r="31" spans="1:31" s="137" customFormat="1" ht="15" customHeight="1" x14ac:dyDescent="0.2">
      <c r="A31" s="134">
        <f t="shared" si="1"/>
        <v>20</v>
      </c>
      <c r="B31" s="307" t="s">
        <v>1184</v>
      </c>
      <c r="C31" s="486">
        <f t="shared" si="2"/>
        <v>154658.09</v>
      </c>
      <c r="D31" s="432">
        <f>SUM(E31:J31)</f>
        <v>0</v>
      </c>
      <c r="E31" s="483"/>
      <c r="F31" s="483"/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483"/>
      <c r="R31" s="483"/>
      <c r="S31" s="483"/>
      <c r="T31" s="483"/>
      <c r="U31" s="483"/>
      <c r="V31" s="483"/>
      <c r="W31" s="483"/>
      <c r="X31" s="483"/>
      <c r="Y31" s="531">
        <v>154658.09</v>
      </c>
      <c r="Z31" s="527"/>
      <c r="AA31" s="18" t="s">
        <v>1177</v>
      </c>
      <c r="AB31" s="130" t="s">
        <v>1004</v>
      </c>
    </row>
    <row r="32" spans="1:31" s="137" customFormat="1" ht="15" customHeight="1" x14ac:dyDescent="0.2">
      <c r="A32" s="134">
        <f t="shared" si="1"/>
        <v>21</v>
      </c>
      <c r="B32" s="307" t="s">
        <v>1185</v>
      </c>
      <c r="C32" s="486">
        <f t="shared" si="2"/>
        <v>484888.52</v>
      </c>
      <c r="D32" s="432">
        <f>SUM(E32:J32)</f>
        <v>0</v>
      </c>
      <c r="E32" s="483"/>
      <c r="F32" s="483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483"/>
      <c r="T32" s="483"/>
      <c r="U32" s="483"/>
      <c r="V32" s="483"/>
      <c r="W32" s="483"/>
      <c r="X32" s="483"/>
      <c r="Y32" s="531">
        <v>484888.52</v>
      </c>
      <c r="Z32" s="527"/>
      <c r="AA32" s="18" t="s">
        <v>1176</v>
      </c>
      <c r="AB32" s="130" t="s">
        <v>1581</v>
      </c>
    </row>
    <row r="33" spans="1:30" s="137" customFormat="1" ht="15" customHeight="1" x14ac:dyDescent="0.2">
      <c r="A33" s="134">
        <f t="shared" si="1"/>
        <v>22</v>
      </c>
      <c r="B33" s="307" t="s">
        <v>1186</v>
      </c>
      <c r="C33" s="486">
        <f t="shared" si="2"/>
        <v>606742.61</v>
      </c>
      <c r="D33" s="432">
        <f>SUM(E33:J33)</f>
        <v>0</v>
      </c>
      <c r="E33" s="483"/>
      <c r="F33" s="483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483"/>
      <c r="T33" s="483"/>
      <c r="U33" s="483"/>
      <c r="V33" s="483"/>
      <c r="W33" s="483"/>
      <c r="X33" s="483"/>
      <c r="Y33" s="531">
        <v>606742.61</v>
      </c>
      <c r="Z33" s="527"/>
      <c r="AA33" s="18" t="s">
        <v>1178</v>
      </c>
      <c r="AB33" s="130" t="s">
        <v>1124</v>
      </c>
    </row>
    <row r="34" spans="1:30" ht="15" customHeight="1" x14ac:dyDescent="0.25">
      <c r="A34" s="134">
        <f t="shared" si="1"/>
        <v>23</v>
      </c>
      <c r="B34" s="339" t="s">
        <v>148</v>
      </c>
      <c r="C34" s="486">
        <f t="shared" si="2"/>
        <v>7569443.9500000002</v>
      </c>
      <c r="D34" s="531">
        <f t="shared" ref="D34:D39" si="3">E34+F34+G34+H34+I34+J34</f>
        <v>7569443.9500000002</v>
      </c>
      <c r="E34" s="531"/>
      <c r="F34" s="531"/>
      <c r="G34" s="531">
        <v>4903022.7300000004</v>
      </c>
      <c r="H34" s="531">
        <v>780791.84</v>
      </c>
      <c r="I34" s="531">
        <v>1241335.22</v>
      </c>
      <c r="J34" s="531">
        <v>644294.16</v>
      </c>
      <c r="K34" s="531"/>
      <c r="L34" s="531"/>
      <c r="M34" s="531"/>
      <c r="N34" s="531"/>
      <c r="O34" s="531"/>
      <c r="P34" s="531"/>
      <c r="Q34" s="531"/>
      <c r="R34" s="531"/>
      <c r="S34" s="531"/>
      <c r="T34" s="531"/>
      <c r="U34" s="531"/>
      <c r="V34" s="531"/>
      <c r="W34" s="531"/>
      <c r="X34" s="531"/>
      <c r="Y34" s="531"/>
      <c r="Z34" s="527"/>
      <c r="AA34" s="14" t="s">
        <v>1180</v>
      </c>
      <c r="AB34" s="136"/>
      <c r="AC34" s="90"/>
    </row>
    <row r="35" spans="1:30" x14ac:dyDescent="0.25">
      <c r="A35" s="134">
        <f t="shared" si="1"/>
        <v>24</v>
      </c>
      <c r="B35" s="339" t="s">
        <v>172</v>
      </c>
      <c r="C35" s="486">
        <f t="shared" si="2"/>
        <v>20849101.399999999</v>
      </c>
      <c r="D35" s="531">
        <f t="shared" si="3"/>
        <v>7820381.5600000005</v>
      </c>
      <c r="E35" s="531"/>
      <c r="F35" s="531">
        <v>2435145.94</v>
      </c>
      <c r="G35" s="531">
        <v>3934167.2</v>
      </c>
      <c r="H35" s="531">
        <v>412823</v>
      </c>
      <c r="I35" s="531">
        <v>604316.93999999994</v>
      </c>
      <c r="J35" s="531">
        <v>433928.48</v>
      </c>
      <c r="K35" s="531"/>
      <c r="L35" s="531"/>
      <c r="M35" s="531"/>
      <c r="N35" s="531"/>
      <c r="O35" s="531"/>
      <c r="P35" s="531"/>
      <c r="Q35" s="531"/>
      <c r="R35" s="531">
        <v>1891</v>
      </c>
      <c r="S35" s="531">
        <v>13028719.84</v>
      </c>
      <c r="T35" s="531"/>
      <c r="U35" s="531"/>
      <c r="V35" s="531"/>
      <c r="W35" s="531"/>
      <c r="X35" s="531"/>
      <c r="Y35" s="531"/>
      <c r="Z35" s="527"/>
      <c r="AA35" s="14"/>
      <c r="AB35" s="136"/>
      <c r="AC35" s="90"/>
    </row>
    <row r="36" spans="1:30" x14ac:dyDescent="0.25">
      <c r="A36" s="134">
        <f t="shared" si="1"/>
        <v>25</v>
      </c>
      <c r="B36" s="339" t="s">
        <v>98</v>
      </c>
      <c r="C36" s="486">
        <f t="shared" si="2"/>
        <v>9857646.9699999988</v>
      </c>
      <c r="D36" s="531">
        <f t="shared" si="3"/>
        <v>0</v>
      </c>
      <c r="E36" s="531"/>
      <c r="F36" s="531"/>
      <c r="G36" s="531"/>
      <c r="H36" s="531"/>
      <c r="I36" s="531"/>
      <c r="J36" s="531"/>
      <c r="K36" s="531"/>
      <c r="L36" s="531"/>
      <c r="M36" s="531"/>
      <c r="N36" s="531">
        <v>854</v>
      </c>
      <c r="O36" s="531">
        <v>3843850.26</v>
      </c>
      <c r="P36" s="531"/>
      <c r="Q36" s="531"/>
      <c r="R36" s="531">
        <v>1237.9000000000001</v>
      </c>
      <c r="S36" s="531">
        <v>6013796.71</v>
      </c>
      <c r="T36" s="531"/>
      <c r="U36" s="531"/>
      <c r="V36" s="531"/>
      <c r="W36" s="531"/>
      <c r="X36" s="531"/>
      <c r="Y36" s="531"/>
      <c r="Z36" s="527"/>
      <c r="AA36" s="14"/>
      <c r="AB36" s="136"/>
      <c r="AC36" s="90"/>
    </row>
    <row r="37" spans="1:30" x14ac:dyDescent="0.25">
      <c r="A37" s="134">
        <f t="shared" si="1"/>
        <v>26</v>
      </c>
      <c r="B37" s="339" t="s">
        <v>99</v>
      </c>
      <c r="C37" s="486">
        <f t="shared" si="2"/>
        <v>9803950.4499999993</v>
      </c>
      <c r="D37" s="531">
        <f t="shared" si="3"/>
        <v>0</v>
      </c>
      <c r="E37" s="531"/>
      <c r="F37" s="531"/>
      <c r="G37" s="531"/>
      <c r="H37" s="531"/>
      <c r="I37" s="531"/>
      <c r="J37" s="531"/>
      <c r="K37" s="531"/>
      <c r="L37" s="531"/>
      <c r="M37" s="531"/>
      <c r="N37" s="531">
        <v>748</v>
      </c>
      <c r="O37" s="531">
        <v>3843850.26</v>
      </c>
      <c r="P37" s="531"/>
      <c r="Q37" s="531"/>
      <c r="R37" s="531">
        <v>1237.9000000000001</v>
      </c>
      <c r="S37" s="531">
        <v>5960100.1900000004</v>
      </c>
      <c r="T37" s="531"/>
      <c r="U37" s="531"/>
      <c r="V37" s="531"/>
      <c r="W37" s="531"/>
      <c r="X37" s="531"/>
      <c r="Y37" s="531"/>
      <c r="Z37" s="527"/>
      <c r="AA37" s="14"/>
      <c r="AB37" s="136"/>
      <c r="AC37" s="90"/>
    </row>
    <row r="38" spans="1:30" s="137" customFormat="1" ht="15" customHeight="1" x14ac:dyDescent="0.2">
      <c r="A38" s="134">
        <f t="shared" si="1"/>
        <v>27</v>
      </c>
      <c r="B38" s="307" t="s">
        <v>1187</v>
      </c>
      <c r="C38" s="486">
        <f t="shared" si="2"/>
        <v>450655.79000000004</v>
      </c>
      <c r="D38" s="531">
        <f t="shared" si="3"/>
        <v>0</v>
      </c>
      <c r="E38" s="483"/>
      <c r="F38" s="483"/>
      <c r="G38" s="483"/>
      <c r="H38" s="483"/>
      <c r="I38" s="483"/>
      <c r="J38" s="483"/>
      <c r="K38" s="200"/>
      <c r="L38" s="200"/>
      <c r="M38" s="200"/>
      <c r="N38" s="200"/>
      <c r="O38" s="7"/>
      <c r="P38" s="200"/>
      <c r="Q38" s="200"/>
      <c r="R38" s="7"/>
      <c r="S38" s="200"/>
      <c r="T38" s="483"/>
      <c r="U38" s="483"/>
      <c r="V38" s="483"/>
      <c r="W38" s="483"/>
      <c r="X38" s="483"/>
      <c r="Y38" s="531">
        <v>450655.79000000004</v>
      </c>
      <c r="Z38" s="527"/>
      <c r="AA38" s="18" t="s">
        <v>1181</v>
      </c>
      <c r="AB38" s="130" t="s">
        <v>1002</v>
      </c>
    </row>
    <row r="39" spans="1:30" ht="15" customHeight="1" x14ac:dyDescent="0.25">
      <c r="A39" s="134">
        <f t="shared" si="1"/>
        <v>28</v>
      </c>
      <c r="B39" s="339" t="s">
        <v>1182</v>
      </c>
      <c r="C39" s="486">
        <f t="shared" si="2"/>
        <v>46207976.059999995</v>
      </c>
      <c r="D39" s="531">
        <f t="shared" si="3"/>
        <v>15175176.120000001</v>
      </c>
      <c r="E39" s="531"/>
      <c r="F39" s="531">
        <v>3510779.66</v>
      </c>
      <c r="G39" s="531">
        <v>8386683.3200000003</v>
      </c>
      <c r="H39" s="531">
        <v>1108392.8799999999</v>
      </c>
      <c r="I39" s="531">
        <v>1232013.22</v>
      </c>
      <c r="J39" s="531">
        <v>937307.04</v>
      </c>
      <c r="K39" s="531"/>
      <c r="L39" s="531"/>
      <c r="M39" s="531"/>
      <c r="N39" s="531"/>
      <c r="O39" s="531"/>
      <c r="P39" s="531">
        <v>1737</v>
      </c>
      <c r="Q39" s="531">
        <v>15438435.6</v>
      </c>
      <c r="R39" s="531">
        <v>3541.9</v>
      </c>
      <c r="S39" s="531">
        <v>13609340.02</v>
      </c>
      <c r="T39" s="531">
        <v>692.2</v>
      </c>
      <c r="U39" s="531">
        <v>1985024.32</v>
      </c>
      <c r="V39" s="531"/>
      <c r="W39" s="531"/>
      <c r="X39" s="531"/>
      <c r="Y39" s="531"/>
      <c r="Z39" s="527"/>
      <c r="AA39" s="14"/>
      <c r="AB39" s="136"/>
      <c r="AC39" s="90"/>
      <c r="AD39" s="90"/>
    </row>
    <row r="40" spans="1:30" s="137" customFormat="1" ht="15" customHeight="1" x14ac:dyDescent="0.2">
      <c r="A40" s="134">
        <f t="shared" si="1"/>
        <v>29</v>
      </c>
      <c r="B40" s="307" t="s">
        <v>1188</v>
      </c>
      <c r="C40" s="486">
        <f t="shared" si="2"/>
        <v>651974</v>
      </c>
      <c r="D40" s="432">
        <f t="shared" ref="D40:D52" si="4">SUM(E40:J40)</f>
        <v>0</v>
      </c>
      <c r="E40" s="483"/>
      <c r="F40" s="483"/>
      <c r="G40" s="483"/>
      <c r="H40" s="483"/>
      <c r="I40" s="483"/>
      <c r="J40" s="483"/>
      <c r="K40" s="200"/>
      <c r="L40" s="200"/>
      <c r="M40" s="200"/>
      <c r="N40" s="200"/>
      <c r="O40" s="7"/>
      <c r="P40" s="200"/>
      <c r="Q40" s="200"/>
      <c r="R40" s="200"/>
      <c r="S40" s="200"/>
      <c r="T40" s="483"/>
      <c r="U40" s="483"/>
      <c r="V40" s="483"/>
      <c r="W40" s="483"/>
      <c r="X40" s="483"/>
      <c r="Y40" s="531">
        <v>651974</v>
      </c>
      <c r="Z40" s="527"/>
      <c r="AA40" s="18" t="s">
        <v>1196</v>
      </c>
      <c r="AB40" s="130" t="s">
        <v>1704</v>
      </c>
    </row>
    <row r="41" spans="1:30" s="137" customFormat="1" ht="15" customHeight="1" x14ac:dyDescent="0.2">
      <c r="A41" s="134">
        <f t="shared" si="1"/>
        <v>30</v>
      </c>
      <c r="B41" s="307" t="s">
        <v>1189</v>
      </c>
      <c r="C41" s="486">
        <f t="shared" si="2"/>
        <v>222935.55</v>
      </c>
      <c r="D41" s="432">
        <f t="shared" si="4"/>
        <v>0</v>
      </c>
      <c r="E41" s="483"/>
      <c r="F41" s="483"/>
      <c r="G41" s="483"/>
      <c r="H41" s="483"/>
      <c r="I41" s="483"/>
      <c r="J41" s="483"/>
      <c r="K41" s="200"/>
      <c r="L41" s="200"/>
      <c r="M41" s="200"/>
      <c r="N41" s="200"/>
      <c r="O41" s="7"/>
      <c r="P41" s="200"/>
      <c r="Q41" s="200"/>
      <c r="R41" s="200"/>
      <c r="S41" s="200"/>
      <c r="T41" s="483"/>
      <c r="U41" s="483"/>
      <c r="V41" s="483"/>
      <c r="W41" s="483"/>
      <c r="X41" s="483"/>
      <c r="Y41" s="531">
        <v>222935.55</v>
      </c>
      <c r="Z41" s="527"/>
      <c r="AA41" s="18" t="s">
        <v>1197</v>
      </c>
      <c r="AB41" s="130" t="s">
        <v>1582</v>
      </c>
    </row>
    <row r="42" spans="1:30" s="137" customFormat="1" ht="15" customHeight="1" x14ac:dyDescent="0.2">
      <c r="A42" s="134">
        <f t="shared" si="1"/>
        <v>31</v>
      </c>
      <c r="B42" s="307" t="s">
        <v>1190</v>
      </c>
      <c r="C42" s="486">
        <f t="shared" si="2"/>
        <v>123700.2</v>
      </c>
      <c r="D42" s="432">
        <f t="shared" si="4"/>
        <v>0</v>
      </c>
      <c r="E42" s="483"/>
      <c r="F42" s="483"/>
      <c r="G42" s="483"/>
      <c r="H42" s="483"/>
      <c r="I42" s="483"/>
      <c r="J42" s="483"/>
      <c r="K42" s="200"/>
      <c r="L42" s="200"/>
      <c r="M42" s="200"/>
      <c r="N42" s="200"/>
      <c r="O42" s="7"/>
      <c r="P42" s="200"/>
      <c r="Q42" s="200"/>
      <c r="R42" s="200"/>
      <c r="S42" s="200"/>
      <c r="T42" s="483"/>
      <c r="U42" s="483"/>
      <c r="V42" s="483"/>
      <c r="W42" s="483"/>
      <c r="X42" s="483"/>
      <c r="Y42" s="531">
        <v>123700.2</v>
      </c>
      <c r="Z42" s="527"/>
      <c r="AA42" s="18" t="s">
        <v>1198</v>
      </c>
      <c r="AB42" s="130" t="s">
        <v>984</v>
      </c>
    </row>
    <row r="43" spans="1:30" s="137" customFormat="1" ht="15" customHeight="1" x14ac:dyDescent="0.2">
      <c r="A43" s="134">
        <f t="shared" ref="A43:A59" si="5">A42+1</f>
        <v>32</v>
      </c>
      <c r="B43" s="307" t="s">
        <v>1191</v>
      </c>
      <c r="C43" s="486">
        <f t="shared" si="2"/>
        <v>346713.71</v>
      </c>
      <c r="D43" s="432">
        <f t="shared" si="4"/>
        <v>0</v>
      </c>
      <c r="E43" s="483"/>
      <c r="F43" s="483"/>
      <c r="G43" s="483"/>
      <c r="H43" s="483"/>
      <c r="I43" s="483"/>
      <c r="J43" s="483"/>
      <c r="K43" s="200"/>
      <c r="L43" s="200"/>
      <c r="M43" s="200"/>
      <c r="N43" s="200"/>
      <c r="O43" s="7"/>
      <c r="P43" s="200"/>
      <c r="Q43" s="200"/>
      <c r="R43" s="200"/>
      <c r="S43" s="200"/>
      <c r="T43" s="483"/>
      <c r="U43" s="483"/>
      <c r="V43" s="483"/>
      <c r="W43" s="483"/>
      <c r="X43" s="483"/>
      <c r="Y43" s="531">
        <v>346713.71</v>
      </c>
      <c r="Z43" s="527"/>
      <c r="AA43" s="18" t="s">
        <v>1199</v>
      </c>
      <c r="AB43" s="130" t="s">
        <v>1583</v>
      </c>
    </row>
    <row r="44" spans="1:30" s="137" customFormat="1" ht="15" customHeight="1" x14ac:dyDescent="0.2">
      <c r="A44" s="134">
        <f t="shared" si="5"/>
        <v>33</v>
      </c>
      <c r="B44" s="307" t="s">
        <v>1192</v>
      </c>
      <c r="C44" s="486">
        <f t="shared" si="2"/>
        <v>150761.07</v>
      </c>
      <c r="D44" s="432">
        <f t="shared" si="4"/>
        <v>0</v>
      </c>
      <c r="E44" s="483"/>
      <c r="F44" s="483"/>
      <c r="G44" s="483"/>
      <c r="H44" s="483"/>
      <c r="I44" s="483"/>
      <c r="J44" s="483"/>
      <c r="K44" s="200"/>
      <c r="L44" s="200"/>
      <c r="M44" s="200"/>
      <c r="N44" s="200"/>
      <c r="O44" s="7"/>
      <c r="P44" s="200"/>
      <c r="Q44" s="200"/>
      <c r="R44" s="200"/>
      <c r="S44" s="200"/>
      <c r="T44" s="483"/>
      <c r="U44" s="483"/>
      <c r="V44" s="483"/>
      <c r="W44" s="483"/>
      <c r="X44" s="483"/>
      <c r="Y44" s="531">
        <v>150761.07</v>
      </c>
      <c r="Z44" s="527"/>
      <c r="AA44" s="18" t="s">
        <v>1200</v>
      </c>
      <c r="AB44" s="130" t="s">
        <v>1044</v>
      </c>
    </row>
    <row r="45" spans="1:30" s="137" customFormat="1" ht="15" customHeight="1" x14ac:dyDescent="0.25">
      <c r="A45" s="134">
        <f t="shared" si="5"/>
        <v>34</v>
      </c>
      <c r="B45" s="308" t="s">
        <v>1193</v>
      </c>
      <c r="C45" s="486">
        <f t="shared" si="2"/>
        <v>159739.87</v>
      </c>
      <c r="D45" s="432">
        <f t="shared" si="4"/>
        <v>0</v>
      </c>
      <c r="E45" s="483"/>
      <c r="F45" s="483"/>
      <c r="G45" s="483"/>
      <c r="H45" s="483"/>
      <c r="I45" s="483"/>
      <c r="J45" s="483"/>
      <c r="K45" s="200"/>
      <c r="L45" s="200"/>
      <c r="M45" s="200"/>
      <c r="N45" s="200"/>
      <c r="O45" s="7"/>
      <c r="P45" s="200"/>
      <c r="Q45" s="200"/>
      <c r="R45" s="200"/>
      <c r="S45" s="200"/>
      <c r="T45" s="483"/>
      <c r="U45" s="483"/>
      <c r="V45" s="483"/>
      <c r="W45" s="483"/>
      <c r="X45" s="483"/>
      <c r="Y45" s="531">
        <v>159739.87</v>
      </c>
      <c r="Z45" s="527"/>
      <c r="AA45" s="18" t="s">
        <v>1197</v>
      </c>
      <c r="AB45" s="130" t="s">
        <v>1582</v>
      </c>
    </row>
    <row r="46" spans="1:30" s="137" customFormat="1" ht="15" customHeight="1" x14ac:dyDescent="0.2">
      <c r="A46" s="134">
        <f t="shared" si="5"/>
        <v>35</v>
      </c>
      <c r="B46" s="307" t="s">
        <v>1194</v>
      </c>
      <c r="C46" s="486">
        <f t="shared" si="2"/>
        <v>484418.75</v>
      </c>
      <c r="D46" s="432">
        <f t="shared" si="4"/>
        <v>0</v>
      </c>
      <c r="E46" s="483"/>
      <c r="F46" s="483"/>
      <c r="G46" s="483"/>
      <c r="H46" s="483"/>
      <c r="I46" s="483"/>
      <c r="J46" s="483"/>
      <c r="K46" s="200"/>
      <c r="L46" s="200"/>
      <c r="M46" s="200"/>
      <c r="N46" s="200"/>
      <c r="O46" s="7"/>
      <c r="P46" s="200"/>
      <c r="Q46" s="200"/>
      <c r="R46" s="200"/>
      <c r="S46" s="200"/>
      <c r="T46" s="483"/>
      <c r="U46" s="483"/>
      <c r="V46" s="483"/>
      <c r="W46" s="483"/>
      <c r="X46" s="483"/>
      <c r="Y46" s="531">
        <v>484418.75</v>
      </c>
      <c r="Z46" s="527"/>
      <c r="AA46" s="18" t="s">
        <v>1201</v>
      </c>
      <c r="AB46" s="130" t="s">
        <v>1046</v>
      </c>
    </row>
    <row r="47" spans="1:30" s="137" customFormat="1" ht="15" customHeight="1" x14ac:dyDescent="0.25">
      <c r="A47" s="134">
        <f t="shared" si="5"/>
        <v>36</v>
      </c>
      <c r="B47" s="308" t="s">
        <v>1195</v>
      </c>
      <c r="C47" s="486">
        <f t="shared" si="2"/>
        <v>211073.85</v>
      </c>
      <c r="D47" s="432">
        <f t="shared" si="4"/>
        <v>0</v>
      </c>
      <c r="E47" s="483"/>
      <c r="F47" s="483"/>
      <c r="G47" s="483"/>
      <c r="H47" s="483"/>
      <c r="I47" s="483"/>
      <c r="J47" s="483"/>
      <c r="K47" s="200"/>
      <c r="L47" s="200"/>
      <c r="M47" s="200"/>
      <c r="N47" s="200"/>
      <c r="O47" s="7"/>
      <c r="P47" s="200"/>
      <c r="Q47" s="200"/>
      <c r="R47" s="200"/>
      <c r="S47" s="200"/>
      <c r="T47" s="483"/>
      <c r="U47" s="483"/>
      <c r="V47" s="483"/>
      <c r="W47" s="483"/>
      <c r="X47" s="483"/>
      <c r="Y47" s="531">
        <v>211073.85</v>
      </c>
      <c r="Z47" s="527"/>
      <c r="AA47" s="18" t="s">
        <v>1198</v>
      </c>
      <c r="AB47" s="130" t="s">
        <v>984</v>
      </c>
    </row>
    <row r="48" spans="1:30" ht="15" customHeight="1" x14ac:dyDescent="0.25">
      <c r="A48" s="134">
        <f t="shared" si="5"/>
        <v>37</v>
      </c>
      <c r="B48" s="339" t="s">
        <v>100</v>
      </c>
      <c r="C48" s="486">
        <f t="shared" si="2"/>
        <v>3943739.43</v>
      </c>
      <c r="D48" s="432">
        <f t="shared" si="4"/>
        <v>0</v>
      </c>
      <c r="E48" s="531"/>
      <c r="F48" s="531"/>
      <c r="G48" s="531"/>
      <c r="H48" s="531"/>
      <c r="I48" s="531"/>
      <c r="J48" s="531"/>
      <c r="K48" s="531"/>
      <c r="L48" s="531"/>
      <c r="M48" s="531"/>
      <c r="N48" s="531">
        <v>748</v>
      </c>
      <c r="O48" s="531">
        <v>3943739.43</v>
      </c>
      <c r="P48" s="531"/>
      <c r="Q48" s="531"/>
      <c r="R48" s="531"/>
      <c r="S48" s="531"/>
      <c r="T48" s="531"/>
      <c r="U48" s="531"/>
      <c r="V48" s="531"/>
      <c r="W48" s="531"/>
      <c r="X48" s="531"/>
      <c r="Y48" s="531"/>
      <c r="Z48" s="527"/>
      <c r="AA48" s="14"/>
      <c r="AB48" s="136"/>
      <c r="AC48" s="90"/>
    </row>
    <row r="49" spans="1:33" s="137" customFormat="1" ht="15" customHeight="1" x14ac:dyDescent="0.2">
      <c r="A49" s="134">
        <f t="shared" si="5"/>
        <v>38</v>
      </c>
      <c r="B49" s="307" t="s">
        <v>1202</v>
      </c>
      <c r="C49" s="486">
        <f t="shared" si="2"/>
        <v>670925.96</v>
      </c>
      <c r="D49" s="432">
        <f t="shared" si="4"/>
        <v>0</v>
      </c>
      <c r="E49" s="483"/>
      <c r="F49" s="483"/>
      <c r="G49" s="483"/>
      <c r="H49" s="483"/>
      <c r="I49" s="483"/>
      <c r="J49" s="483"/>
      <c r="K49" s="200"/>
      <c r="L49" s="200"/>
      <c r="M49" s="200"/>
      <c r="N49" s="200"/>
      <c r="O49" s="7"/>
      <c r="P49" s="200"/>
      <c r="Q49" s="200"/>
      <c r="R49" s="200"/>
      <c r="S49" s="200"/>
      <c r="T49" s="483"/>
      <c r="U49" s="483"/>
      <c r="V49" s="483"/>
      <c r="W49" s="483"/>
      <c r="X49" s="483"/>
      <c r="Y49" s="531">
        <v>670925.96</v>
      </c>
      <c r="Z49" s="527"/>
      <c r="AA49" s="18" t="s">
        <v>1204</v>
      </c>
      <c r="AB49" s="130" t="s">
        <v>1584</v>
      </c>
    </row>
    <row r="50" spans="1:33" s="137" customFormat="1" ht="15" customHeight="1" x14ac:dyDescent="0.2">
      <c r="A50" s="134">
        <f t="shared" si="5"/>
        <v>39</v>
      </c>
      <c r="B50" s="307" t="s">
        <v>1203</v>
      </c>
      <c r="C50" s="486">
        <f t="shared" si="2"/>
        <v>894008.53</v>
      </c>
      <c r="D50" s="432">
        <f t="shared" si="4"/>
        <v>0</v>
      </c>
      <c r="E50" s="483"/>
      <c r="F50" s="483"/>
      <c r="G50" s="483"/>
      <c r="H50" s="483"/>
      <c r="I50" s="483"/>
      <c r="J50" s="483"/>
      <c r="K50" s="200"/>
      <c r="L50" s="200"/>
      <c r="M50" s="200"/>
      <c r="N50" s="200"/>
      <c r="O50" s="7"/>
      <c r="P50" s="200"/>
      <c r="Q50" s="200"/>
      <c r="R50" s="200"/>
      <c r="S50" s="200"/>
      <c r="T50" s="483"/>
      <c r="U50" s="483"/>
      <c r="V50" s="483"/>
      <c r="W50" s="483"/>
      <c r="X50" s="483"/>
      <c r="Y50" s="531">
        <v>894008.53</v>
      </c>
      <c r="Z50" s="527"/>
      <c r="AA50" s="18" t="s">
        <v>1204</v>
      </c>
      <c r="AB50" s="130" t="s">
        <v>1584</v>
      </c>
    </row>
    <row r="51" spans="1:33" s="137" customFormat="1" ht="15" customHeight="1" x14ac:dyDescent="0.2">
      <c r="A51" s="134">
        <f t="shared" si="5"/>
        <v>40</v>
      </c>
      <c r="B51" s="307" t="s">
        <v>1205</v>
      </c>
      <c r="C51" s="486">
        <f t="shared" si="2"/>
        <v>128290.74</v>
      </c>
      <c r="D51" s="432">
        <f t="shared" si="4"/>
        <v>0</v>
      </c>
      <c r="E51" s="483"/>
      <c r="F51" s="483"/>
      <c r="G51" s="483"/>
      <c r="H51" s="483"/>
      <c r="I51" s="483"/>
      <c r="J51" s="483"/>
      <c r="K51" s="200"/>
      <c r="L51" s="200"/>
      <c r="M51" s="200"/>
      <c r="N51" s="200"/>
      <c r="O51" s="7"/>
      <c r="P51" s="200"/>
      <c r="Q51" s="200"/>
      <c r="R51" s="200"/>
      <c r="S51" s="200"/>
      <c r="T51" s="483"/>
      <c r="U51" s="483"/>
      <c r="V51" s="483"/>
      <c r="W51" s="483"/>
      <c r="X51" s="483"/>
      <c r="Y51" s="531">
        <v>128290.74</v>
      </c>
      <c r="Z51" s="527"/>
      <c r="AA51" s="18" t="s">
        <v>1198</v>
      </c>
      <c r="AB51" s="130" t="s">
        <v>984</v>
      </c>
    </row>
    <row r="52" spans="1:33" s="137" customFormat="1" ht="15" customHeight="1" x14ac:dyDescent="0.2">
      <c r="A52" s="134">
        <f t="shared" si="5"/>
        <v>41</v>
      </c>
      <c r="B52" s="307" t="s">
        <v>1206</v>
      </c>
      <c r="C52" s="486">
        <f t="shared" si="2"/>
        <v>127166.92</v>
      </c>
      <c r="D52" s="432">
        <f t="shared" si="4"/>
        <v>0</v>
      </c>
      <c r="E52" s="483"/>
      <c r="F52" s="483"/>
      <c r="G52" s="483"/>
      <c r="H52" s="483"/>
      <c r="I52" s="483"/>
      <c r="J52" s="483"/>
      <c r="K52" s="200"/>
      <c r="L52" s="200"/>
      <c r="M52" s="200"/>
      <c r="N52" s="200"/>
      <c r="O52" s="7"/>
      <c r="P52" s="200"/>
      <c r="Q52" s="200"/>
      <c r="R52" s="200"/>
      <c r="S52" s="200"/>
      <c r="T52" s="483"/>
      <c r="U52" s="483"/>
      <c r="V52" s="483"/>
      <c r="W52" s="483"/>
      <c r="X52" s="483"/>
      <c r="Y52" s="531">
        <v>127166.92</v>
      </c>
      <c r="Z52" s="527"/>
      <c r="AA52" s="18" t="s">
        <v>1198</v>
      </c>
      <c r="AB52" s="130" t="s">
        <v>984</v>
      </c>
    </row>
    <row r="53" spans="1:33" s="137" customFormat="1" ht="15" customHeight="1" x14ac:dyDescent="0.2">
      <c r="A53" s="134">
        <f t="shared" si="5"/>
        <v>42</v>
      </c>
      <c r="B53" s="307" t="s">
        <v>1207</v>
      </c>
      <c r="C53" s="486">
        <f t="shared" si="2"/>
        <v>233465.15</v>
      </c>
      <c r="D53" s="432">
        <f>SUM(E53:J53)</f>
        <v>0</v>
      </c>
      <c r="E53" s="483"/>
      <c r="F53" s="483"/>
      <c r="G53" s="483"/>
      <c r="H53" s="483"/>
      <c r="I53" s="483"/>
      <c r="J53" s="483"/>
      <c r="K53" s="200"/>
      <c r="L53" s="200"/>
      <c r="M53" s="200"/>
      <c r="N53" s="200"/>
      <c r="O53" s="7"/>
      <c r="P53" s="200"/>
      <c r="Q53" s="200"/>
      <c r="R53" s="200"/>
      <c r="S53" s="200"/>
      <c r="T53" s="483"/>
      <c r="U53" s="483"/>
      <c r="V53" s="483"/>
      <c r="W53" s="483"/>
      <c r="X53" s="483"/>
      <c r="Y53" s="531">
        <v>233465.15</v>
      </c>
      <c r="Z53" s="527"/>
      <c r="AA53" s="18" t="s">
        <v>1209</v>
      </c>
      <c r="AB53" s="130" t="s">
        <v>1087</v>
      </c>
    </row>
    <row r="54" spans="1:33" s="137" customFormat="1" ht="15" customHeight="1" x14ac:dyDescent="0.2">
      <c r="A54" s="134">
        <f t="shared" si="5"/>
        <v>43</v>
      </c>
      <c r="B54" s="307" t="s">
        <v>1208</v>
      </c>
      <c r="C54" s="486">
        <f t="shared" si="2"/>
        <v>275256.45</v>
      </c>
      <c r="D54" s="432">
        <f>SUM(E54:J54)</f>
        <v>0</v>
      </c>
      <c r="E54" s="483"/>
      <c r="F54" s="483"/>
      <c r="G54" s="483"/>
      <c r="H54" s="483"/>
      <c r="I54" s="483"/>
      <c r="J54" s="483"/>
      <c r="K54" s="200"/>
      <c r="L54" s="200"/>
      <c r="M54" s="200"/>
      <c r="N54" s="200"/>
      <c r="O54" s="7"/>
      <c r="P54" s="200"/>
      <c r="Q54" s="200"/>
      <c r="R54" s="200"/>
      <c r="S54" s="200"/>
      <c r="T54" s="483"/>
      <c r="U54" s="483"/>
      <c r="V54" s="483"/>
      <c r="W54" s="483"/>
      <c r="X54" s="483"/>
      <c r="Y54" s="531">
        <v>275256.45</v>
      </c>
      <c r="Z54" s="527"/>
      <c r="AA54" s="18" t="s">
        <v>1210</v>
      </c>
      <c r="AB54" s="130" t="s">
        <v>1585</v>
      </c>
    </row>
    <row r="55" spans="1:33" s="137" customFormat="1" ht="15" customHeight="1" x14ac:dyDescent="0.2">
      <c r="A55" s="134">
        <f t="shared" si="5"/>
        <v>44</v>
      </c>
      <c r="B55" s="307" t="s">
        <v>1211</v>
      </c>
      <c r="C55" s="486">
        <f t="shared" si="2"/>
        <v>688176.23</v>
      </c>
      <c r="D55" s="432">
        <f>SUM(E55:J55)</f>
        <v>0</v>
      </c>
      <c r="E55" s="483"/>
      <c r="F55" s="483"/>
      <c r="G55" s="483"/>
      <c r="H55" s="483"/>
      <c r="I55" s="483"/>
      <c r="J55" s="483"/>
      <c r="K55" s="200"/>
      <c r="L55" s="200"/>
      <c r="M55" s="200"/>
      <c r="N55" s="200"/>
      <c r="O55" s="200"/>
      <c r="P55" s="200"/>
      <c r="Q55" s="200"/>
      <c r="R55" s="200"/>
      <c r="S55" s="200"/>
      <c r="T55" s="483"/>
      <c r="U55" s="483"/>
      <c r="V55" s="483"/>
      <c r="W55" s="483"/>
      <c r="X55" s="483"/>
      <c r="Y55" s="531">
        <v>688176.23</v>
      </c>
      <c r="Z55" s="527"/>
      <c r="AA55" s="18" t="s">
        <v>1214</v>
      </c>
      <c r="AB55" s="130" t="s">
        <v>1586</v>
      </c>
    </row>
    <row r="56" spans="1:33" s="137" customFormat="1" ht="15" customHeight="1" x14ac:dyDescent="0.2">
      <c r="A56" s="134">
        <f t="shared" si="5"/>
        <v>45</v>
      </c>
      <c r="B56" s="307" t="s">
        <v>1212</v>
      </c>
      <c r="C56" s="486">
        <f>D56+M56+O56+Q56+S56+U56+W56+X56+Y56+L56</f>
        <v>180671.88</v>
      </c>
      <c r="D56" s="432">
        <f t="shared" ref="D56:D58" si="6">SUM(E56:J56)</f>
        <v>0</v>
      </c>
      <c r="E56" s="483"/>
      <c r="F56" s="483"/>
      <c r="G56" s="483"/>
      <c r="H56" s="483"/>
      <c r="I56" s="483"/>
      <c r="J56" s="483"/>
      <c r="K56" s="200"/>
      <c r="L56" s="200"/>
      <c r="M56" s="200"/>
      <c r="N56" s="200"/>
      <c r="O56" s="200"/>
      <c r="P56" s="200"/>
      <c r="Q56" s="200"/>
      <c r="R56" s="200"/>
      <c r="S56" s="200"/>
      <c r="T56" s="483"/>
      <c r="U56" s="483"/>
      <c r="V56" s="483"/>
      <c r="W56" s="483"/>
      <c r="X56" s="483"/>
      <c r="Y56" s="531">
        <v>180671.88</v>
      </c>
      <c r="Z56" s="527"/>
      <c r="AA56" s="18" t="s">
        <v>1215</v>
      </c>
      <c r="AB56" s="130" t="s">
        <v>981</v>
      </c>
    </row>
    <row r="57" spans="1:33" s="137" customFormat="1" ht="15" customHeight="1" x14ac:dyDescent="0.2">
      <c r="A57" s="134">
        <f t="shared" si="5"/>
        <v>46</v>
      </c>
      <c r="B57" s="309" t="s">
        <v>1213</v>
      </c>
      <c r="C57" s="486">
        <f t="shared" si="2"/>
        <v>868125.71</v>
      </c>
      <c r="D57" s="432">
        <f t="shared" si="6"/>
        <v>0</v>
      </c>
      <c r="E57" s="483"/>
      <c r="F57" s="483"/>
      <c r="G57" s="483"/>
      <c r="H57" s="483"/>
      <c r="I57" s="483"/>
      <c r="J57" s="483"/>
      <c r="K57" s="483"/>
      <c r="L57" s="483"/>
      <c r="M57" s="483"/>
      <c r="N57" s="483"/>
      <c r="O57" s="483"/>
      <c r="P57" s="483"/>
      <c r="Q57" s="483"/>
      <c r="R57" s="483"/>
      <c r="S57" s="483"/>
      <c r="T57" s="483"/>
      <c r="U57" s="483"/>
      <c r="V57" s="483"/>
      <c r="W57" s="483"/>
      <c r="X57" s="483"/>
      <c r="Y57" s="531">
        <v>868125.71</v>
      </c>
      <c r="Z57" s="527"/>
      <c r="AA57" s="18" t="s">
        <v>1204</v>
      </c>
      <c r="AB57" s="130" t="s">
        <v>1584</v>
      </c>
    </row>
    <row r="58" spans="1:33" ht="17.25" customHeight="1" x14ac:dyDescent="0.2">
      <c r="A58" s="134">
        <f t="shared" si="5"/>
        <v>47</v>
      </c>
      <c r="B58" s="339" t="s">
        <v>101</v>
      </c>
      <c r="C58" s="486">
        <f t="shared" si="2"/>
        <v>106348.2</v>
      </c>
      <c r="D58" s="432">
        <f t="shared" si="6"/>
        <v>0</v>
      </c>
      <c r="E58" s="531"/>
      <c r="F58" s="531"/>
      <c r="G58" s="531"/>
      <c r="H58" s="531"/>
      <c r="I58" s="531"/>
      <c r="J58" s="531"/>
      <c r="K58" s="531"/>
      <c r="L58" s="531"/>
      <c r="M58" s="531"/>
      <c r="N58" s="531"/>
      <c r="O58" s="531"/>
      <c r="P58" s="531"/>
      <c r="Q58" s="531"/>
      <c r="R58" s="531"/>
      <c r="S58" s="531"/>
      <c r="T58" s="531"/>
      <c r="U58" s="531"/>
      <c r="V58" s="531"/>
      <c r="W58" s="531"/>
      <c r="X58" s="531"/>
      <c r="Y58" s="531">
        <v>106348.2</v>
      </c>
      <c r="Z58" s="527"/>
      <c r="AA58" s="18" t="s">
        <v>1209</v>
      </c>
      <c r="AB58" s="130" t="s">
        <v>1004</v>
      </c>
      <c r="AC58" s="90"/>
    </row>
    <row r="59" spans="1:33" ht="17.25" customHeight="1" x14ac:dyDescent="0.25">
      <c r="A59" s="134">
        <f t="shared" si="5"/>
        <v>48</v>
      </c>
      <c r="B59" s="339" t="s">
        <v>183</v>
      </c>
      <c r="C59" s="486">
        <f t="shared" si="2"/>
        <v>23630516.629999999</v>
      </c>
      <c r="D59" s="531">
        <f>E59+F59+G59+H59+I59+J59</f>
        <v>10863453.529999999</v>
      </c>
      <c r="E59" s="531"/>
      <c r="F59" s="531">
        <v>2610605.19</v>
      </c>
      <c r="G59" s="531">
        <v>5996389.9199999999</v>
      </c>
      <c r="H59" s="531">
        <v>867427.44</v>
      </c>
      <c r="I59" s="531">
        <v>1048507.76</v>
      </c>
      <c r="J59" s="531">
        <v>340523.22</v>
      </c>
      <c r="K59" s="531"/>
      <c r="L59" s="531"/>
      <c r="M59" s="531"/>
      <c r="N59" s="531"/>
      <c r="O59" s="531"/>
      <c r="P59" s="531">
        <v>600</v>
      </c>
      <c r="Q59" s="531">
        <v>3562572.22</v>
      </c>
      <c r="R59" s="531">
        <v>1323.7</v>
      </c>
      <c r="S59" s="531">
        <v>6367701.2599999998</v>
      </c>
      <c r="T59" s="531">
        <v>400</v>
      </c>
      <c r="U59" s="531">
        <v>2836789.62</v>
      </c>
      <c r="V59" s="531"/>
      <c r="W59" s="531"/>
      <c r="X59" s="531"/>
      <c r="Y59" s="531"/>
      <c r="Z59" s="527"/>
      <c r="AA59" s="14"/>
      <c r="AB59" s="136"/>
      <c r="AC59" s="90"/>
      <c r="AD59" s="90"/>
    </row>
    <row r="60" spans="1:33" ht="17.25" customHeight="1" x14ac:dyDescent="0.25">
      <c r="A60" s="659" t="s">
        <v>17</v>
      </c>
      <c r="B60" s="660"/>
      <c r="C60" s="486">
        <f t="shared" ref="C60:Y60" si="7">SUM(C12:C59)</f>
        <v>159814485.40999997</v>
      </c>
      <c r="D60" s="483">
        <f t="shared" si="7"/>
        <v>51511249.920000002</v>
      </c>
      <c r="E60" s="483">
        <f t="shared" si="7"/>
        <v>0</v>
      </c>
      <c r="F60" s="483">
        <f t="shared" si="7"/>
        <v>10056291.91</v>
      </c>
      <c r="G60" s="483">
        <f t="shared" si="7"/>
        <v>30744849.789999999</v>
      </c>
      <c r="H60" s="483">
        <f t="shared" si="7"/>
        <v>3554837.32</v>
      </c>
      <c r="I60" s="483">
        <f t="shared" si="7"/>
        <v>4599334.26</v>
      </c>
      <c r="J60" s="483">
        <f t="shared" si="7"/>
        <v>2555936.6399999997</v>
      </c>
      <c r="K60" s="483">
        <f t="shared" si="7"/>
        <v>0</v>
      </c>
      <c r="L60" s="483">
        <f t="shared" si="7"/>
        <v>0</v>
      </c>
      <c r="M60" s="483">
        <f t="shared" si="7"/>
        <v>0</v>
      </c>
      <c r="N60" s="483">
        <f t="shared" si="7"/>
        <v>3383</v>
      </c>
      <c r="O60" s="483">
        <f t="shared" si="7"/>
        <v>18160302.379999999</v>
      </c>
      <c r="P60" s="483">
        <f t="shared" si="7"/>
        <v>2337</v>
      </c>
      <c r="Q60" s="483">
        <f t="shared" si="7"/>
        <v>19001007.82</v>
      </c>
      <c r="R60" s="483">
        <f t="shared" si="7"/>
        <v>10996.4</v>
      </c>
      <c r="S60" s="483">
        <f t="shared" si="7"/>
        <v>53120434.359999999</v>
      </c>
      <c r="T60" s="433">
        <f t="shared" si="7"/>
        <v>1092.2</v>
      </c>
      <c r="U60" s="483">
        <f t="shared" si="7"/>
        <v>4821813.9400000004</v>
      </c>
      <c r="V60" s="483">
        <f t="shared" si="7"/>
        <v>0</v>
      </c>
      <c r="W60" s="483">
        <f t="shared" si="7"/>
        <v>0</v>
      </c>
      <c r="X60" s="483">
        <f t="shared" si="7"/>
        <v>0</v>
      </c>
      <c r="Y60" s="483">
        <f t="shared" si="7"/>
        <v>13199676.989999998</v>
      </c>
      <c r="Z60" s="486">
        <f>(C60-Y60)*0.0214</f>
        <v>3137556.900187999</v>
      </c>
      <c r="AA60" s="527">
        <f>SUM(AA12:AA59)</f>
        <v>0</v>
      </c>
      <c r="AB60" s="486">
        <f>SUM(AB12:AB59)</f>
        <v>0</v>
      </c>
      <c r="AC60" s="90"/>
      <c r="AD60" s="90"/>
      <c r="AG60" s="91"/>
    </row>
    <row r="61" spans="1:33" ht="12.75" customHeight="1" x14ac:dyDescent="0.25">
      <c r="A61" s="708" t="s">
        <v>365</v>
      </c>
      <c r="B61" s="709"/>
      <c r="C61" s="710"/>
      <c r="D61" s="533"/>
      <c r="E61" s="533"/>
      <c r="F61" s="533"/>
      <c r="G61" s="533"/>
      <c r="H61" s="533"/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33"/>
      <c r="V61" s="533"/>
      <c r="W61" s="533"/>
      <c r="X61" s="533"/>
      <c r="Y61" s="533"/>
      <c r="Z61" s="538"/>
      <c r="AA61" s="14"/>
      <c r="AB61" s="136"/>
      <c r="AC61" s="90"/>
      <c r="AD61" s="90"/>
      <c r="AE61" s="132"/>
    </row>
    <row r="62" spans="1:33" ht="12.75" customHeight="1" x14ac:dyDescent="0.25">
      <c r="A62" s="485">
        <f>A59+1</f>
        <v>49</v>
      </c>
      <c r="B62" s="310" t="s">
        <v>1216</v>
      </c>
      <c r="C62" s="486">
        <f t="shared" ref="C62:C63" si="8">D62+M62+O62+Q62+S62+U62+W62+X62+Y62+L62</f>
        <v>369856.56</v>
      </c>
      <c r="D62" s="531">
        <f>E62+F62+G62+H62+I62+J62</f>
        <v>0</v>
      </c>
      <c r="E62" s="434"/>
      <c r="F62" s="483"/>
      <c r="G62" s="483"/>
      <c r="H62" s="483"/>
      <c r="I62" s="483"/>
      <c r="J62" s="483"/>
      <c r="K62" s="483"/>
      <c r="L62" s="483"/>
      <c r="M62" s="483"/>
      <c r="N62" s="483"/>
      <c r="O62" s="483"/>
      <c r="P62" s="483"/>
      <c r="Q62" s="483"/>
      <c r="R62" s="483"/>
      <c r="S62" s="483"/>
      <c r="T62" s="483"/>
      <c r="U62" s="483"/>
      <c r="V62" s="483"/>
      <c r="W62" s="483"/>
      <c r="X62" s="435"/>
      <c r="Y62" s="483">
        <v>369856.56</v>
      </c>
      <c r="Z62" s="486"/>
      <c r="AA62" s="14" t="s">
        <v>1218</v>
      </c>
      <c r="AB62" s="136" t="s">
        <v>1587</v>
      </c>
      <c r="AC62" s="90"/>
      <c r="AD62" s="90"/>
      <c r="AE62" s="132"/>
    </row>
    <row r="63" spans="1:33" ht="12.75" customHeight="1" x14ac:dyDescent="0.25">
      <c r="A63" s="134">
        <f>A62+1</f>
        <v>50</v>
      </c>
      <c r="B63" s="310" t="s">
        <v>1217</v>
      </c>
      <c r="C63" s="486">
        <f t="shared" si="8"/>
        <v>456494.63</v>
      </c>
      <c r="D63" s="531">
        <f>E63+F63+G63+H63+I63+J63</f>
        <v>0</v>
      </c>
      <c r="E63" s="434"/>
      <c r="F63" s="483"/>
      <c r="G63" s="483"/>
      <c r="H63" s="483"/>
      <c r="I63" s="483"/>
      <c r="J63" s="483"/>
      <c r="K63" s="483"/>
      <c r="L63" s="483"/>
      <c r="M63" s="483"/>
      <c r="N63" s="483"/>
      <c r="O63" s="483"/>
      <c r="P63" s="483"/>
      <c r="Q63" s="483"/>
      <c r="R63" s="483"/>
      <c r="S63" s="483"/>
      <c r="T63" s="483"/>
      <c r="U63" s="483"/>
      <c r="V63" s="483"/>
      <c r="W63" s="483"/>
      <c r="X63" s="435"/>
      <c r="Y63" s="483">
        <v>456494.63</v>
      </c>
      <c r="Z63" s="486"/>
      <c r="AA63" s="14" t="s">
        <v>1218</v>
      </c>
      <c r="AB63" s="136" t="s">
        <v>1587</v>
      </c>
      <c r="AC63" s="90"/>
      <c r="AD63" s="90"/>
      <c r="AE63" s="132"/>
    </row>
    <row r="64" spans="1:33" ht="12.75" customHeight="1" x14ac:dyDescent="0.25">
      <c r="A64" s="659" t="s">
        <v>17</v>
      </c>
      <c r="B64" s="660"/>
      <c r="C64" s="486">
        <f t="shared" ref="C64:AA64" si="9">SUM(C62:C63)</f>
        <v>826351.19</v>
      </c>
      <c r="D64" s="483">
        <f t="shared" si="9"/>
        <v>0</v>
      </c>
      <c r="E64" s="483">
        <f t="shared" si="9"/>
        <v>0</v>
      </c>
      <c r="F64" s="483">
        <f t="shared" si="9"/>
        <v>0</v>
      </c>
      <c r="G64" s="483">
        <f t="shared" si="9"/>
        <v>0</v>
      </c>
      <c r="H64" s="483">
        <f t="shared" si="9"/>
        <v>0</v>
      </c>
      <c r="I64" s="483">
        <f t="shared" si="9"/>
        <v>0</v>
      </c>
      <c r="J64" s="483">
        <f t="shared" si="9"/>
        <v>0</v>
      </c>
      <c r="K64" s="483">
        <f t="shared" si="9"/>
        <v>0</v>
      </c>
      <c r="L64" s="483">
        <f t="shared" si="9"/>
        <v>0</v>
      </c>
      <c r="M64" s="483">
        <f t="shared" si="9"/>
        <v>0</v>
      </c>
      <c r="N64" s="483">
        <f t="shared" si="9"/>
        <v>0</v>
      </c>
      <c r="O64" s="483">
        <f t="shared" si="9"/>
        <v>0</v>
      </c>
      <c r="P64" s="483">
        <f t="shared" si="9"/>
        <v>0</v>
      </c>
      <c r="Q64" s="483">
        <f t="shared" si="9"/>
        <v>0</v>
      </c>
      <c r="R64" s="483">
        <f t="shared" si="9"/>
        <v>0</v>
      </c>
      <c r="S64" s="483">
        <f t="shared" si="9"/>
        <v>0</v>
      </c>
      <c r="T64" s="483">
        <f t="shared" si="9"/>
        <v>0</v>
      </c>
      <c r="U64" s="483">
        <f t="shared" si="9"/>
        <v>0</v>
      </c>
      <c r="V64" s="483">
        <f t="shared" si="9"/>
        <v>0</v>
      </c>
      <c r="W64" s="483">
        <f t="shared" si="9"/>
        <v>0</v>
      </c>
      <c r="X64" s="483">
        <f t="shared" si="9"/>
        <v>0</v>
      </c>
      <c r="Y64" s="483">
        <f>SUM(Y62:Y63)</f>
        <v>826351.19</v>
      </c>
      <c r="Z64" s="486">
        <f>(C64-Y64)*0.0214</f>
        <v>0</v>
      </c>
      <c r="AA64" s="527">
        <f t="shared" si="9"/>
        <v>0</v>
      </c>
      <c r="AB64" s="486"/>
      <c r="AC64" s="90"/>
      <c r="AD64" s="90"/>
      <c r="AE64" s="132"/>
    </row>
    <row r="65" spans="1:31" ht="17.25" customHeight="1" x14ac:dyDescent="0.25">
      <c r="A65" s="554" t="s">
        <v>102</v>
      </c>
      <c r="B65" s="555"/>
      <c r="C65" s="556"/>
      <c r="D65" s="533"/>
      <c r="E65" s="533"/>
      <c r="F65" s="533"/>
      <c r="G65" s="533"/>
      <c r="H65" s="533"/>
      <c r="I65" s="533"/>
      <c r="J65" s="533"/>
      <c r="K65" s="533"/>
      <c r="L65" s="533"/>
      <c r="M65" s="533"/>
      <c r="N65" s="533"/>
      <c r="O65" s="533"/>
      <c r="P65" s="533"/>
      <c r="Q65" s="533"/>
      <c r="R65" s="533"/>
      <c r="S65" s="533"/>
      <c r="T65" s="533"/>
      <c r="U65" s="533"/>
      <c r="V65" s="533"/>
      <c r="W65" s="533"/>
      <c r="X65" s="533"/>
      <c r="Y65" s="533"/>
      <c r="Z65" s="538"/>
      <c r="AA65" s="14"/>
      <c r="AB65" s="136"/>
      <c r="AC65" s="90"/>
      <c r="AD65" s="90"/>
    </row>
    <row r="66" spans="1:31" ht="12.75" customHeight="1" x14ac:dyDescent="0.25">
      <c r="A66" s="134">
        <f>A63+1</f>
        <v>51</v>
      </c>
      <c r="B66" s="311" t="s">
        <v>1063</v>
      </c>
      <c r="C66" s="486">
        <f t="shared" ref="C66:C75" si="10">D66+M66+O66+Q66+S66+U66+W66+X66+Y66+L66</f>
        <v>282252.40000000002</v>
      </c>
      <c r="D66" s="531">
        <f t="shared" ref="D66:D75" si="11">E66+F66+G66+H66+I66+J66</f>
        <v>0</v>
      </c>
      <c r="E66" s="531"/>
      <c r="F66" s="531"/>
      <c r="G66" s="531"/>
      <c r="H66" s="531"/>
      <c r="I66" s="531"/>
      <c r="J66" s="531"/>
      <c r="K66" s="531"/>
      <c r="L66" s="531"/>
      <c r="M66" s="531"/>
      <c r="N66" s="531"/>
      <c r="O66" s="531"/>
      <c r="P66" s="531"/>
      <c r="Q66" s="531"/>
      <c r="R66" s="483"/>
      <c r="S66" s="483"/>
      <c r="T66" s="531"/>
      <c r="U66" s="531"/>
      <c r="V66" s="531"/>
      <c r="W66" s="531"/>
      <c r="X66" s="531"/>
      <c r="Y66" s="531">
        <v>282252.40000000002</v>
      </c>
      <c r="Z66" s="527"/>
      <c r="AA66" s="326"/>
      <c r="AB66" s="136" t="s">
        <v>980</v>
      </c>
      <c r="AC66" s="90"/>
      <c r="AE66" s="132"/>
    </row>
    <row r="67" spans="1:31" ht="12.75" customHeight="1" x14ac:dyDescent="0.25">
      <c r="A67" s="134">
        <f t="shared" ref="A67:A75" si="12">A66+1</f>
        <v>52</v>
      </c>
      <c r="B67" s="311" t="s">
        <v>1064</v>
      </c>
      <c r="C67" s="486">
        <f t="shared" si="10"/>
        <v>282252.40000000002</v>
      </c>
      <c r="D67" s="531">
        <f t="shared" si="11"/>
        <v>0</v>
      </c>
      <c r="E67" s="531"/>
      <c r="F67" s="531"/>
      <c r="G67" s="531"/>
      <c r="H67" s="531"/>
      <c r="I67" s="531"/>
      <c r="J67" s="531"/>
      <c r="K67" s="531"/>
      <c r="L67" s="531"/>
      <c r="M67" s="531"/>
      <c r="N67" s="531"/>
      <c r="O67" s="531"/>
      <c r="P67" s="531"/>
      <c r="Q67" s="531"/>
      <c r="R67" s="483"/>
      <c r="S67" s="483"/>
      <c r="T67" s="531"/>
      <c r="U67" s="531"/>
      <c r="V67" s="531"/>
      <c r="W67" s="531"/>
      <c r="X67" s="531"/>
      <c r="Y67" s="531">
        <v>282252.40000000002</v>
      </c>
      <c r="Z67" s="527"/>
      <c r="AA67" s="326"/>
      <c r="AB67" s="136" t="s">
        <v>980</v>
      </c>
      <c r="AC67" s="90"/>
      <c r="AE67" s="132"/>
    </row>
    <row r="68" spans="1:31" ht="12.75" customHeight="1" x14ac:dyDescent="0.25">
      <c r="A68" s="134">
        <f t="shared" si="12"/>
        <v>53</v>
      </c>
      <c r="B68" s="311" t="s">
        <v>1065</v>
      </c>
      <c r="C68" s="486">
        <f t="shared" si="10"/>
        <v>338123.8</v>
      </c>
      <c r="D68" s="531">
        <f t="shared" si="11"/>
        <v>0</v>
      </c>
      <c r="E68" s="531"/>
      <c r="F68" s="531"/>
      <c r="G68" s="531"/>
      <c r="H68" s="531"/>
      <c r="I68" s="531"/>
      <c r="J68" s="531"/>
      <c r="K68" s="531"/>
      <c r="L68" s="531"/>
      <c r="M68" s="531"/>
      <c r="N68" s="531"/>
      <c r="O68" s="531"/>
      <c r="P68" s="531"/>
      <c r="Q68" s="531"/>
      <c r="R68" s="483"/>
      <c r="S68" s="483"/>
      <c r="T68" s="531"/>
      <c r="U68" s="531"/>
      <c r="V68" s="531"/>
      <c r="W68" s="531"/>
      <c r="X68" s="531"/>
      <c r="Y68" s="531">
        <v>338123.8</v>
      </c>
      <c r="Z68" s="527"/>
      <c r="AA68" s="326"/>
      <c r="AB68" s="136" t="s">
        <v>980</v>
      </c>
      <c r="AC68" s="90"/>
      <c r="AE68" s="132"/>
    </row>
    <row r="69" spans="1:31" ht="17.25" customHeight="1" x14ac:dyDescent="0.25">
      <c r="A69" s="134">
        <f t="shared" si="12"/>
        <v>54</v>
      </c>
      <c r="B69" s="311" t="s">
        <v>184</v>
      </c>
      <c r="C69" s="486">
        <f t="shared" si="10"/>
        <v>1148627.52</v>
      </c>
      <c r="D69" s="531">
        <f t="shared" si="11"/>
        <v>713694.8</v>
      </c>
      <c r="E69" s="531"/>
      <c r="F69" s="531">
        <v>713694.8</v>
      </c>
      <c r="G69" s="531"/>
      <c r="H69" s="531"/>
      <c r="I69" s="531"/>
      <c r="J69" s="531"/>
      <c r="K69" s="531"/>
      <c r="L69" s="531"/>
      <c r="M69" s="531"/>
      <c r="N69" s="531"/>
      <c r="O69" s="531"/>
      <c r="P69" s="531"/>
      <c r="Q69" s="531"/>
      <c r="R69" s="531"/>
      <c r="S69" s="531"/>
      <c r="T69" s="531"/>
      <c r="U69" s="531"/>
      <c r="V69" s="531"/>
      <c r="W69" s="531"/>
      <c r="X69" s="531"/>
      <c r="Y69" s="531">
        <v>434932.72</v>
      </c>
      <c r="Z69" s="527"/>
      <c r="AA69" s="14"/>
      <c r="AB69" s="136" t="s">
        <v>1121</v>
      </c>
      <c r="AC69" s="90"/>
      <c r="AD69" s="90"/>
    </row>
    <row r="70" spans="1:31" ht="17.25" customHeight="1" x14ac:dyDescent="0.25">
      <c r="A70" s="134">
        <f t="shared" si="12"/>
        <v>55</v>
      </c>
      <c r="B70" s="311" t="s">
        <v>185</v>
      </c>
      <c r="C70" s="486">
        <f t="shared" si="10"/>
        <v>1150402.49</v>
      </c>
      <c r="D70" s="531">
        <f t="shared" si="11"/>
        <v>715469.77</v>
      </c>
      <c r="E70" s="531"/>
      <c r="F70" s="531">
        <v>715469.77</v>
      </c>
      <c r="G70" s="531"/>
      <c r="H70" s="531"/>
      <c r="I70" s="531"/>
      <c r="J70" s="531"/>
      <c r="K70" s="531"/>
      <c r="L70" s="531"/>
      <c r="M70" s="531"/>
      <c r="N70" s="531"/>
      <c r="O70" s="531"/>
      <c r="P70" s="531"/>
      <c r="Q70" s="531"/>
      <c r="R70" s="531"/>
      <c r="S70" s="531"/>
      <c r="T70" s="531"/>
      <c r="U70" s="531"/>
      <c r="V70" s="531"/>
      <c r="W70" s="531"/>
      <c r="X70" s="531"/>
      <c r="Y70" s="531">
        <v>434932.72</v>
      </c>
      <c r="Z70" s="527"/>
      <c r="AA70" s="14"/>
      <c r="AB70" s="136" t="s">
        <v>1121</v>
      </c>
      <c r="AC70" s="90"/>
      <c r="AD70" s="90"/>
    </row>
    <row r="71" spans="1:31" ht="17.25" customHeight="1" x14ac:dyDescent="0.25">
      <c r="A71" s="134">
        <f t="shared" si="12"/>
        <v>56</v>
      </c>
      <c r="B71" s="311" t="s">
        <v>186</v>
      </c>
      <c r="C71" s="486">
        <f t="shared" si="10"/>
        <v>1146002.0899999999</v>
      </c>
      <c r="D71" s="531">
        <f t="shared" si="11"/>
        <v>716364.6</v>
      </c>
      <c r="E71" s="531"/>
      <c r="F71" s="531">
        <v>716364.6</v>
      </c>
      <c r="G71" s="531"/>
      <c r="H71" s="531"/>
      <c r="I71" s="531"/>
      <c r="J71" s="531"/>
      <c r="K71" s="531"/>
      <c r="L71" s="531"/>
      <c r="M71" s="531"/>
      <c r="N71" s="531"/>
      <c r="O71" s="531"/>
      <c r="P71" s="531"/>
      <c r="Q71" s="531"/>
      <c r="R71" s="531"/>
      <c r="S71" s="531"/>
      <c r="T71" s="531"/>
      <c r="U71" s="531"/>
      <c r="V71" s="531"/>
      <c r="W71" s="531"/>
      <c r="X71" s="531"/>
      <c r="Y71" s="531">
        <v>429637.49</v>
      </c>
      <c r="Z71" s="527"/>
      <c r="AA71" s="14"/>
      <c r="AB71" s="136" t="s">
        <v>1121</v>
      </c>
      <c r="AC71" s="90"/>
      <c r="AD71" s="90"/>
    </row>
    <row r="72" spans="1:31" ht="12.75" customHeight="1" x14ac:dyDescent="0.25">
      <c r="A72" s="134">
        <f t="shared" si="12"/>
        <v>57</v>
      </c>
      <c r="B72" s="311" t="s">
        <v>1066</v>
      </c>
      <c r="C72" s="486">
        <f t="shared" si="10"/>
        <v>434663.49</v>
      </c>
      <c r="D72" s="531">
        <f t="shared" si="11"/>
        <v>0</v>
      </c>
      <c r="E72" s="531"/>
      <c r="F72" s="531"/>
      <c r="G72" s="531"/>
      <c r="H72" s="531"/>
      <c r="I72" s="531"/>
      <c r="J72" s="531"/>
      <c r="K72" s="531"/>
      <c r="L72" s="531"/>
      <c r="M72" s="531"/>
      <c r="N72" s="531"/>
      <c r="O72" s="531"/>
      <c r="P72" s="531"/>
      <c r="Q72" s="531"/>
      <c r="R72" s="483"/>
      <c r="S72" s="483"/>
      <c r="T72" s="531"/>
      <c r="U72" s="531"/>
      <c r="V72" s="531"/>
      <c r="W72" s="531"/>
      <c r="X72" s="531"/>
      <c r="Y72" s="531">
        <v>434663.49</v>
      </c>
      <c r="Z72" s="527"/>
      <c r="AA72" s="326"/>
      <c r="AB72" s="136" t="s">
        <v>980</v>
      </c>
      <c r="AC72" s="90"/>
      <c r="AE72" s="132"/>
    </row>
    <row r="73" spans="1:31" ht="12.75" customHeight="1" x14ac:dyDescent="0.25">
      <c r="A73" s="134">
        <f t="shared" si="12"/>
        <v>58</v>
      </c>
      <c r="B73" s="311" t="s">
        <v>1067</v>
      </c>
      <c r="C73" s="486">
        <f t="shared" si="10"/>
        <v>424073.97</v>
      </c>
      <c r="D73" s="531">
        <f t="shared" si="11"/>
        <v>0</v>
      </c>
      <c r="E73" s="531"/>
      <c r="F73" s="531"/>
      <c r="G73" s="531"/>
      <c r="H73" s="531"/>
      <c r="I73" s="531"/>
      <c r="J73" s="531"/>
      <c r="K73" s="531"/>
      <c r="L73" s="531"/>
      <c r="M73" s="531"/>
      <c r="N73" s="531"/>
      <c r="O73" s="531"/>
      <c r="P73" s="531"/>
      <c r="Q73" s="531"/>
      <c r="R73" s="483"/>
      <c r="S73" s="483"/>
      <c r="T73" s="531"/>
      <c r="U73" s="531"/>
      <c r="V73" s="531"/>
      <c r="W73" s="531"/>
      <c r="X73" s="531"/>
      <c r="Y73" s="531">
        <v>424073.97</v>
      </c>
      <c r="Z73" s="527"/>
      <c r="AA73" s="326"/>
      <c r="AB73" s="136" t="s">
        <v>980</v>
      </c>
      <c r="AC73" s="90"/>
      <c r="AE73" s="132"/>
    </row>
    <row r="74" spans="1:31" ht="12.75" customHeight="1" x14ac:dyDescent="0.25">
      <c r="A74" s="134">
        <f t="shared" si="12"/>
        <v>59</v>
      </c>
      <c r="B74" s="311" t="s">
        <v>1068</v>
      </c>
      <c r="C74" s="486">
        <f t="shared" si="10"/>
        <v>497985.24</v>
      </c>
      <c r="D74" s="531">
        <f t="shared" si="11"/>
        <v>0</v>
      </c>
      <c r="E74" s="531"/>
      <c r="F74" s="531"/>
      <c r="G74" s="531"/>
      <c r="H74" s="531"/>
      <c r="I74" s="531"/>
      <c r="J74" s="531"/>
      <c r="K74" s="531"/>
      <c r="L74" s="531"/>
      <c r="M74" s="531"/>
      <c r="N74" s="531"/>
      <c r="O74" s="531"/>
      <c r="P74" s="531"/>
      <c r="Q74" s="531"/>
      <c r="R74" s="483"/>
      <c r="S74" s="483"/>
      <c r="T74" s="531"/>
      <c r="U74" s="531"/>
      <c r="V74" s="531"/>
      <c r="W74" s="531"/>
      <c r="X74" s="531"/>
      <c r="Y74" s="531">
        <v>497985.24</v>
      </c>
      <c r="Z74" s="527"/>
      <c r="AA74" s="326"/>
      <c r="AB74" s="136" t="s">
        <v>980</v>
      </c>
      <c r="AC74" s="90"/>
      <c r="AE74" s="132"/>
    </row>
    <row r="75" spans="1:31" ht="12.75" customHeight="1" x14ac:dyDescent="0.25">
      <c r="A75" s="134">
        <f t="shared" si="12"/>
        <v>60</v>
      </c>
      <c r="B75" s="311" t="s">
        <v>1069</v>
      </c>
      <c r="C75" s="486">
        <f t="shared" si="10"/>
        <v>497989.72</v>
      </c>
      <c r="D75" s="531">
        <f t="shared" si="11"/>
        <v>0</v>
      </c>
      <c r="E75" s="531"/>
      <c r="F75" s="531"/>
      <c r="G75" s="531"/>
      <c r="H75" s="531"/>
      <c r="I75" s="531"/>
      <c r="J75" s="531"/>
      <c r="K75" s="531"/>
      <c r="L75" s="531"/>
      <c r="M75" s="531"/>
      <c r="N75" s="531"/>
      <c r="O75" s="531"/>
      <c r="P75" s="531"/>
      <c r="Q75" s="531"/>
      <c r="R75" s="483"/>
      <c r="S75" s="483"/>
      <c r="T75" s="531"/>
      <c r="U75" s="531"/>
      <c r="V75" s="531"/>
      <c r="W75" s="531"/>
      <c r="X75" s="531"/>
      <c r="Y75" s="531">
        <v>497989.72</v>
      </c>
      <c r="Z75" s="527"/>
      <c r="AA75" s="326"/>
      <c r="AB75" s="136" t="s">
        <v>980</v>
      </c>
      <c r="AC75" s="90"/>
      <c r="AE75" s="132"/>
    </row>
    <row r="76" spans="1:31" ht="17.25" customHeight="1" x14ac:dyDescent="0.25">
      <c r="A76" s="659" t="s">
        <v>17</v>
      </c>
      <c r="B76" s="660"/>
      <c r="C76" s="527">
        <f t="shared" ref="C76:X76" si="13">SUM(C66:C75)</f>
        <v>6202373.1200000001</v>
      </c>
      <c r="D76" s="531">
        <f t="shared" si="13"/>
        <v>2145529.17</v>
      </c>
      <c r="E76" s="531">
        <f t="shared" si="13"/>
        <v>0</v>
      </c>
      <c r="F76" s="531">
        <f t="shared" si="13"/>
        <v>2145529.17</v>
      </c>
      <c r="G76" s="531">
        <f t="shared" si="13"/>
        <v>0</v>
      </c>
      <c r="H76" s="531">
        <f t="shared" si="13"/>
        <v>0</v>
      </c>
      <c r="I76" s="531">
        <f t="shared" si="13"/>
        <v>0</v>
      </c>
      <c r="J76" s="531">
        <f t="shared" si="13"/>
        <v>0</v>
      </c>
      <c r="K76" s="531">
        <f t="shared" si="13"/>
        <v>0</v>
      </c>
      <c r="L76" s="531">
        <f>SUM(L66:L75)</f>
        <v>0</v>
      </c>
      <c r="M76" s="531">
        <f>SUM(M66:M75)</f>
        <v>0</v>
      </c>
      <c r="N76" s="531">
        <f t="shared" si="13"/>
        <v>0</v>
      </c>
      <c r="O76" s="531">
        <f t="shared" si="13"/>
        <v>0</v>
      </c>
      <c r="P76" s="531">
        <f t="shared" si="13"/>
        <v>0</v>
      </c>
      <c r="Q76" s="531">
        <f t="shared" si="13"/>
        <v>0</v>
      </c>
      <c r="R76" s="531">
        <f t="shared" si="13"/>
        <v>0</v>
      </c>
      <c r="S76" s="531">
        <f t="shared" si="13"/>
        <v>0</v>
      </c>
      <c r="T76" s="531">
        <f t="shared" si="13"/>
        <v>0</v>
      </c>
      <c r="U76" s="531">
        <f t="shared" si="13"/>
        <v>0</v>
      </c>
      <c r="V76" s="531">
        <f t="shared" si="13"/>
        <v>0</v>
      </c>
      <c r="W76" s="531">
        <f t="shared" si="13"/>
        <v>0</v>
      </c>
      <c r="X76" s="531">
        <f t="shared" si="13"/>
        <v>0</v>
      </c>
      <c r="Y76" s="531">
        <f>SUM(Y66:Y75)</f>
        <v>4056843.95</v>
      </c>
      <c r="Z76" s="486">
        <f>(C76-Y76)*0.0214</f>
        <v>45914.324237999994</v>
      </c>
      <c r="AA76" s="527">
        <f>C76+Z76</f>
        <v>6248287.4442380005</v>
      </c>
      <c r="AB76" s="136"/>
      <c r="AC76" s="90"/>
      <c r="AD76" s="90"/>
    </row>
    <row r="77" spans="1:31" ht="17.25" customHeight="1" x14ac:dyDescent="0.25">
      <c r="A77" s="711" t="s">
        <v>366</v>
      </c>
      <c r="B77" s="712"/>
      <c r="C77" s="713"/>
      <c r="D77" s="531"/>
      <c r="E77" s="531"/>
      <c r="F77" s="531"/>
      <c r="G77" s="531"/>
      <c r="H77" s="531"/>
      <c r="I77" s="531"/>
      <c r="J77" s="531"/>
      <c r="K77" s="531"/>
      <c r="L77" s="531"/>
      <c r="M77" s="531"/>
      <c r="N77" s="531"/>
      <c r="O77" s="531"/>
      <c r="P77" s="531"/>
      <c r="Q77" s="531"/>
      <c r="R77" s="531"/>
      <c r="S77" s="531"/>
      <c r="T77" s="531"/>
      <c r="U77" s="531"/>
      <c r="V77" s="531"/>
      <c r="W77" s="531"/>
      <c r="X77" s="531"/>
      <c r="Y77" s="531"/>
      <c r="Z77" s="527"/>
      <c r="AA77" s="14"/>
      <c r="AB77" s="136"/>
      <c r="AC77" s="90"/>
      <c r="AE77" s="132"/>
    </row>
    <row r="78" spans="1:31" ht="12.75" customHeight="1" x14ac:dyDescent="0.25">
      <c r="A78" s="134">
        <f>A75+1</f>
        <v>61</v>
      </c>
      <c r="B78" s="308" t="s">
        <v>1070</v>
      </c>
      <c r="C78" s="486">
        <f t="shared" ref="C78:C84" si="14">D78+M78+O78+Q78+S78+U78+W78+X78+Y78</f>
        <v>209732.73</v>
      </c>
      <c r="D78" s="531">
        <f t="shared" ref="D78:D84" si="15">E78+F78+G78+H78+I78+J78</f>
        <v>0</v>
      </c>
      <c r="E78" s="531"/>
      <c r="F78" s="200"/>
      <c r="G78" s="200"/>
      <c r="H78" s="200"/>
      <c r="I78" s="200"/>
      <c r="J78" s="200"/>
      <c r="K78" s="200"/>
      <c r="L78" s="200"/>
      <c r="M78" s="200"/>
      <c r="N78" s="200"/>
      <c r="O78" s="436"/>
      <c r="P78" s="381"/>
      <c r="Q78" s="200"/>
      <c r="R78" s="200"/>
      <c r="S78" s="200"/>
      <c r="T78" s="200"/>
      <c r="U78" s="200"/>
      <c r="V78" s="200"/>
      <c r="W78" s="200"/>
      <c r="X78" s="200"/>
      <c r="Y78" s="531">
        <v>209732.73</v>
      </c>
      <c r="Z78" s="527"/>
      <c r="AA78" s="14"/>
      <c r="AB78" s="136" t="s">
        <v>981</v>
      </c>
      <c r="AC78" s="90"/>
      <c r="AE78" s="132"/>
    </row>
    <row r="79" spans="1:31" ht="12.75" customHeight="1" x14ac:dyDescent="0.25">
      <c r="A79" s="134">
        <f t="shared" ref="A79:A84" si="16">A78+1</f>
        <v>62</v>
      </c>
      <c r="B79" s="308" t="s">
        <v>1071</v>
      </c>
      <c r="C79" s="486">
        <f t="shared" si="14"/>
        <v>973139.43</v>
      </c>
      <c r="D79" s="531">
        <f t="shared" si="15"/>
        <v>0</v>
      </c>
      <c r="E79" s="531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381"/>
      <c r="Q79" s="200"/>
      <c r="R79" s="436"/>
      <c r="S79" s="436"/>
      <c r="T79" s="381"/>
      <c r="U79" s="200"/>
      <c r="V79" s="436"/>
      <c r="W79" s="436"/>
      <c r="X79" s="381"/>
      <c r="Y79" s="380">
        <v>973139.43</v>
      </c>
      <c r="Z79" s="199"/>
      <c r="AA79" s="14"/>
      <c r="AB79" s="136" t="s">
        <v>1152</v>
      </c>
      <c r="AC79" s="90"/>
      <c r="AE79" s="132"/>
    </row>
    <row r="80" spans="1:31" ht="12.75" customHeight="1" x14ac:dyDescent="0.25">
      <c r="A80" s="134">
        <f t="shared" si="16"/>
        <v>63</v>
      </c>
      <c r="B80" s="308" t="s">
        <v>1072</v>
      </c>
      <c r="C80" s="486">
        <f t="shared" si="14"/>
        <v>1037967.39</v>
      </c>
      <c r="D80" s="531">
        <f t="shared" si="15"/>
        <v>0</v>
      </c>
      <c r="E80" s="531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381"/>
      <c r="Q80" s="200"/>
      <c r="R80" s="436"/>
      <c r="S80" s="436"/>
      <c r="T80" s="381"/>
      <c r="U80" s="200"/>
      <c r="V80" s="436"/>
      <c r="W80" s="436"/>
      <c r="X80" s="381"/>
      <c r="Y80" s="380">
        <v>1037967.39</v>
      </c>
      <c r="Z80" s="199"/>
      <c r="AA80" s="14"/>
      <c r="AB80" s="136" t="s">
        <v>1152</v>
      </c>
      <c r="AC80" s="90"/>
      <c r="AE80" s="132"/>
    </row>
    <row r="81" spans="1:31" ht="12.75" customHeight="1" x14ac:dyDescent="0.25">
      <c r="A81" s="134">
        <f t="shared" si="16"/>
        <v>64</v>
      </c>
      <c r="B81" s="308" t="s">
        <v>1073</v>
      </c>
      <c r="C81" s="486">
        <f t="shared" si="14"/>
        <v>480529.91</v>
      </c>
      <c r="D81" s="531">
        <f t="shared" si="15"/>
        <v>0</v>
      </c>
      <c r="E81" s="531"/>
      <c r="F81" s="200"/>
      <c r="G81" s="200"/>
      <c r="H81" s="200"/>
      <c r="I81" s="200"/>
      <c r="J81" s="200"/>
      <c r="K81" s="200"/>
      <c r="L81" s="200"/>
      <c r="M81" s="200"/>
      <c r="N81" s="200"/>
      <c r="O81" s="436"/>
      <c r="P81" s="381"/>
      <c r="Q81" s="200"/>
      <c r="R81" s="200"/>
      <c r="S81" s="200"/>
      <c r="T81" s="381"/>
      <c r="U81" s="200"/>
      <c r="V81" s="200"/>
      <c r="W81" s="200"/>
      <c r="X81" s="381"/>
      <c r="Y81" s="531">
        <v>480529.91</v>
      </c>
      <c r="Z81" s="527"/>
      <c r="AA81" s="14"/>
      <c r="AB81" s="136" t="s">
        <v>981</v>
      </c>
      <c r="AC81" s="90"/>
      <c r="AE81" s="132"/>
    </row>
    <row r="82" spans="1:31" ht="12.75" customHeight="1" x14ac:dyDescent="0.25">
      <c r="A82" s="134">
        <f t="shared" si="16"/>
        <v>65</v>
      </c>
      <c r="B82" s="340" t="s">
        <v>1694</v>
      </c>
      <c r="C82" s="486">
        <f t="shared" si="14"/>
        <v>2329068.66</v>
      </c>
      <c r="D82" s="531">
        <f t="shared" si="15"/>
        <v>0</v>
      </c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437"/>
      <c r="R82" s="531">
        <v>895</v>
      </c>
      <c r="S82" s="531">
        <v>2329068.66</v>
      </c>
      <c r="T82" s="531"/>
      <c r="U82" s="531"/>
      <c r="V82" s="531"/>
      <c r="W82" s="531"/>
      <c r="X82" s="531"/>
      <c r="Y82" s="531"/>
      <c r="Z82" s="527"/>
      <c r="AA82" s="14"/>
      <c r="AB82" s="136"/>
      <c r="AC82" s="90"/>
      <c r="AE82" s="132"/>
    </row>
    <row r="83" spans="1:31" ht="12.75" customHeight="1" x14ac:dyDescent="0.25">
      <c r="A83" s="134">
        <f t="shared" si="16"/>
        <v>66</v>
      </c>
      <c r="B83" s="308" t="s">
        <v>1723</v>
      </c>
      <c r="C83" s="486">
        <f t="shared" si="14"/>
        <v>1398151.51</v>
      </c>
      <c r="D83" s="531">
        <f t="shared" si="15"/>
        <v>0</v>
      </c>
      <c r="E83" s="531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381"/>
      <c r="Q83" s="200"/>
      <c r="R83" s="200"/>
      <c r="S83" s="200"/>
      <c r="T83" s="381"/>
      <c r="U83" s="200"/>
      <c r="V83" s="436"/>
      <c r="W83" s="200"/>
      <c r="X83" s="381"/>
      <c r="Y83" s="531">
        <v>1398151.51</v>
      </c>
      <c r="Z83" s="527"/>
      <c r="AA83" s="14"/>
      <c r="AB83" s="136" t="s">
        <v>1034</v>
      </c>
      <c r="AC83" s="90"/>
      <c r="AE83" s="132"/>
    </row>
    <row r="84" spans="1:31" ht="12.75" customHeight="1" x14ac:dyDescent="0.25">
      <c r="A84" s="134">
        <f t="shared" si="16"/>
        <v>67</v>
      </c>
      <c r="B84" s="308" t="s">
        <v>1074</v>
      </c>
      <c r="C84" s="486">
        <f t="shared" si="14"/>
        <v>1189783.99</v>
      </c>
      <c r="D84" s="531">
        <f t="shared" si="15"/>
        <v>0</v>
      </c>
      <c r="E84" s="531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381"/>
      <c r="Q84" s="200"/>
      <c r="R84" s="200"/>
      <c r="S84" s="200"/>
      <c r="T84" s="381"/>
      <c r="U84" s="200"/>
      <c r="V84" s="200"/>
      <c r="W84" s="200"/>
      <c r="X84" s="200"/>
      <c r="Y84" s="531">
        <v>1189783.99</v>
      </c>
      <c r="Z84" s="527"/>
      <c r="AA84" s="14"/>
      <c r="AB84" s="136" t="s">
        <v>1003</v>
      </c>
      <c r="AC84" s="90"/>
      <c r="AE84" s="132"/>
    </row>
    <row r="85" spans="1:31" ht="12.75" customHeight="1" x14ac:dyDescent="0.25">
      <c r="A85" s="659" t="s">
        <v>17</v>
      </c>
      <c r="B85" s="660"/>
      <c r="C85" s="486">
        <f t="shared" ref="C85:AA85" si="17">SUM(C78:C84)</f>
        <v>7618373.620000001</v>
      </c>
      <c r="D85" s="483">
        <f t="shared" si="17"/>
        <v>0</v>
      </c>
      <c r="E85" s="483">
        <f t="shared" si="17"/>
        <v>0</v>
      </c>
      <c r="F85" s="483">
        <f t="shared" si="17"/>
        <v>0</v>
      </c>
      <c r="G85" s="483">
        <f t="shared" si="17"/>
        <v>0</v>
      </c>
      <c r="H85" s="483">
        <f t="shared" si="17"/>
        <v>0</v>
      </c>
      <c r="I85" s="483">
        <f t="shared" si="17"/>
        <v>0</v>
      </c>
      <c r="J85" s="483">
        <f t="shared" si="17"/>
        <v>0</v>
      </c>
      <c r="K85" s="483">
        <f t="shared" si="17"/>
        <v>0</v>
      </c>
      <c r="L85" s="483">
        <f t="shared" ref="L85" si="18">SUM(L78:L84)</f>
        <v>0</v>
      </c>
      <c r="M85" s="483">
        <f t="shared" si="17"/>
        <v>0</v>
      </c>
      <c r="N85" s="483">
        <f t="shared" si="17"/>
        <v>0</v>
      </c>
      <c r="O85" s="483">
        <f t="shared" si="17"/>
        <v>0</v>
      </c>
      <c r="P85" s="483">
        <f t="shared" si="17"/>
        <v>0</v>
      </c>
      <c r="Q85" s="483">
        <f t="shared" si="17"/>
        <v>0</v>
      </c>
      <c r="R85" s="483">
        <f t="shared" si="17"/>
        <v>895</v>
      </c>
      <c r="S85" s="483">
        <f t="shared" si="17"/>
        <v>2329068.66</v>
      </c>
      <c r="T85" s="483">
        <f t="shared" si="17"/>
        <v>0</v>
      </c>
      <c r="U85" s="483">
        <f t="shared" si="17"/>
        <v>0</v>
      </c>
      <c r="V85" s="483">
        <f t="shared" si="17"/>
        <v>0</v>
      </c>
      <c r="W85" s="483">
        <f t="shared" si="17"/>
        <v>0</v>
      </c>
      <c r="X85" s="483">
        <f t="shared" si="17"/>
        <v>0</v>
      </c>
      <c r="Y85" s="483">
        <f>SUM(Y78:Y84)</f>
        <v>5289304.9600000009</v>
      </c>
      <c r="Z85" s="486">
        <f>(C85-Y85)*0.0214</f>
        <v>49842.069324000004</v>
      </c>
      <c r="AA85" s="527">
        <f t="shared" si="17"/>
        <v>0</v>
      </c>
      <c r="AB85" s="136"/>
      <c r="AC85" s="90"/>
      <c r="AD85" s="90"/>
      <c r="AE85" s="132"/>
    </row>
    <row r="86" spans="1:31" ht="17.25" customHeight="1" x14ac:dyDescent="0.25">
      <c r="A86" s="554" t="s">
        <v>103</v>
      </c>
      <c r="B86" s="556"/>
      <c r="C86" s="528">
        <f t="shared" ref="C86:AA86" si="19">C85+C76+C64+C60</f>
        <v>174461583.33999997</v>
      </c>
      <c r="D86" s="113">
        <f t="shared" si="19"/>
        <v>53656779.090000004</v>
      </c>
      <c r="E86" s="113">
        <f t="shared" si="19"/>
        <v>0</v>
      </c>
      <c r="F86" s="113">
        <f t="shared" si="19"/>
        <v>12201821.08</v>
      </c>
      <c r="G86" s="113">
        <f t="shared" si="19"/>
        <v>30744849.789999999</v>
      </c>
      <c r="H86" s="113">
        <f t="shared" si="19"/>
        <v>3554837.32</v>
      </c>
      <c r="I86" s="113">
        <f t="shared" si="19"/>
        <v>4599334.26</v>
      </c>
      <c r="J86" s="113">
        <f t="shared" si="19"/>
        <v>2555936.6399999997</v>
      </c>
      <c r="K86" s="113">
        <f t="shared" si="19"/>
        <v>0</v>
      </c>
      <c r="L86" s="113">
        <f>L85+L76+L64+L60</f>
        <v>0</v>
      </c>
      <c r="M86" s="113">
        <f>M85+M76+M64+M60</f>
        <v>0</v>
      </c>
      <c r="N86" s="113">
        <f t="shared" si="19"/>
        <v>3383</v>
      </c>
      <c r="O86" s="113">
        <f t="shared" si="19"/>
        <v>18160302.379999999</v>
      </c>
      <c r="P86" s="113">
        <f t="shared" si="19"/>
        <v>2337</v>
      </c>
      <c r="Q86" s="113">
        <f t="shared" si="19"/>
        <v>19001007.82</v>
      </c>
      <c r="R86" s="113">
        <f t="shared" si="19"/>
        <v>11891.4</v>
      </c>
      <c r="S86" s="113">
        <f t="shared" si="19"/>
        <v>55449503.019999996</v>
      </c>
      <c r="T86" s="305">
        <f t="shared" si="19"/>
        <v>1092.2</v>
      </c>
      <c r="U86" s="113">
        <f t="shared" si="19"/>
        <v>4821813.9400000004</v>
      </c>
      <c r="V86" s="113">
        <f t="shared" si="19"/>
        <v>0</v>
      </c>
      <c r="W86" s="113">
        <f t="shared" si="19"/>
        <v>0</v>
      </c>
      <c r="X86" s="113">
        <f t="shared" si="19"/>
        <v>0</v>
      </c>
      <c r="Y86" s="113">
        <f>Y85+Y76+Y64+Y60</f>
        <v>23372177.089999996</v>
      </c>
      <c r="Z86" s="486">
        <f>(C86-Y86)*0.0214</f>
        <v>3233313.2937499993</v>
      </c>
      <c r="AA86" s="528">
        <f t="shared" si="19"/>
        <v>6248287.4442380005</v>
      </c>
      <c r="AB86" s="136"/>
      <c r="AC86" s="90"/>
      <c r="AD86" s="90"/>
    </row>
    <row r="87" spans="1:31" ht="12.75" customHeight="1" x14ac:dyDescent="0.25">
      <c r="A87" s="633" t="s">
        <v>104</v>
      </c>
      <c r="B87" s="633"/>
      <c r="C87" s="633"/>
      <c r="D87" s="633"/>
      <c r="E87" s="633"/>
      <c r="F87" s="633"/>
      <c r="G87" s="633"/>
      <c r="H87" s="633"/>
      <c r="I87" s="633"/>
      <c r="J87" s="633"/>
      <c r="K87" s="633"/>
      <c r="L87" s="633"/>
      <c r="M87" s="633"/>
      <c r="N87" s="633"/>
      <c r="O87" s="633"/>
      <c r="P87" s="633"/>
      <c r="Q87" s="633"/>
      <c r="R87" s="633"/>
      <c r="S87" s="633"/>
      <c r="T87" s="633"/>
      <c r="U87" s="633"/>
      <c r="V87" s="633"/>
      <c r="W87" s="633"/>
      <c r="X87" s="633"/>
      <c r="Y87" s="633"/>
      <c r="Z87" s="528"/>
      <c r="AA87" s="14"/>
      <c r="AB87" s="136"/>
      <c r="AD87" s="90"/>
    </row>
    <row r="88" spans="1:31" ht="12.75" customHeight="1" x14ac:dyDescent="0.25">
      <c r="A88" s="554" t="s">
        <v>367</v>
      </c>
      <c r="B88" s="555"/>
      <c r="C88" s="556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528"/>
      <c r="AA88" s="14"/>
      <c r="AB88" s="136"/>
      <c r="AE88" s="132"/>
    </row>
    <row r="89" spans="1:31" s="137" customFormat="1" x14ac:dyDescent="0.2">
      <c r="A89" s="134">
        <f>A84+1</f>
        <v>68</v>
      </c>
      <c r="B89" s="339" t="s">
        <v>368</v>
      </c>
      <c r="C89" s="486">
        <f>D89+M89+O89+Q89+S89+U89+W89+X89+Y89+L89</f>
        <v>353554.83</v>
      </c>
      <c r="D89" s="531">
        <f>E89+F89+G89+H89+I89+J89</f>
        <v>0</v>
      </c>
      <c r="E89" s="483"/>
      <c r="F89" s="483"/>
      <c r="G89" s="483"/>
      <c r="H89" s="483"/>
      <c r="I89" s="483"/>
      <c r="J89" s="483"/>
      <c r="K89" s="483"/>
      <c r="L89" s="483"/>
      <c r="M89" s="483"/>
      <c r="N89" s="483"/>
      <c r="O89" s="483"/>
      <c r="P89" s="483"/>
      <c r="Q89" s="483"/>
      <c r="R89" s="483"/>
      <c r="S89" s="483"/>
      <c r="T89" s="483"/>
      <c r="U89" s="483"/>
      <c r="V89" s="483"/>
      <c r="W89" s="483"/>
      <c r="X89" s="483"/>
      <c r="Y89" s="483">
        <v>353554.83</v>
      </c>
      <c r="Z89" s="486"/>
      <c r="AA89" s="18"/>
      <c r="AB89" s="136" t="s">
        <v>981</v>
      </c>
    </row>
    <row r="90" spans="1:31" s="137" customFormat="1" ht="15" customHeight="1" x14ac:dyDescent="0.2">
      <c r="A90" s="134">
        <f>A89+1</f>
        <v>69</v>
      </c>
      <c r="B90" s="339" t="s">
        <v>369</v>
      </c>
      <c r="C90" s="486">
        <f>D90+M90+O90+Q90+S90+U90+W90+X90+Y90+L90</f>
        <v>355502.53</v>
      </c>
      <c r="D90" s="531">
        <f>E90+F90+G90+H90+I90+J90</f>
        <v>0</v>
      </c>
      <c r="E90" s="483"/>
      <c r="F90" s="483"/>
      <c r="G90" s="483"/>
      <c r="H90" s="483"/>
      <c r="I90" s="483"/>
      <c r="J90" s="483"/>
      <c r="K90" s="483"/>
      <c r="L90" s="483"/>
      <c r="M90" s="483"/>
      <c r="N90" s="483"/>
      <c r="O90" s="483"/>
      <c r="P90" s="483"/>
      <c r="Q90" s="483"/>
      <c r="R90" s="483"/>
      <c r="S90" s="483"/>
      <c r="T90" s="483"/>
      <c r="U90" s="483"/>
      <c r="V90" s="483"/>
      <c r="W90" s="483"/>
      <c r="X90" s="483"/>
      <c r="Y90" s="483">
        <v>355502.53</v>
      </c>
      <c r="Z90" s="486"/>
      <c r="AA90" s="18"/>
      <c r="AB90" s="136" t="s">
        <v>981</v>
      </c>
    </row>
    <row r="91" spans="1:31" ht="12.75" customHeight="1" x14ac:dyDescent="0.25">
      <c r="A91" s="659" t="s">
        <v>17</v>
      </c>
      <c r="B91" s="660"/>
      <c r="C91" s="527">
        <f t="shared" ref="C91:AA91" si="20">SUM(C89:C90)</f>
        <v>709057.3600000001</v>
      </c>
      <c r="D91" s="531">
        <f t="shared" si="20"/>
        <v>0</v>
      </c>
      <c r="E91" s="531">
        <f t="shared" si="20"/>
        <v>0</v>
      </c>
      <c r="F91" s="531">
        <f t="shared" si="20"/>
        <v>0</v>
      </c>
      <c r="G91" s="531">
        <f t="shared" si="20"/>
        <v>0</v>
      </c>
      <c r="H91" s="531">
        <f t="shared" si="20"/>
        <v>0</v>
      </c>
      <c r="I91" s="531">
        <f t="shared" si="20"/>
        <v>0</v>
      </c>
      <c r="J91" s="531">
        <f t="shared" si="20"/>
        <v>0</v>
      </c>
      <c r="K91" s="531">
        <f t="shared" si="20"/>
        <v>0</v>
      </c>
      <c r="L91" s="531">
        <f t="shared" ref="L91" si="21">SUM(L89:L90)</f>
        <v>0</v>
      </c>
      <c r="M91" s="531">
        <f t="shared" si="20"/>
        <v>0</v>
      </c>
      <c r="N91" s="531">
        <f t="shared" si="20"/>
        <v>0</v>
      </c>
      <c r="O91" s="531">
        <f t="shared" si="20"/>
        <v>0</v>
      </c>
      <c r="P91" s="531">
        <f t="shared" si="20"/>
        <v>0</v>
      </c>
      <c r="Q91" s="531">
        <f t="shared" si="20"/>
        <v>0</v>
      </c>
      <c r="R91" s="531">
        <f t="shared" si="20"/>
        <v>0</v>
      </c>
      <c r="S91" s="531">
        <f t="shared" si="20"/>
        <v>0</v>
      </c>
      <c r="T91" s="531">
        <f t="shared" si="20"/>
        <v>0</v>
      </c>
      <c r="U91" s="531">
        <f t="shared" si="20"/>
        <v>0</v>
      </c>
      <c r="V91" s="531">
        <f t="shared" si="20"/>
        <v>0</v>
      </c>
      <c r="W91" s="531">
        <f t="shared" si="20"/>
        <v>0</v>
      </c>
      <c r="X91" s="531">
        <f t="shared" si="20"/>
        <v>0</v>
      </c>
      <c r="Y91" s="531">
        <f>SUM(Y89:Y90)</f>
        <v>709057.3600000001</v>
      </c>
      <c r="Z91" s="486">
        <f>(C91-Y91)*0.0214</f>
        <v>0</v>
      </c>
      <c r="AA91" s="527">
        <f t="shared" si="20"/>
        <v>0</v>
      </c>
      <c r="AB91" s="136"/>
      <c r="AE91" s="132"/>
    </row>
    <row r="92" spans="1:31" ht="14.25" customHeight="1" x14ac:dyDescent="0.25">
      <c r="A92" s="554" t="s">
        <v>370</v>
      </c>
      <c r="B92" s="555"/>
      <c r="C92" s="556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528"/>
      <c r="AA92" s="14"/>
      <c r="AB92" s="136"/>
      <c r="AE92" s="132"/>
    </row>
    <row r="93" spans="1:31" s="137" customFormat="1" ht="15" customHeight="1" x14ac:dyDescent="0.2">
      <c r="A93" s="134">
        <f>A90+1</f>
        <v>70</v>
      </c>
      <c r="B93" s="339" t="s">
        <v>371</v>
      </c>
      <c r="C93" s="486">
        <f>D93+M93+O93+Q93+S93+U93+W93+X93+Y93+L93</f>
        <v>299730.28000000003</v>
      </c>
      <c r="D93" s="531">
        <f>E93+F93+G93+H93+I93+J93</f>
        <v>0</v>
      </c>
      <c r="E93" s="483"/>
      <c r="F93" s="483"/>
      <c r="G93" s="483"/>
      <c r="H93" s="483"/>
      <c r="I93" s="483"/>
      <c r="J93" s="483"/>
      <c r="K93" s="483"/>
      <c r="L93" s="483"/>
      <c r="M93" s="483"/>
      <c r="N93" s="483"/>
      <c r="O93" s="531"/>
      <c r="P93" s="483"/>
      <c r="Q93" s="483"/>
      <c r="R93" s="483"/>
      <c r="S93" s="483"/>
      <c r="T93" s="483"/>
      <c r="U93" s="483"/>
      <c r="V93" s="483"/>
      <c r="W93" s="483"/>
      <c r="X93" s="483"/>
      <c r="Y93" s="483">
        <v>299730.28000000003</v>
      </c>
      <c r="Z93" s="486"/>
      <c r="AA93" s="18"/>
      <c r="AB93" s="136" t="s">
        <v>981</v>
      </c>
    </row>
    <row r="94" spans="1:31" ht="14.25" customHeight="1" x14ac:dyDescent="0.25">
      <c r="A94" s="659" t="s">
        <v>17</v>
      </c>
      <c r="B94" s="660"/>
      <c r="C94" s="527">
        <f t="shared" ref="C94:AA94" si="22">SUM(C93:C93)</f>
        <v>299730.28000000003</v>
      </c>
      <c r="D94" s="531">
        <f t="shared" si="22"/>
        <v>0</v>
      </c>
      <c r="E94" s="531">
        <f t="shared" si="22"/>
        <v>0</v>
      </c>
      <c r="F94" s="531">
        <f t="shared" si="22"/>
        <v>0</v>
      </c>
      <c r="G94" s="531">
        <f t="shared" si="22"/>
        <v>0</v>
      </c>
      <c r="H94" s="531">
        <f t="shared" si="22"/>
        <v>0</v>
      </c>
      <c r="I94" s="531">
        <f t="shared" si="22"/>
        <v>0</v>
      </c>
      <c r="J94" s="531">
        <f t="shared" si="22"/>
        <v>0</v>
      </c>
      <c r="K94" s="531">
        <f t="shared" si="22"/>
        <v>0</v>
      </c>
      <c r="L94" s="531">
        <f t="shared" ref="L94" si="23">SUM(L93:L93)</f>
        <v>0</v>
      </c>
      <c r="M94" s="531">
        <f t="shared" si="22"/>
        <v>0</v>
      </c>
      <c r="N94" s="531">
        <f t="shared" si="22"/>
        <v>0</v>
      </c>
      <c r="O94" s="531">
        <f t="shared" si="22"/>
        <v>0</v>
      </c>
      <c r="P94" s="531">
        <f t="shared" si="22"/>
        <v>0</v>
      </c>
      <c r="Q94" s="531">
        <f t="shared" si="22"/>
        <v>0</v>
      </c>
      <c r="R94" s="531">
        <f t="shared" si="22"/>
        <v>0</v>
      </c>
      <c r="S94" s="531">
        <f t="shared" si="22"/>
        <v>0</v>
      </c>
      <c r="T94" s="531">
        <f t="shared" si="22"/>
        <v>0</v>
      </c>
      <c r="U94" s="531">
        <f t="shared" si="22"/>
        <v>0</v>
      </c>
      <c r="V94" s="531">
        <f t="shared" si="22"/>
        <v>0</v>
      </c>
      <c r="W94" s="531">
        <f t="shared" si="22"/>
        <v>0</v>
      </c>
      <c r="X94" s="531">
        <f t="shared" si="22"/>
        <v>0</v>
      </c>
      <c r="Y94" s="531">
        <f t="shared" si="22"/>
        <v>299730.28000000003</v>
      </c>
      <c r="Z94" s="486">
        <f>(C94-Y94)*0.0214</f>
        <v>0</v>
      </c>
      <c r="AA94" s="527">
        <f t="shared" si="22"/>
        <v>0</v>
      </c>
      <c r="AB94" s="136"/>
      <c r="AC94" s="90"/>
      <c r="AD94" s="90"/>
      <c r="AE94" s="132"/>
    </row>
    <row r="95" spans="1:31" ht="14.25" customHeight="1" x14ac:dyDescent="0.25">
      <c r="A95" s="554" t="s">
        <v>372</v>
      </c>
      <c r="B95" s="555"/>
      <c r="C95" s="556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528"/>
      <c r="AA95" s="14"/>
      <c r="AB95" s="136"/>
      <c r="AE95" s="132"/>
    </row>
    <row r="96" spans="1:31" s="137" customFormat="1" x14ac:dyDescent="0.2">
      <c r="A96" s="134">
        <f>A93+1</f>
        <v>71</v>
      </c>
      <c r="B96" s="339" t="s">
        <v>373</v>
      </c>
      <c r="C96" s="486">
        <f>D96+M96+O96+Q96+S96+U96+W96+X96+Y96+L96</f>
        <v>1347572.38</v>
      </c>
      <c r="D96" s="531">
        <f>E96+F96+G96+H96+I96+J96</f>
        <v>0</v>
      </c>
      <c r="E96" s="483"/>
      <c r="F96" s="483"/>
      <c r="G96" s="483"/>
      <c r="H96" s="483"/>
      <c r="I96" s="483"/>
      <c r="J96" s="483"/>
      <c r="K96" s="483"/>
      <c r="L96" s="483"/>
      <c r="M96" s="483"/>
      <c r="N96" s="68"/>
      <c r="O96" s="438"/>
      <c r="P96" s="483"/>
      <c r="Q96" s="483"/>
      <c r="R96" s="483"/>
      <c r="S96" s="483"/>
      <c r="T96" s="483"/>
      <c r="U96" s="483"/>
      <c r="V96" s="483"/>
      <c r="W96" s="483"/>
      <c r="X96" s="483"/>
      <c r="Y96" s="531">
        <v>1347572.38</v>
      </c>
      <c r="Z96" s="134"/>
      <c r="AA96" s="18"/>
      <c r="AB96" s="136" t="s">
        <v>1003</v>
      </c>
    </row>
    <row r="97" spans="1:31" s="137" customFormat="1" x14ac:dyDescent="0.2">
      <c r="A97" s="134">
        <f>A96+1</f>
        <v>72</v>
      </c>
      <c r="B97" s="339" t="s">
        <v>374</v>
      </c>
      <c r="C97" s="486">
        <f t="shared" ref="C97:C100" si="24">D97+M97+O97+Q97+S97+U97+W97+X97+Y97+L97</f>
        <v>932989.28</v>
      </c>
      <c r="D97" s="531">
        <f>E97+F97+G97+H97+I97+J97</f>
        <v>0</v>
      </c>
      <c r="E97" s="483"/>
      <c r="F97" s="483"/>
      <c r="G97" s="483"/>
      <c r="H97" s="483"/>
      <c r="I97" s="483"/>
      <c r="J97" s="483"/>
      <c r="K97" s="483"/>
      <c r="L97" s="483"/>
      <c r="M97" s="483"/>
      <c r="N97" s="68"/>
      <c r="O97" s="483"/>
      <c r="P97" s="483"/>
      <c r="Q97" s="483"/>
      <c r="R97" s="483"/>
      <c r="S97" s="483"/>
      <c r="T97" s="483"/>
      <c r="U97" s="483"/>
      <c r="V97" s="483"/>
      <c r="W97" s="483"/>
      <c r="X97" s="483"/>
      <c r="Y97" s="531">
        <v>932989.28</v>
      </c>
      <c r="Z97" s="134"/>
      <c r="AA97" s="18"/>
      <c r="AB97" s="136" t="s">
        <v>1003</v>
      </c>
    </row>
    <row r="98" spans="1:31" s="137" customFormat="1" x14ac:dyDescent="0.2">
      <c r="A98" s="134">
        <f>A97+1</f>
        <v>73</v>
      </c>
      <c r="B98" s="339" t="s">
        <v>375</v>
      </c>
      <c r="C98" s="486">
        <f t="shared" si="24"/>
        <v>1083938.0900000001</v>
      </c>
      <c r="D98" s="531">
        <f>E98+F98+G98+H98+I98+J98</f>
        <v>0</v>
      </c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531"/>
      <c r="Q98" s="483"/>
      <c r="R98" s="483"/>
      <c r="S98" s="483"/>
      <c r="T98" s="483"/>
      <c r="U98" s="483"/>
      <c r="V98" s="483"/>
      <c r="W98" s="483"/>
      <c r="X98" s="483"/>
      <c r="Y98" s="531">
        <v>1083938.0900000001</v>
      </c>
      <c r="Z98" s="134"/>
      <c r="AA98" s="18"/>
      <c r="AB98" s="136" t="s">
        <v>1003</v>
      </c>
    </row>
    <row r="99" spans="1:31" s="137" customFormat="1" x14ac:dyDescent="0.2">
      <c r="A99" s="134">
        <f>A98+1</f>
        <v>74</v>
      </c>
      <c r="B99" s="339" t="s">
        <v>376</v>
      </c>
      <c r="C99" s="486">
        <f t="shared" si="24"/>
        <v>1858668.9100000001</v>
      </c>
      <c r="D99" s="531">
        <f>E99+F99+G99+H99+I99+J99</f>
        <v>0</v>
      </c>
      <c r="E99" s="483"/>
      <c r="F99" s="483"/>
      <c r="G99" s="483"/>
      <c r="H99" s="483"/>
      <c r="I99" s="483"/>
      <c r="J99" s="483"/>
      <c r="K99" s="483"/>
      <c r="L99" s="483"/>
      <c r="M99" s="483"/>
      <c r="N99" s="483"/>
      <c r="O99" s="483"/>
      <c r="P99" s="483"/>
      <c r="Q99" s="483"/>
      <c r="R99" s="483"/>
      <c r="S99" s="483"/>
      <c r="T99" s="483"/>
      <c r="U99" s="483"/>
      <c r="V99" s="483"/>
      <c r="W99" s="483"/>
      <c r="X99" s="483"/>
      <c r="Y99" s="531">
        <v>1858668.9100000001</v>
      </c>
      <c r="Z99" s="134"/>
      <c r="AA99" s="18"/>
      <c r="AB99" s="136" t="s">
        <v>1003</v>
      </c>
    </row>
    <row r="100" spans="1:31" s="137" customFormat="1" x14ac:dyDescent="0.2">
      <c r="A100" s="134">
        <f>A99+1</f>
        <v>75</v>
      </c>
      <c r="B100" s="339" t="s">
        <v>377</v>
      </c>
      <c r="C100" s="486">
        <f t="shared" si="24"/>
        <v>386028.15</v>
      </c>
      <c r="D100" s="531">
        <f>E100+F100+G100+H100+I100+J100</f>
        <v>0</v>
      </c>
      <c r="E100" s="483"/>
      <c r="F100" s="483"/>
      <c r="G100" s="483"/>
      <c r="H100" s="483"/>
      <c r="I100" s="483"/>
      <c r="J100" s="483"/>
      <c r="K100" s="483"/>
      <c r="L100" s="483"/>
      <c r="M100" s="483"/>
      <c r="N100" s="68"/>
      <c r="O100" s="483"/>
      <c r="P100" s="483"/>
      <c r="Q100" s="483"/>
      <c r="R100" s="483"/>
      <c r="S100" s="483"/>
      <c r="T100" s="483"/>
      <c r="U100" s="483"/>
      <c r="V100" s="483"/>
      <c r="W100" s="483"/>
      <c r="X100" s="483"/>
      <c r="Y100" s="483">
        <v>386028.15</v>
      </c>
      <c r="Z100" s="486"/>
      <c r="AA100" s="18"/>
      <c r="AB100" s="136" t="s">
        <v>1123</v>
      </c>
    </row>
    <row r="101" spans="1:31" ht="14.25" customHeight="1" x14ac:dyDescent="0.25">
      <c r="A101" s="659" t="s">
        <v>17</v>
      </c>
      <c r="B101" s="660"/>
      <c r="C101" s="486">
        <f t="shared" ref="C101:AA101" si="25">SUM(C96:C100)</f>
        <v>5609196.8100000005</v>
      </c>
      <c r="D101" s="483">
        <f t="shared" si="25"/>
        <v>0</v>
      </c>
      <c r="E101" s="483">
        <f t="shared" si="25"/>
        <v>0</v>
      </c>
      <c r="F101" s="483">
        <f t="shared" si="25"/>
        <v>0</v>
      </c>
      <c r="G101" s="483">
        <f t="shared" si="25"/>
        <v>0</v>
      </c>
      <c r="H101" s="483">
        <f t="shared" si="25"/>
        <v>0</v>
      </c>
      <c r="I101" s="483">
        <f t="shared" si="25"/>
        <v>0</v>
      </c>
      <c r="J101" s="483">
        <f t="shared" si="25"/>
        <v>0</v>
      </c>
      <c r="K101" s="483">
        <f t="shared" si="25"/>
        <v>0</v>
      </c>
      <c r="L101" s="483">
        <f t="shared" ref="L101" si="26">SUM(L96:L100)</f>
        <v>0</v>
      </c>
      <c r="M101" s="483">
        <f t="shared" si="25"/>
        <v>0</v>
      </c>
      <c r="N101" s="483">
        <f t="shared" si="25"/>
        <v>0</v>
      </c>
      <c r="O101" s="483">
        <f t="shared" si="25"/>
        <v>0</v>
      </c>
      <c r="P101" s="483">
        <f t="shared" si="25"/>
        <v>0</v>
      </c>
      <c r="Q101" s="483">
        <f t="shared" si="25"/>
        <v>0</v>
      </c>
      <c r="R101" s="483">
        <f t="shared" si="25"/>
        <v>0</v>
      </c>
      <c r="S101" s="483">
        <f t="shared" si="25"/>
        <v>0</v>
      </c>
      <c r="T101" s="483">
        <f t="shared" si="25"/>
        <v>0</v>
      </c>
      <c r="U101" s="483">
        <f t="shared" si="25"/>
        <v>0</v>
      </c>
      <c r="V101" s="483">
        <f t="shared" si="25"/>
        <v>0</v>
      </c>
      <c r="W101" s="483">
        <f t="shared" si="25"/>
        <v>0</v>
      </c>
      <c r="X101" s="483">
        <f t="shared" si="25"/>
        <v>0</v>
      </c>
      <c r="Y101" s="483">
        <f>SUM(Y96:Y100)</f>
        <v>5609196.8100000005</v>
      </c>
      <c r="Z101" s="486">
        <f>(C101-Y101)*0.0214</f>
        <v>0</v>
      </c>
      <c r="AA101" s="527">
        <f t="shared" si="25"/>
        <v>0</v>
      </c>
      <c r="AB101" s="136"/>
      <c r="AC101" s="90"/>
      <c r="AD101" s="90"/>
      <c r="AE101" s="132"/>
    </row>
    <row r="102" spans="1:31" ht="14.25" customHeight="1" x14ac:dyDescent="0.25">
      <c r="A102" s="554" t="s">
        <v>378</v>
      </c>
      <c r="B102" s="555"/>
      <c r="C102" s="556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528"/>
      <c r="AA102" s="14"/>
      <c r="AB102" s="136"/>
      <c r="AE102" s="132"/>
    </row>
    <row r="103" spans="1:31" s="137" customFormat="1" x14ac:dyDescent="0.2">
      <c r="A103" s="134">
        <f>A100+1</f>
        <v>76</v>
      </c>
      <c r="B103" s="339" t="s">
        <v>379</v>
      </c>
      <c r="C103" s="486">
        <f t="shared" ref="C103:C104" si="27">D103+M103+O103+Q103+S103+U103+W103+X103+Y103+L103</f>
        <v>319018.51</v>
      </c>
      <c r="D103" s="531">
        <f>E103+F103+G103+H103+I103+J103</f>
        <v>0</v>
      </c>
      <c r="E103" s="483"/>
      <c r="F103" s="483"/>
      <c r="G103" s="483"/>
      <c r="H103" s="483"/>
      <c r="I103" s="483"/>
      <c r="J103" s="483"/>
      <c r="K103" s="483"/>
      <c r="L103" s="483"/>
      <c r="M103" s="483"/>
      <c r="N103" s="483"/>
      <c r="O103" s="483"/>
      <c r="P103" s="483"/>
      <c r="Q103" s="483"/>
      <c r="R103" s="483"/>
      <c r="S103" s="483"/>
      <c r="T103" s="483"/>
      <c r="U103" s="483"/>
      <c r="V103" s="483"/>
      <c r="W103" s="483"/>
      <c r="X103" s="483"/>
      <c r="Y103" s="483">
        <v>319018.51</v>
      </c>
      <c r="Z103" s="486"/>
      <c r="AA103" s="18"/>
      <c r="AB103" s="136" t="s">
        <v>981</v>
      </c>
    </row>
    <row r="104" spans="1:31" s="137" customFormat="1" x14ac:dyDescent="0.2">
      <c r="A104" s="134">
        <f>A103+1</f>
        <v>77</v>
      </c>
      <c r="B104" s="339" t="s">
        <v>380</v>
      </c>
      <c r="C104" s="486">
        <f t="shared" si="27"/>
        <v>430264.1</v>
      </c>
      <c r="D104" s="531">
        <f>E104+F104+G104+H104+I104+J104</f>
        <v>0</v>
      </c>
      <c r="E104" s="483"/>
      <c r="F104" s="483"/>
      <c r="G104" s="483"/>
      <c r="H104" s="483"/>
      <c r="I104" s="483"/>
      <c r="J104" s="483"/>
      <c r="K104" s="483"/>
      <c r="L104" s="483"/>
      <c r="M104" s="483"/>
      <c r="N104" s="483"/>
      <c r="O104" s="483"/>
      <c r="P104" s="483"/>
      <c r="Q104" s="483"/>
      <c r="R104" s="483"/>
      <c r="S104" s="483"/>
      <c r="T104" s="483"/>
      <c r="U104" s="483"/>
      <c r="V104" s="483"/>
      <c r="W104" s="483"/>
      <c r="X104" s="483"/>
      <c r="Y104" s="483">
        <v>430264.1</v>
      </c>
      <c r="Z104" s="486"/>
      <c r="AA104" s="18"/>
      <c r="AB104" s="136" t="s">
        <v>981</v>
      </c>
    </row>
    <row r="105" spans="1:31" ht="14.25" customHeight="1" x14ac:dyDescent="0.25">
      <c r="A105" s="659" t="s">
        <v>17</v>
      </c>
      <c r="B105" s="660"/>
      <c r="C105" s="486">
        <f t="shared" ref="C105:AA105" si="28">SUM(C103:C104)</f>
        <v>749282.61</v>
      </c>
      <c r="D105" s="483">
        <f t="shared" si="28"/>
        <v>0</v>
      </c>
      <c r="E105" s="483">
        <f t="shared" si="28"/>
        <v>0</v>
      </c>
      <c r="F105" s="483">
        <f t="shared" si="28"/>
        <v>0</v>
      </c>
      <c r="G105" s="483">
        <f t="shared" si="28"/>
        <v>0</v>
      </c>
      <c r="H105" s="483">
        <f t="shared" si="28"/>
        <v>0</v>
      </c>
      <c r="I105" s="483">
        <f t="shared" si="28"/>
        <v>0</v>
      </c>
      <c r="J105" s="483">
        <f t="shared" si="28"/>
        <v>0</v>
      </c>
      <c r="K105" s="483">
        <f t="shared" si="28"/>
        <v>0</v>
      </c>
      <c r="L105" s="483">
        <f t="shared" ref="L105" si="29">SUM(L103:L104)</f>
        <v>0</v>
      </c>
      <c r="M105" s="483">
        <f t="shared" si="28"/>
        <v>0</v>
      </c>
      <c r="N105" s="483">
        <f t="shared" si="28"/>
        <v>0</v>
      </c>
      <c r="O105" s="483">
        <f t="shared" si="28"/>
        <v>0</v>
      </c>
      <c r="P105" s="483">
        <f t="shared" si="28"/>
        <v>0</v>
      </c>
      <c r="Q105" s="483">
        <f t="shared" si="28"/>
        <v>0</v>
      </c>
      <c r="R105" s="483">
        <f t="shared" si="28"/>
        <v>0</v>
      </c>
      <c r="S105" s="483">
        <f t="shared" si="28"/>
        <v>0</v>
      </c>
      <c r="T105" s="483">
        <f t="shared" si="28"/>
        <v>0</v>
      </c>
      <c r="U105" s="483">
        <f t="shared" si="28"/>
        <v>0</v>
      </c>
      <c r="V105" s="483">
        <f t="shared" si="28"/>
        <v>0</v>
      </c>
      <c r="W105" s="483">
        <f t="shared" si="28"/>
        <v>0</v>
      </c>
      <c r="X105" s="483">
        <f t="shared" si="28"/>
        <v>0</v>
      </c>
      <c r="Y105" s="483">
        <f>SUM(Y103:Y104)</f>
        <v>749282.61</v>
      </c>
      <c r="Z105" s="486">
        <f>(C105-Y105)*0.0214</f>
        <v>0</v>
      </c>
      <c r="AA105" s="527">
        <f t="shared" si="28"/>
        <v>0</v>
      </c>
      <c r="AB105" s="136"/>
      <c r="AC105" s="90"/>
      <c r="AD105" s="90"/>
      <c r="AE105" s="132"/>
    </row>
    <row r="106" spans="1:31" ht="14.25" customHeight="1" x14ac:dyDescent="0.25">
      <c r="A106" s="554" t="s">
        <v>381</v>
      </c>
      <c r="B106" s="555"/>
      <c r="C106" s="556"/>
      <c r="D106" s="483"/>
      <c r="E106" s="483"/>
      <c r="F106" s="483"/>
      <c r="G106" s="483"/>
      <c r="H106" s="483"/>
      <c r="I106" s="483"/>
      <c r="J106" s="483"/>
      <c r="K106" s="483"/>
      <c r="L106" s="483"/>
      <c r="M106" s="483"/>
      <c r="N106" s="483"/>
      <c r="O106" s="483"/>
      <c r="P106" s="483"/>
      <c r="Q106" s="483"/>
      <c r="R106" s="483"/>
      <c r="S106" s="483"/>
      <c r="T106" s="483"/>
      <c r="U106" s="483"/>
      <c r="V106" s="483"/>
      <c r="W106" s="483"/>
      <c r="X106" s="483"/>
      <c r="Y106" s="483"/>
      <c r="Z106" s="486"/>
      <c r="AA106" s="14"/>
      <c r="AB106" s="136"/>
      <c r="AC106" s="90"/>
      <c r="AD106" s="90"/>
      <c r="AE106" s="132"/>
    </row>
    <row r="107" spans="1:31" s="137" customFormat="1" x14ac:dyDescent="0.2">
      <c r="A107" s="134">
        <f>A104+1</f>
        <v>78</v>
      </c>
      <c r="B107" s="339" t="s">
        <v>382</v>
      </c>
      <c r="C107" s="486">
        <f t="shared" ref="C107" si="30">D107+M107+O107+Q107+S107+U107+W107+X107+Y107+L107</f>
        <v>100313.09</v>
      </c>
      <c r="D107" s="531">
        <f>E107+F107+G107+H107+I107+J107</f>
        <v>0</v>
      </c>
      <c r="E107" s="483"/>
      <c r="F107" s="483"/>
      <c r="G107" s="483"/>
      <c r="H107" s="483"/>
      <c r="I107" s="483"/>
      <c r="J107" s="483"/>
      <c r="K107" s="483"/>
      <c r="L107" s="483"/>
      <c r="M107" s="483"/>
      <c r="N107" s="483"/>
      <c r="O107" s="483"/>
      <c r="P107" s="483"/>
      <c r="Q107" s="483"/>
      <c r="R107" s="483"/>
      <c r="S107" s="483"/>
      <c r="T107" s="483"/>
      <c r="U107" s="483"/>
      <c r="V107" s="483"/>
      <c r="W107" s="483"/>
      <c r="X107" s="483"/>
      <c r="Y107" s="531">
        <v>100313.09</v>
      </c>
      <c r="Z107" s="527"/>
      <c r="AA107" s="18"/>
      <c r="AB107" s="136" t="s">
        <v>981</v>
      </c>
    </row>
    <row r="108" spans="1:31" s="137" customFormat="1" ht="15" customHeight="1" x14ac:dyDescent="0.2">
      <c r="A108" s="659" t="s">
        <v>17</v>
      </c>
      <c r="B108" s="660"/>
      <c r="C108" s="486">
        <f t="shared" ref="C108:AA108" si="31">SUM(C107)</f>
        <v>100313.09</v>
      </c>
      <c r="D108" s="483">
        <f t="shared" si="31"/>
        <v>0</v>
      </c>
      <c r="E108" s="483">
        <f t="shared" si="31"/>
        <v>0</v>
      </c>
      <c r="F108" s="483">
        <f t="shared" si="31"/>
        <v>0</v>
      </c>
      <c r="G108" s="483">
        <f t="shared" si="31"/>
        <v>0</v>
      </c>
      <c r="H108" s="483">
        <f t="shared" si="31"/>
        <v>0</v>
      </c>
      <c r="I108" s="483">
        <f t="shared" si="31"/>
        <v>0</v>
      </c>
      <c r="J108" s="483">
        <f t="shared" si="31"/>
        <v>0</v>
      </c>
      <c r="K108" s="483">
        <f t="shared" si="31"/>
        <v>0</v>
      </c>
      <c r="L108" s="483">
        <f t="shared" ref="L108" si="32">SUM(L107)</f>
        <v>0</v>
      </c>
      <c r="M108" s="483">
        <f t="shared" si="31"/>
        <v>0</v>
      </c>
      <c r="N108" s="483">
        <f t="shared" si="31"/>
        <v>0</v>
      </c>
      <c r="O108" s="483">
        <f t="shared" si="31"/>
        <v>0</v>
      </c>
      <c r="P108" s="483">
        <f t="shared" si="31"/>
        <v>0</v>
      </c>
      <c r="Q108" s="483">
        <f t="shared" si="31"/>
        <v>0</v>
      </c>
      <c r="R108" s="483">
        <f t="shared" si="31"/>
        <v>0</v>
      </c>
      <c r="S108" s="483">
        <f t="shared" si="31"/>
        <v>0</v>
      </c>
      <c r="T108" s="483">
        <f t="shared" si="31"/>
        <v>0</v>
      </c>
      <c r="U108" s="483">
        <f t="shared" si="31"/>
        <v>0</v>
      </c>
      <c r="V108" s="483">
        <f t="shared" si="31"/>
        <v>0</v>
      </c>
      <c r="W108" s="483">
        <f t="shared" si="31"/>
        <v>0</v>
      </c>
      <c r="X108" s="483">
        <f t="shared" si="31"/>
        <v>0</v>
      </c>
      <c r="Y108" s="483">
        <f t="shared" si="31"/>
        <v>100313.09</v>
      </c>
      <c r="Z108" s="486">
        <f>(C108-Y108)*0.0214</f>
        <v>0</v>
      </c>
      <c r="AA108" s="527">
        <f t="shared" si="31"/>
        <v>0</v>
      </c>
      <c r="AB108" s="136"/>
    </row>
    <row r="109" spans="1:31" s="137" customFormat="1" ht="14.25" customHeight="1" x14ac:dyDescent="0.2">
      <c r="A109" s="554" t="s">
        <v>383</v>
      </c>
      <c r="B109" s="555"/>
      <c r="C109" s="556"/>
      <c r="D109" s="483"/>
      <c r="E109" s="483"/>
      <c r="F109" s="483"/>
      <c r="G109" s="483"/>
      <c r="H109" s="483"/>
      <c r="I109" s="483"/>
      <c r="J109" s="483"/>
      <c r="K109" s="483"/>
      <c r="L109" s="483"/>
      <c r="M109" s="483"/>
      <c r="N109" s="483"/>
      <c r="O109" s="483"/>
      <c r="P109" s="483"/>
      <c r="Q109" s="483"/>
      <c r="R109" s="483"/>
      <c r="S109" s="483"/>
      <c r="T109" s="483"/>
      <c r="U109" s="483"/>
      <c r="V109" s="483"/>
      <c r="W109" s="483"/>
      <c r="X109" s="483"/>
      <c r="Y109" s="483"/>
      <c r="Z109" s="486"/>
      <c r="AA109" s="18"/>
      <c r="AB109" s="136"/>
    </row>
    <row r="110" spans="1:31" s="137" customFormat="1" x14ac:dyDescent="0.2">
      <c r="A110" s="134">
        <f>A107+1</f>
        <v>79</v>
      </c>
      <c r="B110" s="339" t="s">
        <v>384</v>
      </c>
      <c r="C110" s="486">
        <f t="shared" ref="C110" si="33">D110+M110+O110+Q110+S110+U110+W110+X110+Y110+L110</f>
        <v>368120.12</v>
      </c>
      <c r="D110" s="531">
        <f>E110+F110+G110+H110+I110+J110</f>
        <v>0</v>
      </c>
      <c r="E110" s="483"/>
      <c r="F110" s="483"/>
      <c r="G110" s="483"/>
      <c r="H110" s="483"/>
      <c r="I110" s="483"/>
      <c r="J110" s="483"/>
      <c r="K110" s="483"/>
      <c r="L110" s="483"/>
      <c r="M110" s="483"/>
      <c r="N110" s="483"/>
      <c r="O110" s="483"/>
      <c r="P110" s="483"/>
      <c r="Q110" s="483"/>
      <c r="R110" s="483"/>
      <c r="S110" s="483"/>
      <c r="T110" s="483"/>
      <c r="U110" s="483"/>
      <c r="V110" s="483"/>
      <c r="W110" s="483"/>
      <c r="X110" s="483"/>
      <c r="Y110" s="483">
        <v>368120.12</v>
      </c>
      <c r="Z110" s="486"/>
      <c r="AA110" s="18"/>
      <c r="AB110" s="136" t="s">
        <v>981</v>
      </c>
    </row>
    <row r="111" spans="1:31" s="137" customFormat="1" ht="15" customHeight="1" x14ac:dyDescent="0.2">
      <c r="A111" s="659" t="s">
        <v>17</v>
      </c>
      <c r="B111" s="660"/>
      <c r="C111" s="486">
        <f t="shared" ref="C111:AA111" si="34">SUM(C110)</f>
        <v>368120.12</v>
      </c>
      <c r="D111" s="483">
        <f t="shared" si="34"/>
        <v>0</v>
      </c>
      <c r="E111" s="483">
        <f t="shared" si="34"/>
        <v>0</v>
      </c>
      <c r="F111" s="483">
        <f t="shared" si="34"/>
        <v>0</v>
      </c>
      <c r="G111" s="483">
        <f t="shared" si="34"/>
        <v>0</v>
      </c>
      <c r="H111" s="483">
        <f t="shared" si="34"/>
        <v>0</v>
      </c>
      <c r="I111" s="483">
        <f t="shared" si="34"/>
        <v>0</v>
      </c>
      <c r="J111" s="483">
        <f t="shared" si="34"/>
        <v>0</v>
      </c>
      <c r="K111" s="483">
        <f t="shared" si="34"/>
        <v>0</v>
      </c>
      <c r="L111" s="483">
        <f t="shared" ref="L111" si="35">SUM(L110)</f>
        <v>0</v>
      </c>
      <c r="M111" s="483">
        <f t="shared" si="34"/>
        <v>0</v>
      </c>
      <c r="N111" s="483">
        <f t="shared" si="34"/>
        <v>0</v>
      </c>
      <c r="O111" s="483">
        <f t="shared" si="34"/>
        <v>0</v>
      </c>
      <c r="P111" s="483">
        <f t="shared" si="34"/>
        <v>0</v>
      </c>
      <c r="Q111" s="483">
        <f t="shared" si="34"/>
        <v>0</v>
      </c>
      <c r="R111" s="483">
        <f t="shared" si="34"/>
        <v>0</v>
      </c>
      <c r="S111" s="483">
        <f t="shared" si="34"/>
        <v>0</v>
      </c>
      <c r="T111" s="483">
        <f t="shared" si="34"/>
        <v>0</v>
      </c>
      <c r="U111" s="483">
        <f t="shared" si="34"/>
        <v>0</v>
      </c>
      <c r="V111" s="483">
        <f t="shared" si="34"/>
        <v>0</v>
      </c>
      <c r="W111" s="483">
        <f t="shared" si="34"/>
        <v>0</v>
      </c>
      <c r="X111" s="483">
        <f t="shared" si="34"/>
        <v>0</v>
      </c>
      <c r="Y111" s="483">
        <f t="shared" si="34"/>
        <v>368120.12</v>
      </c>
      <c r="Z111" s="486">
        <f>(C111-Y111)*0.0214</f>
        <v>0</v>
      </c>
      <c r="AA111" s="527">
        <f t="shared" si="34"/>
        <v>0</v>
      </c>
      <c r="AB111" s="136"/>
    </row>
    <row r="112" spans="1:31" s="137" customFormat="1" ht="14.25" customHeight="1" x14ac:dyDescent="0.2">
      <c r="A112" s="675" t="s">
        <v>385</v>
      </c>
      <c r="B112" s="615"/>
      <c r="C112" s="616"/>
      <c r="D112" s="483"/>
      <c r="E112" s="483"/>
      <c r="F112" s="483"/>
      <c r="G112" s="483"/>
      <c r="H112" s="483"/>
      <c r="I112" s="483"/>
      <c r="J112" s="483"/>
      <c r="K112" s="483"/>
      <c r="L112" s="483"/>
      <c r="M112" s="483"/>
      <c r="N112" s="483"/>
      <c r="O112" s="483"/>
      <c r="P112" s="483"/>
      <c r="Q112" s="483"/>
      <c r="R112" s="483"/>
      <c r="S112" s="483"/>
      <c r="T112" s="483"/>
      <c r="U112" s="483"/>
      <c r="V112" s="483"/>
      <c r="W112" s="483"/>
      <c r="X112" s="483"/>
      <c r="Y112" s="483"/>
      <c r="Z112" s="486"/>
      <c r="AA112" s="18"/>
      <c r="AB112" s="136"/>
    </row>
    <row r="113" spans="1:31" s="137" customFormat="1" x14ac:dyDescent="0.2">
      <c r="A113" s="134">
        <f>A110+1</f>
        <v>80</v>
      </c>
      <c r="B113" s="339" t="s">
        <v>386</v>
      </c>
      <c r="C113" s="486">
        <f t="shared" ref="C113:C114" si="36">D113+M113+O113+Q113+S113+U113+W113+X113+Y113+L113</f>
        <v>392159.62</v>
      </c>
      <c r="D113" s="531">
        <f>E113+F113+G113+H113+I113+J113</f>
        <v>0</v>
      </c>
      <c r="E113" s="483"/>
      <c r="F113" s="483"/>
      <c r="G113" s="483"/>
      <c r="H113" s="483"/>
      <c r="I113" s="483"/>
      <c r="J113" s="483"/>
      <c r="K113" s="483"/>
      <c r="L113" s="483"/>
      <c r="M113" s="483"/>
      <c r="N113" s="483"/>
      <c r="O113" s="483"/>
      <c r="P113" s="483"/>
      <c r="Q113" s="483"/>
      <c r="R113" s="483"/>
      <c r="S113" s="483"/>
      <c r="T113" s="483"/>
      <c r="U113" s="483"/>
      <c r="V113" s="483"/>
      <c r="W113" s="483"/>
      <c r="X113" s="483"/>
      <c r="Y113" s="483">
        <v>392159.62</v>
      </c>
      <c r="Z113" s="486"/>
      <c r="AA113" s="18"/>
      <c r="AB113" s="136" t="s">
        <v>981</v>
      </c>
    </row>
    <row r="114" spans="1:31" s="137" customFormat="1" x14ac:dyDescent="0.2">
      <c r="A114" s="134">
        <f>A113+1</f>
        <v>81</v>
      </c>
      <c r="B114" s="339" t="s">
        <v>387</v>
      </c>
      <c r="C114" s="486">
        <f t="shared" si="36"/>
        <v>310721.12</v>
      </c>
      <c r="D114" s="531">
        <f>E114+F114+G114+H114+I114+J114</f>
        <v>0</v>
      </c>
      <c r="E114" s="483"/>
      <c r="F114" s="483"/>
      <c r="G114" s="483"/>
      <c r="H114" s="483"/>
      <c r="I114" s="483"/>
      <c r="J114" s="483"/>
      <c r="K114" s="483"/>
      <c r="L114" s="483"/>
      <c r="M114" s="483"/>
      <c r="N114" s="483"/>
      <c r="O114" s="483"/>
      <c r="P114" s="483"/>
      <c r="Q114" s="483"/>
      <c r="R114" s="483"/>
      <c r="S114" s="483"/>
      <c r="T114" s="483"/>
      <c r="U114" s="483"/>
      <c r="V114" s="483"/>
      <c r="W114" s="483"/>
      <c r="X114" s="483"/>
      <c r="Y114" s="483">
        <v>310721.12</v>
      </c>
      <c r="Z114" s="486"/>
      <c r="AA114" s="18"/>
      <c r="AB114" s="136" t="s">
        <v>981</v>
      </c>
    </row>
    <row r="115" spans="1:31" s="137" customFormat="1" ht="15" customHeight="1" x14ac:dyDescent="0.2">
      <c r="A115" s="659" t="s">
        <v>17</v>
      </c>
      <c r="B115" s="660"/>
      <c r="C115" s="486">
        <f t="shared" ref="C115:X115" si="37">SUM(C113,C114)</f>
        <v>702880.74</v>
      </c>
      <c r="D115" s="483">
        <f t="shared" si="37"/>
        <v>0</v>
      </c>
      <c r="E115" s="483">
        <f t="shared" si="37"/>
        <v>0</v>
      </c>
      <c r="F115" s="483">
        <f t="shared" si="37"/>
        <v>0</v>
      </c>
      <c r="G115" s="483">
        <f t="shared" si="37"/>
        <v>0</v>
      </c>
      <c r="H115" s="483">
        <f t="shared" si="37"/>
        <v>0</v>
      </c>
      <c r="I115" s="483">
        <f t="shared" si="37"/>
        <v>0</v>
      </c>
      <c r="J115" s="483">
        <f t="shared" si="37"/>
        <v>0</v>
      </c>
      <c r="K115" s="483">
        <f t="shared" si="37"/>
        <v>0</v>
      </c>
      <c r="L115" s="483">
        <f t="shared" ref="L115" si="38">SUM(L113,L114)</f>
        <v>0</v>
      </c>
      <c r="M115" s="483">
        <f t="shared" si="37"/>
        <v>0</v>
      </c>
      <c r="N115" s="483">
        <f t="shared" si="37"/>
        <v>0</v>
      </c>
      <c r="O115" s="483">
        <f t="shared" si="37"/>
        <v>0</v>
      </c>
      <c r="P115" s="483">
        <f t="shared" si="37"/>
        <v>0</v>
      </c>
      <c r="Q115" s="483">
        <f t="shared" si="37"/>
        <v>0</v>
      </c>
      <c r="R115" s="483">
        <f t="shared" si="37"/>
        <v>0</v>
      </c>
      <c r="S115" s="483">
        <f t="shared" si="37"/>
        <v>0</v>
      </c>
      <c r="T115" s="483">
        <f t="shared" si="37"/>
        <v>0</v>
      </c>
      <c r="U115" s="483">
        <f t="shared" si="37"/>
        <v>0</v>
      </c>
      <c r="V115" s="483">
        <f t="shared" si="37"/>
        <v>0</v>
      </c>
      <c r="W115" s="483">
        <f t="shared" si="37"/>
        <v>0</v>
      </c>
      <c r="X115" s="483">
        <f t="shared" si="37"/>
        <v>0</v>
      </c>
      <c r="Y115" s="483">
        <f>SUM(Y113,Y114)</f>
        <v>702880.74</v>
      </c>
      <c r="Z115" s="486">
        <f>(C115-Y115)*0.0214</f>
        <v>0</v>
      </c>
      <c r="AA115" s="18"/>
      <c r="AB115" s="136"/>
    </row>
    <row r="116" spans="1:31" ht="14.25" customHeight="1" x14ac:dyDescent="0.25">
      <c r="A116" s="675" t="s">
        <v>388</v>
      </c>
      <c r="B116" s="615"/>
      <c r="C116" s="616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522"/>
      <c r="AA116" s="14"/>
      <c r="AB116" s="136"/>
      <c r="AE116" s="132"/>
    </row>
    <row r="117" spans="1:31" s="137" customFormat="1" x14ac:dyDescent="0.2">
      <c r="A117" s="134">
        <f>A114+1</f>
        <v>82</v>
      </c>
      <c r="B117" s="312" t="s">
        <v>389</v>
      </c>
      <c r="C117" s="486">
        <f t="shared" ref="C117:C119" si="39">D117+M117+O117+Q117+S117+U117+W117+X117+Y117+L117</f>
        <v>323926.40999999997</v>
      </c>
      <c r="D117" s="531">
        <f>E117+F117+G117+H117+I117+J117</f>
        <v>0</v>
      </c>
      <c r="E117" s="483"/>
      <c r="F117" s="483"/>
      <c r="G117" s="483"/>
      <c r="H117" s="483"/>
      <c r="I117" s="483"/>
      <c r="J117" s="483"/>
      <c r="K117" s="483"/>
      <c r="L117" s="483"/>
      <c r="M117" s="483"/>
      <c r="N117" s="483"/>
      <c r="O117" s="483"/>
      <c r="P117" s="483"/>
      <c r="Q117" s="483"/>
      <c r="R117" s="483"/>
      <c r="S117" s="483"/>
      <c r="T117" s="483"/>
      <c r="U117" s="483"/>
      <c r="V117" s="483"/>
      <c r="W117" s="483"/>
      <c r="X117" s="483"/>
      <c r="Y117" s="483">
        <v>323926.40999999997</v>
      </c>
      <c r="Z117" s="485"/>
      <c r="AA117" s="18"/>
      <c r="AB117" s="136" t="s">
        <v>980</v>
      </c>
    </row>
    <row r="118" spans="1:31" s="137" customFormat="1" x14ac:dyDescent="0.2">
      <c r="A118" s="134">
        <f>A117+1</f>
        <v>83</v>
      </c>
      <c r="B118" s="312" t="s">
        <v>390</v>
      </c>
      <c r="C118" s="486">
        <f t="shared" si="39"/>
        <v>152127.9</v>
      </c>
      <c r="D118" s="531">
        <f>E118+F118+G118+H118+I118+J118</f>
        <v>0</v>
      </c>
      <c r="E118" s="483"/>
      <c r="F118" s="483"/>
      <c r="G118" s="483"/>
      <c r="H118" s="483"/>
      <c r="I118" s="483"/>
      <c r="J118" s="483"/>
      <c r="K118" s="483"/>
      <c r="L118" s="483"/>
      <c r="M118" s="483"/>
      <c r="N118" s="483"/>
      <c r="O118" s="483"/>
      <c r="P118" s="483"/>
      <c r="Q118" s="483"/>
      <c r="R118" s="483"/>
      <c r="S118" s="483"/>
      <c r="T118" s="483"/>
      <c r="U118" s="483"/>
      <c r="V118" s="483"/>
      <c r="W118" s="483"/>
      <c r="X118" s="483"/>
      <c r="Y118" s="483">
        <v>152127.9</v>
      </c>
      <c r="Z118" s="485"/>
      <c r="AA118" s="18"/>
      <c r="AB118" s="136" t="s">
        <v>981</v>
      </c>
    </row>
    <row r="119" spans="1:31" s="137" customFormat="1" x14ac:dyDescent="0.2">
      <c r="A119" s="134">
        <f>A118+1</f>
        <v>84</v>
      </c>
      <c r="B119" s="312" t="s">
        <v>391</v>
      </c>
      <c r="C119" s="486">
        <f t="shared" si="39"/>
        <v>184943.22</v>
      </c>
      <c r="D119" s="531">
        <f>E119+F119+G119+H119+I119+J119</f>
        <v>0</v>
      </c>
      <c r="E119" s="483"/>
      <c r="F119" s="483"/>
      <c r="G119" s="483"/>
      <c r="H119" s="483"/>
      <c r="I119" s="483"/>
      <c r="J119" s="483"/>
      <c r="K119" s="483"/>
      <c r="L119" s="483"/>
      <c r="M119" s="483"/>
      <c r="N119" s="483"/>
      <c r="O119" s="483"/>
      <c r="P119" s="483"/>
      <c r="Q119" s="483"/>
      <c r="R119" s="483"/>
      <c r="S119" s="483"/>
      <c r="T119" s="483"/>
      <c r="U119" s="483"/>
      <c r="V119" s="483"/>
      <c r="W119" s="483"/>
      <c r="X119" s="483"/>
      <c r="Y119" s="483">
        <v>184943.22</v>
      </c>
      <c r="Z119" s="485"/>
      <c r="AA119" s="18"/>
      <c r="AB119" s="136" t="s">
        <v>981</v>
      </c>
    </row>
    <row r="120" spans="1:31" ht="14.25" customHeight="1" x14ac:dyDescent="0.25">
      <c r="A120" s="659" t="s">
        <v>17</v>
      </c>
      <c r="B120" s="660"/>
      <c r="C120" s="486">
        <f t="shared" ref="C120:AA120" si="40">SUM(C117:C119)</f>
        <v>660997.52999999991</v>
      </c>
      <c r="D120" s="483">
        <f t="shared" si="40"/>
        <v>0</v>
      </c>
      <c r="E120" s="483">
        <f t="shared" si="40"/>
        <v>0</v>
      </c>
      <c r="F120" s="483">
        <f t="shared" si="40"/>
        <v>0</v>
      </c>
      <c r="G120" s="483">
        <f t="shared" si="40"/>
        <v>0</v>
      </c>
      <c r="H120" s="483">
        <f t="shared" si="40"/>
        <v>0</v>
      </c>
      <c r="I120" s="483">
        <f t="shared" si="40"/>
        <v>0</v>
      </c>
      <c r="J120" s="483">
        <f t="shared" si="40"/>
        <v>0</v>
      </c>
      <c r="K120" s="483">
        <f t="shared" si="40"/>
        <v>0</v>
      </c>
      <c r="L120" s="483">
        <f t="shared" ref="L120" si="41">SUM(L117:L119)</f>
        <v>0</v>
      </c>
      <c r="M120" s="483">
        <f t="shared" si="40"/>
        <v>0</v>
      </c>
      <c r="N120" s="483">
        <f t="shared" si="40"/>
        <v>0</v>
      </c>
      <c r="O120" s="483">
        <f t="shared" si="40"/>
        <v>0</v>
      </c>
      <c r="P120" s="483">
        <f t="shared" si="40"/>
        <v>0</v>
      </c>
      <c r="Q120" s="483">
        <f t="shared" si="40"/>
        <v>0</v>
      </c>
      <c r="R120" s="483"/>
      <c r="S120" s="483">
        <f t="shared" si="40"/>
        <v>0</v>
      </c>
      <c r="T120" s="483">
        <f t="shared" si="40"/>
        <v>0</v>
      </c>
      <c r="U120" s="483">
        <f t="shared" si="40"/>
        <v>0</v>
      </c>
      <c r="V120" s="483">
        <f t="shared" si="40"/>
        <v>0</v>
      </c>
      <c r="W120" s="483">
        <f t="shared" si="40"/>
        <v>0</v>
      </c>
      <c r="X120" s="483">
        <f t="shared" si="40"/>
        <v>0</v>
      </c>
      <c r="Y120" s="483">
        <f>SUM(Y117:Y119)</f>
        <v>660997.52999999991</v>
      </c>
      <c r="Z120" s="486">
        <f>(C120-Y120)*0.0214</f>
        <v>0</v>
      </c>
      <c r="AA120" s="527">
        <f t="shared" si="40"/>
        <v>0</v>
      </c>
      <c r="AB120" s="136"/>
      <c r="AC120" s="90"/>
      <c r="AD120" s="90"/>
      <c r="AE120" s="132"/>
    </row>
    <row r="121" spans="1:31" ht="14.25" customHeight="1" x14ac:dyDescent="0.25">
      <c r="A121" s="675" t="s">
        <v>392</v>
      </c>
      <c r="B121" s="615"/>
      <c r="C121" s="616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522"/>
      <c r="AA121" s="14"/>
      <c r="AB121" s="136"/>
      <c r="AE121" s="132"/>
    </row>
    <row r="122" spans="1:31" s="137" customFormat="1" x14ac:dyDescent="0.2">
      <c r="A122" s="134">
        <f>A119+1</f>
        <v>85</v>
      </c>
      <c r="B122" s="339" t="s">
        <v>393</v>
      </c>
      <c r="C122" s="486">
        <f t="shared" ref="C122:C124" si="42">D122+M122+O122+Q122+S122+U122+W122+X122+Y122+L122</f>
        <v>180871.36</v>
      </c>
      <c r="D122" s="531">
        <f>E122+F122+G122+H122+I122+J122</f>
        <v>0</v>
      </c>
      <c r="E122" s="483"/>
      <c r="F122" s="483"/>
      <c r="G122" s="483"/>
      <c r="H122" s="483"/>
      <c r="I122" s="483"/>
      <c r="J122" s="483"/>
      <c r="K122" s="483"/>
      <c r="L122" s="483"/>
      <c r="M122" s="483"/>
      <c r="N122" s="483"/>
      <c r="O122" s="483"/>
      <c r="P122" s="483"/>
      <c r="Q122" s="483"/>
      <c r="R122" s="483"/>
      <c r="S122" s="483"/>
      <c r="T122" s="483"/>
      <c r="U122" s="483"/>
      <c r="V122" s="483"/>
      <c r="W122" s="483"/>
      <c r="X122" s="483"/>
      <c r="Y122" s="483">
        <v>180871.36</v>
      </c>
      <c r="Z122" s="485"/>
      <c r="AA122" s="18"/>
      <c r="AB122" s="136" t="s">
        <v>981</v>
      </c>
    </row>
    <row r="123" spans="1:31" s="137" customFormat="1" x14ac:dyDescent="0.2">
      <c r="A123" s="134">
        <f>A122+1</f>
        <v>86</v>
      </c>
      <c r="B123" s="339" t="s">
        <v>1243</v>
      </c>
      <c r="C123" s="486">
        <f t="shared" si="42"/>
        <v>549260.72</v>
      </c>
      <c r="D123" s="531"/>
      <c r="E123" s="483"/>
      <c r="F123" s="483"/>
      <c r="G123" s="483"/>
      <c r="H123" s="483"/>
      <c r="I123" s="483"/>
      <c r="J123" s="483"/>
      <c r="K123" s="483"/>
      <c r="L123" s="483"/>
      <c r="M123" s="483"/>
      <c r="N123" s="483"/>
      <c r="O123" s="483"/>
      <c r="P123" s="483"/>
      <c r="Q123" s="483"/>
      <c r="R123" s="483"/>
      <c r="S123" s="483"/>
      <c r="T123" s="483"/>
      <c r="U123" s="483"/>
      <c r="V123" s="483"/>
      <c r="W123" s="483"/>
      <c r="X123" s="483"/>
      <c r="Y123" s="531">
        <v>549260.72</v>
      </c>
      <c r="Z123" s="527"/>
      <c r="AA123" s="18"/>
      <c r="AB123" s="136" t="s">
        <v>986</v>
      </c>
    </row>
    <row r="124" spans="1:31" s="137" customFormat="1" x14ac:dyDescent="0.2">
      <c r="A124" s="134">
        <f>A123+1</f>
        <v>87</v>
      </c>
      <c r="B124" s="339" t="s">
        <v>1244</v>
      </c>
      <c r="C124" s="486">
        <f t="shared" si="42"/>
        <v>428909.64</v>
      </c>
      <c r="D124" s="531"/>
      <c r="E124" s="483"/>
      <c r="F124" s="483"/>
      <c r="G124" s="483"/>
      <c r="H124" s="483"/>
      <c r="I124" s="483"/>
      <c r="J124" s="483"/>
      <c r="K124" s="483"/>
      <c r="L124" s="483"/>
      <c r="M124" s="483"/>
      <c r="N124" s="483"/>
      <c r="O124" s="483"/>
      <c r="P124" s="483"/>
      <c r="Q124" s="483"/>
      <c r="R124" s="483"/>
      <c r="S124" s="483"/>
      <c r="T124" s="483"/>
      <c r="U124" s="483"/>
      <c r="V124" s="483"/>
      <c r="W124" s="483"/>
      <c r="X124" s="483"/>
      <c r="Y124" s="531">
        <v>428909.64</v>
      </c>
      <c r="Z124" s="527"/>
      <c r="AA124" s="18"/>
      <c r="AB124" s="136" t="s">
        <v>986</v>
      </c>
    </row>
    <row r="125" spans="1:31" ht="14.25" customHeight="1" x14ac:dyDescent="0.25">
      <c r="A125" s="659" t="s">
        <v>17</v>
      </c>
      <c r="B125" s="660"/>
      <c r="C125" s="486">
        <f>SUM(C122:C124)</f>
        <v>1159041.72</v>
      </c>
      <c r="D125" s="483">
        <f t="shared" ref="D125:AA125" si="43">SUM(D122)</f>
        <v>0</v>
      </c>
      <c r="E125" s="483">
        <f t="shared" si="43"/>
        <v>0</v>
      </c>
      <c r="F125" s="483">
        <f t="shared" si="43"/>
        <v>0</v>
      </c>
      <c r="G125" s="483">
        <f t="shared" si="43"/>
        <v>0</v>
      </c>
      <c r="H125" s="483">
        <f t="shared" si="43"/>
        <v>0</v>
      </c>
      <c r="I125" s="483">
        <f t="shared" si="43"/>
        <v>0</v>
      </c>
      <c r="J125" s="483">
        <f t="shared" si="43"/>
        <v>0</v>
      </c>
      <c r="K125" s="483">
        <f t="shared" si="43"/>
        <v>0</v>
      </c>
      <c r="L125" s="483">
        <f t="shared" ref="L125" si="44">SUM(L122)</f>
        <v>0</v>
      </c>
      <c r="M125" s="483">
        <f t="shared" si="43"/>
        <v>0</v>
      </c>
      <c r="N125" s="483">
        <f t="shared" si="43"/>
        <v>0</v>
      </c>
      <c r="O125" s="483">
        <f t="shared" si="43"/>
        <v>0</v>
      </c>
      <c r="P125" s="483">
        <f t="shared" si="43"/>
        <v>0</v>
      </c>
      <c r="Q125" s="483">
        <f t="shared" si="43"/>
        <v>0</v>
      </c>
      <c r="R125" s="483">
        <f t="shared" si="43"/>
        <v>0</v>
      </c>
      <c r="S125" s="483">
        <f t="shared" si="43"/>
        <v>0</v>
      </c>
      <c r="T125" s="483">
        <f t="shared" si="43"/>
        <v>0</v>
      </c>
      <c r="U125" s="483">
        <f t="shared" si="43"/>
        <v>0</v>
      </c>
      <c r="V125" s="483">
        <f t="shared" si="43"/>
        <v>0</v>
      </c>
      <c r="W125" s="483">
        <f t="shared" si="43"/>
        <v>0</v>
      </c>
      <c r="X125" s="483">
        <f t="shared" si="43"/>
        <v>0</v>
      </c>
      <c r="Y125" s="483">
        <f>SUM(Y122:Y124)</f>
        <v>1159041.72</v>
      </c>
      <c r="Z125" s="486">
        <f>(C125-Y125)*0.0214</f>
        <v>0</v>
      </c>
      <c r="AA125" s="527">
        <f t="shared" si="43"/>
        <v>0</v>
      </c>
      <c r="AB125" s="136"/>
      <c r="AC125" s="90"/>
      <c r="AD125" s="90"/>
      <c r="AE125" s="132"/>
    </row>
    <row r="126" spans="1:31" ht="14.25" customHeight="1" x14ac:dyDescent="0.25">
      <c r="A126" s="675" t="s">
        <v>394</v>
      </c>
      <c r="B126" s="615"/>
      <c r="C126" s="616"/>
      <c r="D126" s="483"/>
      <c r="E126" s="483"/>
      <c r="F126" s="483"/>
      <c r="G126" s="483"/>
      <c r="H126" s="483"/>
      <c r="I126" s="483"/>
      <c r="J126" s="483"/>
      <c r="K126" s="483"/>
      <c r="L126" s="483"/>
      <c r="M126" s="483"/>
      <c r="N126" s="483"/>
      <c r="O126" s="483"/>
      <c r="P126" s="483"/>
      <c r="Q126" s="483"/>
      <c r="R126" s="483"/>
      <c r="S126" s="483"/>
      <c r="T126" s="483"/>
      <c r="U126" s="483"/>
      <c r="V126" s="483"/>
      <c r="W126" s="483"/>
      <c r="X126" s="483"/>
      <c r="Y126" s="483"/>
      <c r="Z126" s="486"/>
      <c r="AA126" s="14"/>
      <c r="AB126" s="136"/>
      <c r="AC126" s="90"/>
      <c r="AD126" s="90"/>
      <c r="AE126" s="132"/>
    </row>
    <row r="127" spans="1:31" s="137" customFormat="1" ht="22.5" customHeight="1" x14ac:dyDescent="0.2">
      <c r="A127" s="134">
        <f>A124+1</f>
        <v>88</v>
      </c>
      <c r="B127" s="339" t="s">
        <v>395</v>
      </c>
      <c r="C127" s="486">
        <f t="shared" ref="C127" si="45">D127+M127+O127+Q127+S127+U127+W127+X127+Y127+L127</f>
        <v>855114.23</v>
      </c>
      <c r="D127" s="531">
        <f>E127+F127+G127+H127+I127+J127</f>
        <v>0</v>
      </c>
      <c r="E127" s="483"/>
      <c r="F127" s="483"/>
      <c r="G127" s="483"/>
      <c r="H127" s="483"/>
      <c r="I127" s="483"/>
      <c r="J127" s="483"/>
      <c r="K127" s="483"/>
      <c r="L127" s="483"/>
      <c r="M127" s="483"/>
      <c r="N127" s="483"/>
      <c r="O127" s="483"/>
      <c r="P127" s="483"/>
      <c r="Q127" s="483"/>
      <c r="R127" s="483"/>
      <c r="S127" s="483"/>
      <c r="T127" s="483"/>
      <c r="U127" s="483"/>
      <c r="V127" s="483"/>
      <c r="W127" s="483"/>
      <c r="X127" s="483"/>
      <c r="Y127" s="483">
        <v>855114.23</v>
      </c>
      <c r="Z127" s="486"/>
      <c r="AA127" s="18" t="s">
        <v>1219</v>
      </c>
      <c r="AB127" s="136" t="s">
        <v>980</v>
      </c>
    </row>
    <row r="128" spans="1:31" ht="14.25" customHeight="1" x14ac:dyDescent="0.25">
      <c r="A128" s="659" t="s">
        <v>17</v>
      </c>
      <c r="B128" s="660"/>
      <c r="C128" s="486">
        <f t="shared" ref="C128:AA128" si="46">SUM(C127)</f>
        <v>855114.23</v>
      </c>
      <c r="D128" s="483">
        <f t="shared" si="46"/>
        <v>0</v>
      </c>
      <c r="E128" s="483">
        <f t="shared" si="46"/>
        <v>0</v>
      </c>
      <c r="F128" s="483">
        <f t="shared" si="46"/>
        <v>0</v>
      </c>
      <c r="G128" s="483">
        <f t="shared" si="46"/>
        <v>0</v>
      </c>
      <c r="H128" s="483">
        <f t="shared" si="46"/>
        <v>0</v>
      </c>
      <c r="I128" s="483">
        <f t="shared" si="46"/>
        <v>0</v>
      </c>
      <c r="J128" s="483">
        <f t="shared" si="46"/>
        <v>0</v>
      </c>
      <c r="K128" s="483">
        <f t="shared" si="46"/>
        <v>0</v>
      </c>
      <c r="L128" s="483">
        <f t="shared" ref="L128" si="47">SUM(L127)</f>
        <v>0</v>
      </c>
      <c r="M128" s="483">
        <f t="shared" si="46"/>
        <v>0</v>
      </c>
      <c r="N128" s="483">
        <f t="shared" si="46"/>
        <v>0</v>
      </c>
      <c r="O128" s="483">
        <f t="shared" si="46"/>
        <v>0</v>
      </c>
      <c r="P128" s="483">
        <f t="shared" si="46"/>
        <v>0</v>
      </c>
      <c r="Q128" s="483">
        <f t="shared" si="46"/>
        <v>0</v>
      </c>
      <c r="R128" s="483">
        <f t="shared" si="46"/>
        <v>0</v>
      </c>
      <c r="S128" s="483">
        <f t="shared" si="46"/>
        <v>0</v>
      </c>
      <c r="T128" s="483">
        <f t="shared" si="46"/>
        <v>0</v>
      </c>
      <c r="U128" s="483">
        <f t="shared" si="46"/>
        <v>0</v>
      </c>
      <c r="V128" s="483">
        <f t="shared" si="46"/>
        <v>0</v>
      </c>
      <c r="W128" s="483">
        <f t="shared" si="46"/>
        <v>0</v>
      </c>
      <c r="X128" s="483">
        <f t="shared" si="46"/>
        <v>0</v>
      </c>
      <c r="Y128" s="483">
        <f t="shared" si="46"/>
        <v>855114.23</v>
      </c>
      <c r="Z128" s="486">
        <f>(C128-Y128)*0.0214</f>
        <v>0</v>
      </c>
      <c r="AA128" s="527">
        <f t="shared" si="46"/>
        <v>0</v>
      </c>
      <c r="AB128" s="136"/>
      <c r="AC128" s="90"/>
      <c r="AD128" s="90"/>
      <c r="AE128" s="132"/>
    </row>
    <row r="129" spans="1:31" ht="14.25" customHeight="1" x14ac:dyDescent="0.25">
      <c r="A129" s="675" t="s">
        <v>396</v>
      </c>
      <c r="B129" s="615"/>
      <c r="C129" s="616"/>
      <c r="D129" s="483"/>
      <c r="E129" s="483"/>
      <c r="F129" s="483"/>
      <c r="G129" s="483"/>
      <c r="H129" s="483"/>
      <c r="I129" s="483"/>
      <c r="J129" s="483"/>
      <c r="K129" s="483"/>
      <c r="L129" s="483"/>
      <c r="M129" s="483"/>
      <c r="N129" s="483"/>
      <c r="O129" s="483"/>
      <c r="P129" s="483"/>
      <c r="Q129" s="483"/>
      <c r="R129" s="483"/>
      <c r="S129" s="483"/>
      <c r="T129" s="483"/>
      <c r="U129" s="483"/>
      <c r="V129" s="483"/>
      <c r="W129" s="483"/>
      <c r="X129" s="483"/>
      <c r="Y129" s="483"/>
      <c r="Z129" s="486"/>
      <c r="AA129" s="14"/>
      <c r="AB129" s="136"/>
      <c r="AC129" s="90"/>
      <c r="AD129" s="90"/>
      <c r="AE129" s="132"/>
    </row>
    <row r="130" spans="1:31" s="137" customFormat="1" x14ac:dyDescent="0.2">
      <c r="A130" s="134">
        <f>A127+1</f>
        <v>89</v>
      </c>
      <c r="B130" s="339" t="s">
        <v>397</v>
      </c>
      <c r="C130" s="486">
        <f t="shared" ref="C130" si="48">D130+M130+O130+Q130+S130+U130+W130+X130+Y130+L130</f>
        <v>361008.96</v>
      </c>
      <c r="D130" s="531">
        <f>E130+F130+G130+H130+I130+J130</f>
        <v>0</v>
      </c>
      <c r="E130" s="483"/>
      <c r="F130" s="483"/>
      <c r="G130" s="483"/>
      <c r="H130" s="483"/>
      <c r="I130" s="483"/>
      <c r="J130" s="483"/>
      <c r="K130" s="483"/>
      <c r="L130" s="483"/>
      <c r="M130" s="483"/>
      <c r="N130" s="483"/>
      <c r="O130" s="531"/>
      <c r="P130" s="483"/>
      <c r="Q130" s="483"/>
      <c r="R130" s="483"/>
      <c r="S130" s="483"/>
      <c r="T130" s="483"/>
      <c r="U130" s="483"/>
      <c r="V130" s="483"/>
      <c r="W130" s="483"/>
      <c r="X130" s="483"/>
      <c r="Y130" s="531">
        <v>361008.96</v>
      </c>
      <c r="Z130" s="527"/>
      <c r="AA130" s="18"/>
      <c r="AB130" s="136" t="s">
        <v>981</v>
      </c>
    </row>
    <row r="131" spans="1:31" ht="14.25" customHeight="1" x14ac:dyDescent="0.25">
      <c r="A131" s="659" t="s">
        <v>17</v>
      </c>
      <c r="B131" s="660"/>
      <c r="C131" s="486">
        <f t="shared" ref="C131:AA131" si="49">SUM(C130)</f>
        <v>361008.96</v>
      </c>
      <c r="D131" s="483">
        <f t="shared" si="49"/>
        <v>0</v>
      </c>
      <c r="E131" s="483">
        <f t="shared" si="49"/>
        <v>0</v>
      </c>
      <c r="F131" s="483">
        <f t="shared" si="49"/>
        <v>0</v>
      </c>
      <c r="G131" s="483">
        <f t="shared" si="49"/>
        <v>0</v>
      </c>
      <c r="H131" s="483">
        <f t="shared" si="49"/>
        <v>0</v>
      </c>
      <c r="I131" s="483">
        <f t="shared" si="49"/>
        <v>0</v>
      </c>
      <c r="J131" s="483">
        <f t="shared" si="49"/>
        <v>0</v>
      </c>
      <c r="K131" s="483">
        <f t="shared" si="49"/>
        <v>0</v>
      </c>
      <c r="L131" s="483">
        <f t="shared" ref="L131" si="50">SUM(L130)</f>
        <v>0</v>
      </c>
      <c r="M131" s="483">
        <f t="shared" si="49"/>
        <v>0</v>
      </c>
      <c r="N131" s="483">
        <f t="shared" si="49"/>
        <v>0</v>
      </c>
      <c r="O131" s="483">
        <f t="shared" si="49"/>
        <v>0</v>
      </c>
      <c r="P131" s="483">
        <f t="shared" si="49"/>
        <v>0</v>
      </c>
      <c r="Q131" s="483">
        <f t="shared" si="49"/>
        <v>0</v>
      </c>
      <c r="R131" s="483">
        <f t="shared" si="49"/>
        <v>0</v>
      </c>
      <c r="S131" s="483">
        <f t="shared" si="49"/>
        <v>0</v>
      </c>
      <c r="T131" s="483">
        <f t="shared" si="49"/>
        <v>0</v>
      </c>
      <c r="U131" s="483">
        <f t="shared" si="49"/>
        <v>0</v>
      </c>
      <c r="V131" s="483">
        <f t="shared" si="49"/>
        <v>0</v>
      </c>
      <c r="W131" s="483">
        <f t="shared" si="49"/>
        <v>0</v>
      </c>
      <c r="X131" s="483">
        <f t="shared" si="49"/>
        <v>0</v>
      </c>
      <c r="Y131" s="483">
        <f t="shared" si="49"/>
        <v>361008.96</v>
      </c>
      <c r="Z131" s="486">
        <f>(C131-Y131)*0.0214</f>
        <v>0</v>
      </c>
      <c r="AA131" s="527">
        <f t="shared" si="49"/>
        <v>0</v>
      </c>
      <c r="AB131" s="136"/>
      <c r="AC131" s="90"/>
      <c r="AD131" s="90"/>
      <c r="AE131" s="132"/>
    </row>
    <row r="132" spans="1:31" ht="14.25" customHeight="1" x14ac:dyDescent="0.25">
      <c r="A132" s="675" t="s">
        <v>398</v>
      </c>
      <c r="B132" s="615"/>
      <c r="C132" s="616"/>
      <c r="D132" s="483"/>
      <c r="E132" s="483"/>
      <c r="F132" s="483"/>
      <c r="G132" s="483"/>
      <c r="H132" s="483"/>
      <c r="I132" s="483"/>
      <c r="J132" s="483"/>
      <c r="K132" s="483"/>
      <c r="L132" s="483"/>
      <c r="M132" s="483"/>
      <c r="N132" s="483"/>
      <c r="O132" s="483"/>
      <c r="P132" s="483"/>
      <c r="Q132" s="483"/>
      <c r="R132" s="483"/>
      <c r="S132" s="483"/>
      <c r="T132" s="483"/>
      <c r="U132" s="483"/>
      <c r="V132" s="483"/>
      <c r="W132" s="483"/>
      <c r="X132" s="483"/>
      <c r="Y132" s="483"/>
      <c r="Z132" s="486"/>
      <c r="AA132" s="14"/>
      <c r="AB132" s="136"/>
      <c r="AC132" s="90"/>
      <c r="AD132" s="90"/>
      <c r="AE132" s="132"/>
    </row>
    <row r="133" spans="1:31" s="137" customFormat="1" x14ac:dyDescent="0.2">
      <c r="A133" s="134">
        <f>A130+1</f>
        <v>90</v>
      </c>
      <c r="B133" s="339" t="s">
        <v>399</v>
      </c>
      <c r="C133" s="486">
        <f>D133+M133+O133+Q133+S133+U133+W133+X133+Y133+L133</f>
        <v>175421.5</v>
      </c>
      <c r="D133" s="531">
        <f>E133+F133+G133+H133+I133+J133</f>
        <v>0</v>
      </c>
      <c r="E133" s="483"/>
      <c r="F133" s="483"/>
      <c r="G133" s="483"/>
      <c r="H133" s="483"/>
      <c r="I133" s="483"/>
      <c r="J133" s="483"/>
      <c r="K133" s="483"/>
      <c r="L133" s="483"/>
      <c r="M133" s="483"/>
      <c r="N133" s="483"/>
      <c r="O133" s="483"/>
      <c r="P133" s="483"/>
      <c r="Q133" s="483"/>
      <c r="R133" s="483"/>
      <c r="S133" s="483"/>
      <c r="T133" s="483"/>
      <c r="U133" s="483"/>
      <c r="V133" s="483"/>
      <c r="W133" s="483"/>
      <c r="X133" s="483"/>
      <c r="Y133" s="483">
        <v>175421.5</v>
      </c>
      <c r="Z133" s="485"/>
      <c r="AA133" s="18"/>
      <c r="AB133" s="136" t="s">
        <v>981</v>
      </c>
    </row>
    <row r="134" spans="1:31" s="137" customFormat="1" x14ac:dyDescent="0.2">
      <c r="A134" s="134">
        <f>A133+1</f>
        <v>91</v>
      </c>
      <c r="B134" s="339" t="s">
        <v>400</v>
      </c>
      <c r="C134" s="486">
        <f t="shared" ref="C134:C135" si="51">D134+M134+O134+Q134+S134+U134+W134+X134+Y134+L134</f>
        <v>306432.39</v>
      </c>
      <c r="D134" s="531">
        <f>E134+F134+G134+H134+I134+J134</f>
        <v>0</v>
      </c>
      <c r="E134" s="483"/>
      <c r="F134" s="483"/>
      <c r="G134" s="483"/>
      <c r="H134" s="483"/>
      <c r="I134" s="483"/>
      <c r="J134" s="483"/>
      <c r="K134" s="483"/>
      <c r="L134" s="483"/>
      <c r="M134" s="483"/>
      <c r="N134" s="483"/>
      <c r="O134" s="483"/>
      <c r="P134" s="483"/>
      <c r="Q134" s="483"/>
      <c r="R134" s="483"/>
      <c r="S134" s="483"/>
      <c r="T134" s="483"/>
      <c r="U134" s="483"/>
      <c r="V134" s="483"/>
      <c r="W134" s="483"/>
      <c r="X134" s="483"/>
      <c r="Y134" s="531">
        <v>306432.39</v>
      </c>
      <c r="Z134" s="527"/>
      <c r="AA134" s="18"/>
      <c r="AB134" s="136" t="s">
        <v>981</v>
      </c>
    </row>
    <row r="135" spans="1:31" s="137" customFormat="1" x14ac:dyDescent="0.2">
      <c r="A135" s="134">
        <f>A134+1</f>
        <v>92</v>
      </c>
      <c r="B135" s="339" t="s">
        <v>401</v>
      </c>
      <c r="C135" s="486">
        <f t="shared" si="51"/>
        <v>306432.39</v>
      </c>
      <c r="D135" s="531">
        <f>E135+F135+G135+H135+I135+J135</f>
        <v>0</v>
      </c>
      <c r="E135" s="483"/>
      <c r="F135" s="483"/>
      <c r="G135" s="483"/>
      <c r="H135" s="483"/>
      <c r="I135" s="483"/>
      <c r="J135" s="483"/>
      <c r="K135" s="483"/>
      <c r="L135" s="483"/>
      <c r="M135" s="483"/>
      <c r="N135" s="483"/>
      <c r="O135" s="483"/>
      <c r="P135" s="483"/>
      <c r="Q135" s="483"/>
      <c r="R135" s="483"/>
      <c r="S135" s="483"/>
      <c r="T135" s="483"/>
      <c r="U135" s="483"/>
      <c r="V135" s="483"/>
      <c r="W135" s="483"/>
      <c r="X135" s="483"/>
      <c r="Y135" s="531">
        <v>306432.39</v>
      </c>
      <c r="Z135" s="527"/>
      <c r="AA135" s="18"/>
      <c r="AB135" s="136" t="s">
        <v>981</v>
      </c>
    </row>
    <row r="136" spans="1:31" ht="14.25" customHeight="1" x14ac:dyDescent="0.25">
      <c r="A136" s="659" t="s">
        <v>17</v>
      </c>
      <c r="B136" s="660"/>
      <c r="C136" s="486">
        <f t="shared" ref="C136:AA136" si="52">SUM(C133:C135)</f>
        <v>788286.28</v>
      </c>
      <c r="D136" s="483">
        <f t="shared" si="52"/>
        <v>0</v>
      </c>
      <c r="E136" s="483">
        <f t="shared" si="52"/>
        <v>0</v>
      </c>
      <c r="F136" s="483">
        <f t="shared" si="52"/>
        <v>0</v>
      </c>
      <c r="G136" s="483">
        <f t="shared" si="52"/>
        <v>0</v>
      </c>
      <c r="H136" s="483">
        <f t="shared" si="52"/>
        <v>0</v>
      </c>
      <c r="I136" s="483">
        <f t="shared" si="52"/>
        <v>0</v>
      </c>
      <c r="J136" s="483">
        <f t="shared" si="52"/>
        <v>0</v>
      </c>
      <c r="K136" s="483">
        <f t="shared" si="52"/>
        <v>0</v>
      </c>
      <c r="L136" s="483">
        <f t="shared" ref="L136" si="53">SUM(L133:L135)</f>
        <v>0</v>
      </c>
      <c r="M136" s="483">
        <f t="shared" si="52"/>
        <v>0</v>
      </c>
      <c r="N136" s="483">
        <f t="shared" si="52"/>
        <v>0</v>
      </c>
      <c r="O136" s="483">
        <f t="shared" si="52"/>
        <v>0</v>
      </c>
      <c r="P136" s="483">
        <f t="shared" si="52"/>
        <v>0</v>
      </c>
      <c r="Q136" s="483">
        <f t="shared" si="52"/>
        <v>0</v>
      </c>
      <c r="R136" s="483">
        <f t="shared" si="52"/>
        <v>0</v>
      </c>
      <c r="S136" s="483">
        <f t="shared" si="52"/>
        <v>0</v>
      </c>
      <c r="T136" s="483">
        <f t="shared" si="52"/>
        <v>0</v>
      </c>
      <c r="U136" s="483">
        <f t="shared" si="52"/>
        <v>0</v>
      </c>
      <c r="V136" s="483">
        <f t="shared" si="52"/>
        <v>0</v>
      </c>
      <c r="W136" s="483">
        <f t="shared" si="52"/>
        <v>0</v>
      </c>
      <c r="X136" s="483">
        <f t="shared" si="52"/>
        <v>0</v>
      </c>
      <c r="Y136" s="483">
        <f>SUM(Y133:Y135)</f>
        <v>788286.28</v>
      </c>
      <c r="Z136" s="486">
        <f>(C136-Y136)*0.0214</f>
        <v>0</v>
      </c>
      <c r="AA136" s="527">
        <f t="shared" si="52"/>
        <v>0</v>
      </c>
      <c r="AB136" s="136"/>
      <c r="AC136" s="90"/>
      <c r="AD136" s="90"/>
      <c r="AE136" s="132"/>
    </row>
    <row r="137" spans="1:31" ht="14.25" customHeight="1" x14ac:dyDescent="0.25">
      <c r="A137" s="675" t="s">
        <v>402</v>
      </c>
      <c r="B137" s="615"/>
      <c r="C137" s="616"/>
      <c r="D137" s="483"/>
      <c r="E137" s="483"/>
      <c r="F137" s="483"/>
      <c r="G137" s="483"/>
      <c r="H137" s="483"/>
      <c r="I137" s="483"/>
      <c r="J137" s="483"/>
      <c r="K137" s="483"/>
      <c r="L137" s="483"/>
      <c r="M137" s="483"/>
      <c r="N137" s="483"/>
      <c r="O137" s="483"/>
      <c r="P137" s="483"/>
      <c r="Q137" s="483"/>
      <c r="R137" s="483"/>
      <c r="S137" s="483"/>
      <c r="T137" s="483"/>
      <c r="U137" s="483"/>
      <c r="V137" s="483"/>
      <c r="W137" s="483"/>
      <c r="X137" s="483"/>
      <c r="Y137" s="483"/>
      <c r="Z137" s="486"/>
      <c r="AA137" s="14"/>
      <c r="AB137" s="136"/>
      <c r="AC137" s="90"/>
      <c r="AD137" s="90"/>
      <c r="AE137" s="132"/>
    </row>
    <row r="138" spans="1:31" s="137" customFormat="1" ht="21.75" customHeight="1" x14ac:dyDescent="0.2">
      <c r="A138" s="134">
        <f>A135+1</f>
        <v>93</v>
      </c>
      <c r="B138" s="339" t="s">
        <v>403</v>
      </c>
      <c r="C138" s="486">
        <f t="shared" ref="C138:C139" si="54">D138+M138+O138+Q138+S138+U138+W138+X138+Y138+L138</f>
        <v>132619.44</v>
      </c>
      <c r="D138" s="531">
        <f>E138+F138+G138+H138+I138+J138</f>
        <v>0</v>
      </c>
      <c r="E138" s="483"/>
      <c r="F138" s="483"/>
      <c r="G138" s="483"/>
      <c r="H138" s="483"/>
      <c r="I138" s="483"/>
      <c r="J138" s="483"/>
      <c r="K138" s="483"/>
      <c r="L138" s="483"/>
      <c r="M138" s="483"/>
      <c r="N138" s="483"/>
      <c r="O138" s="531"/>
      <c r="P138" s="483"/>
      <c r="Q138" s="483"/>
      <c r="R138" s="483"/>
      <c r="S138" s="483"/>
      <c r="T138" s="483"/>
      <c r="U138" s="483"/>
      <c r="V138" s="483"/>
      <c r="W138" s="483"/>
      <c r="X138" s="483"/>
      <c r="Y138" s="531">
        <v>132619.44</v>
      </c>
      <c r="Z138" s="527"/>
      <c r="AA138" s="18" t="s">
        <v>1220</v>
      </c>
      <c r="AB138" s="136" t="s">
        <v>1004</v>
      </c>
    </row>
    <row r="139" spans="1:31" s="137" customFormat="1" ht="15.75" customHeight="1" x14ac:dyDescent="0.2">
      <c r="A139" s="134">
        <f>A138+1</f>
        <v>94</v>
      </c>
      <c r="B139" s="339" t="s">
        <v>404</v>
      </c>
      <c r="C139" s="486">
        <f t="shared" si="54"/>
        <v>131968.91</v>
      </c>
      <c r="D139" s="531">
        <f>E139+F139+G139+H139+I139+J139</f>
        <v>0</v>
      </c>
      <c r="E139" s="483"/>
      <c r="F139" s="483"/>
      <c r="G139" s="483"/>
      <c r="H139" s="483"/>
      <c r="I139" s="483"/>
      <c r="J139" s="483"/>
      <c r="K139" s="483"/>
      <c r="L139" s="483"/>
      <c r="M139" s="483"/>
      <c r="N139" s="483"/>
      <c r="O139" s="531"/>
      <c r="P139" s="483"/>
      <c r="Q139" s="483"/>
      <c r="R139" s="483"/>
      <c r="S139" s="483"/>
      <c r="T139" s="483"/>
      <c r="U139" s="483"/>
      <c r="V139" s="483"/>
      <c r="W139" s="483"/>
      <c r="X139" s="483"/>
      <c r="Y139" s="531">
        <v>131968.91</v>
      </c>
      <c r="Z139" s="527"/>
      <c r="AA139" s="18" t="s">
        <v>1220</v>
      </c>
      <c r="AB139" s="136" t="s">
        <v>1004</v>
      </c>
    </row>
    <row r="140" spans="1:31" s="137" customFormat="1" ht="20.25" customHeight="1" x14ac:dyDescent="0.2">
      <c r="A140" s="134">
        <f>A139+1</f>
        <v>95</v>
      </c>
      <c r="B140" s="339" t="s">
        <v>405</v>
      </c>
      <c r="C140" s="486">
        <f>D140+M140+O140+Q140+S140+U140+W140+X140+Y140+L140</f>
        <v>130248.81</v>
      </c>
      <c r="D140" s="531">
        <f>E140+F140+G140+H140+I140+J140</f>
        <v>0</v>
      </c>
      <c r="E140" s="483"/>
      <c r="F140" s="483"/>
      <c r="G140" s="483"/>
      <c r="H140" s="483"/>
      <c r="I140" s="483"/>
      <c r="J140" s="483"/>
      <c r="K140" s="483"/>
      <c r="L140" s="483"/>
      <c r="M140" s="483"/>
      <c r="N140" s="483"/>
      <c r="O140" s="531"/>
      <c r="P140" s="483"/>
      <c r="Q140" s="483"/>
      <c r="R140" s="483"/>
      <c r="S140" s="483"/>
      <c r="T140" s="483"/>
      <c r="U140" s="483"/>
      <c r="V140" s="483"/>
      <c r="W140" s="483"/>
      <c r="X140" s="483"/>
      <c r="Y140" s="531">
        <v>130248.81</v>
      </c>
      <c r="Z140" s="527"/>
      <c r="AA140" s="18" t="s">
        <v>1220</v>
      </c>
      <c r="AB140" s="136" t="s">
        <v>1004</v>
      </c>
    </row>
    <row r="141" spans="1:31" ht="14.25" customHeight="1" x14ac:dyDescent="0.25">
      <c r="A141" s="659" t="s">
        <v>17</v>
      </c>
      <c r="B141" s="660"/>
      <c r="C141" s="486">
        <f t="shared" ref="C141:AA141" si="55">SUM(C138:C140)</f>
        <v>394837.16</v>
      </c>
      <c r="D141" s="483">
        <f t="shared" si="55"/>
        <v>0</v>
      </c>
      <c r="E141" s="483">
        <f t="shared" si="55"/>
        <v>0</v>
      </c>
      <c r="F141" s="483">
        <f t="shared" si="55"/>
        <v>0</v>
      </c>
      <c r="G141" s="483">
        <f t="shared" si="55"/>
        <v>0</v>
      </c>
      <c r="H141" s="483">
        <f t="shared" si="55"/>
        <v>0</v>
      </c>
      <c r="I141" s="483">
        <f t="shared" si="55"/>
        <v>0</v>
      </c>
      <c r="J141" s="483">
        <f t="shared" si="55"/>
        <v>0</v>
      </c>
      <c r="K141" s="483">
        <f t="shared" si="55"/>
        <v>0</v>
      </c>
      <c r="L141" s="483">
        <f t="shared" ref="L141" si="56">SUM(L138:L140)</f>
        <v>0</v>
      </c>
      <c r="M141" s="483">
        <f t="shared" si="55"/>
        <v>0</v>
      </c>
      <c r="N141" s="483">
        <f t="shared" si="55"/>
        <v>0</v>
      </c>
      <c r="O141" s="483">
        <f t="shared" si="55"/>
        <v>0</v>
      </c>
      <c r="P141" s="483">
        <f t="shared" si="55"/>
        <v>0</v>
      </c>
      <c r="Q141" s="483">
        <f t="shared" si="55"/>
        <v>0</v>
      </c>
      <c r="R141" s="483">
        <f t="shared" si="55"/>
        <v>0</v>
      </c>
      <c r="S141" s="483">
        <f t="shared" si="55"/>
        <v>0</v>
      </c>
      <c r="T141" s="483">
        <f t="shared" si="55"/>
        <v>0</v>
      </c>
      <c r="U141" s="483">
        <f t="shared" si="55"/>
        <v>0</v>
      </c>
      <c r="V141" s="483">
        <f t="shared" si="55"/>
        <v>0</v>
      </c>
      <c r="W141" s="483">
        <f t="shared" si="55"/>
        <v>0</v>
      </c>
      <c r="X141" s="483">
        <f t="shared" si="55"/>
        <v>0</v>
      </c>
      <c r="Y141" s="483">
        <f>SUM(Y138:Y140)</f>
        <v>394837.16</v>
      </c>
      <c r="Z141" s="486">
        <f>(C141-Y141)*0.0214</f>
        <v>0</v>
      </c>
      <c r="AA141" s="527">
        <f t="shared" si="55"/>
        <v>0</v>
      </c>
      <c r="AB141" s="136"/>
      <c r="AC141" s="90"/>
      <c r="AD141" s="90"/>
      <c r="AE141" s="132"/>
    </row>
    <row r="142" spans="1:31" ht="12.75" customHeight="1" x14ac:dyDescent="0.25">
      <c r="A142" s="675" t="s">
        <v>189</v>
      </c>
      <c r="B142" s="615"/>
      <c r="C142" s="616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522"/>
      <c r="AA142" s="14"/>
      <c r="AB142" s="136"/>
      <c r="AD142" s="90"/>
    </row>
    <row r="143" spans="1:31" s="137" customFormat="1" ht="16.5" customHeight="1" x14ac:dyDescent="0.2">
      <c r="A143" s="134">
        <f>A140+1</f>
        <v>96</v>
      </c>
      <c r="B143" s="339" t="s">
        <v>406</v>
      </c>
      <c r="C143" s="486">
        <f>D143+M143+O143+Q143+S143+U143+W143+X143+Y143+L143</f>
        <v>173548.68</v>
      </c>
      <c r="D143" s="531">
        <f>E143+F143+G143+H143+I143+J143</f>
        <v>0</v>
      </c>
      <c r="E143" s="483"/>
      <c r="F143" s="483"/>
      <c r="G143" s="483"/>
      <c r="H143" s="483"/>
      <c r="I143" s="483"/>
      <c r="J143" s="483"/>
      <c r="K143" s="483"/>
      <c r="L143" s="483"/>
      <c r="M143" s="483"/>
      <c r="N143" s="483"/>
      <c r="O143" s="483"/>
      <c r="P143" s="483"/>
      <c r="Q143" s="483"/>
      <c r="R143" s="483"/>
      <c r="S143" s="483"/>
      <c r="T143" s="483"/>
      <c r="U143" s="483"/>
      <c r="V143" s="483"/>
      <c r="W143" s="483"/>
      <c r="X143" s="483"/>
      <c r="Y143" s="531">
        <v>173548.68</v>
      </c>
      <c r="Z143" s="527"/>
      <c r="AA143" s="18" t="s">
        <v>1220</v>
      </c>
      <c r="AB143" s="136" t="s">
        <v>1004</v>
      </c>
    </row>
    <row r="144" spans="1:31" ht="12.75" customHeight="1" x14ac:dyDescent="0.25">
      <c r="A144" s="134">
        <f>A143+1</f>
        <v>97</v>
      </c>
      <c r="B144" s="339" t="s">
        <v>188</v>
      </c>
      <c r="C144" s="486">
        <f>D144+M144+O144+Q144+S144+U144+W144+X144+Y144+L144</f>
        <v>5519844.1600000001</v>
      </c>
      <c r="D144" s="531">
        <f>E144+F144+G144+H144+I144+J144</f>
        <v>0</v>
      </c>
      <c r="E144" s="531"/>
      <c r="F144" s="531"/>
      <c r="G144" s="531"/>
      <c r="H144" s="531"/>
      <c r="I144" s="531"/>
      <c r="J144" s="531"/>
      <c r="K144" s="531"/>
      <c r="L144" s="483"/>
      <c r="M144" s="483"/>
      <c r="N144" s="483">
        <v>1284.3499999999999</v>
      </c>
      <c r="O144" s="531">
        <v>5519844.1600000001</v>
      </c>
      <c r="P144" s="531"/>
      <c r="Q144" s="483"/>
      <c r="R144" s="483"/>
      <c r="S144" s="483"/>
      <c r="T144" s="483"/>
      <c r="U144" s="483"/>
      <c r="V144" s="483"/>
      <c r="W144" s="483"/>
      <c r="X144" s="483"/>
      <c r="Y144" s="483"/>
      <c r="Z144" s="486"/>
      <c r="AA144" s="14"/>
      <c r="AB144" s="136"/>
      <c r="AD144" s="90"/>
    </row>
    <row r="145" spans="1:33" ht="12.75" customHeight="1" x14ac:dyDescent="0.25">
      <c r="A145" s="659" t="s">
        <v>17</v>
      </c>
      <c r="B145" s="660"/>
      <c r="C145" s="486">
        <f t="shared" ref="C145:AA145" si="57">SUM(C143,C144)</f>
        <v>5693392.8399999999</v>
      </c>
      <c r="D145" s="483">
        <f t="shared" si="57"/>
        <v>0</v>
      </c>
      <c r="E145" s="483">
        <f t="shared" si="57"/>
        <v>0</v>
      </c>
      <c r="F145" s="483">
        <f t="shared" si="57"/>
        <v>0</v>
      </c>
      <c r="G145" s="483">
        <f t="shared" si="57"/>
        <v>0</v>
      </c>
      <c r="H145" s="483">
        <f t="shared" si="57"/>
        <v>0</v>
      </c>
      <c r="I145" s="483">
        <f t="shared" si="57"/>
        <v>0</v>
      </c>
      <c r="J145" s="483">
        <f t="shared" si="57"/>
        <v>0</v>
      </c>
      <c r="K145" s="483">
        <f t="shared" si="57"/>
        <v>0</v>
      </c>
      <c r="L145" s="483">
        <f t="shared" ref="L145" si="58">SUM(L143,L144)</f>
        <v>0</v>
      </c>
      <c r="M145" s="483">
        <f t="shared" si="57"/>
        <v>0</v>
      </c>
      <c r="N145" s="483">
        <f t="shared" si="57"/>
        <v>1284.3499999999999</v>
      </c>
      <c r="O145" s="483">
        <f t="shared" si="57"/>
        <v>5519844.1600000001</v>
      </c>
      <c r="P145" s="483">
        <f t="shared" si="57"/>
        <v>0</v>
      </c>
      <c r="Q145" s="483">
        <f t="shared" si="57"/>
        <v>0</v>
      </c>
      <c r="R145" s="483">
        <f t="shared" si="57"/>
        <v>0</v>
      </c>
      <c r="S145" s="483">
        <f t="shared" si="57"/>
        <v>0</v>
      </c>
      <c r="T145" s="483">
        <f t="shared" si="57"/>
        <v>0</v>
      </c>
      <c r="U145" s="483">
        <f t="shared" si="57"/>
        <v>0</v>
      </c>
      <c r="V145" s="483">
        <f t="shared" si="57"/>
        <v>0</v>
      </c>
      <c r="W145" s="483">
        <f t="shared" si="57"/>
        <v>0</v>
      </c>
      <c r="X145" s="483">
        <f t="shared" si="57"/>
        <v>0</v>
      </c>
      <c r="Y145" s="483">
        <f t="shared" si="57"/>
        <v>173548.68</v>
      </c>
      <c r="Z145" s="486">
        <f>(C145-Y145)*0.0214</f>
        <v>118124.665024</v>
      </c>
      <c r="AA145" s="527">
        <f t="shared" si="57"/>
        <v>0</v>
      </c>
      <c r="AB145" s="136"/>
      <c r="AC145" s="90"/>
      <c r="AD145" s="90"/>
    </row>
    <row r="146" spans="1:33" ht="14.25" customHeight="1" x14ac:dyDescent="0.25">
      <c r="A146" s="554" t="s">
        <v>407</v>
      </c>
      <c r="B146" s="555"/>
      <c r="C146" s="556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528"/>
      <c r="AA146" s="14"/>
      <c r="AB146" s="136"/>
      <c r="AE146" s="132"/>
    </row>
    <row r="147" spans="1:33" s="137" customFormat="1" x14ac:dyDescent="0.2">
      <c r="A147" s="134">
        <f>A144+1</f>
        <v>98</v>
      </c>
      <c r="B147" s="339" t="s">
        <v>408</v>
      </c>
      <c r="C147" s="486">
        <f>D147+M147+O147+Q147+S147+U147+W147+X147+Y147+L147</f>
        <v>277814.69</v>
      </c>
      <c r="D147" s="531">
        <f>E147+F147+G147+H147+I147+J147</f>
        <v>0</v>
      </c>
      <c r="E147" s="483"/>
      <c r="F147" s="483"/>
      <c r="G147" s="483"/>
      <c r="H147" s="483"/>
      <c r="I147" s="483"/>
      <c r="J147" s="483"/>
      <c r="K147" s="483"/>
      <c r="L147" s="483"/>
      <c r="M147" s="483"/>
      <c r="N147" s="483"/>
      <c r="O147" s="483"/>
      <c r="P147" s="483"/>
      <c r="Q147" s="483"/>
      <c r="R147" s="483"/>
      <c r="S147" s="483"/>
      <c r="T147" s="483"/>
      <c r="U147" s="483"/>
      <c r="V147" s="483"/>
      <c r="W147" s="483"/>
      <c r="X147" s="483"/>
      <c r="Y147" s="531">
        <v>277814.69</v>
      </c>
      <c r="Z147" s="527"/>
      <c r="AA147" s="18"/>
      <c r="AB147" s="136" t="s">
        <v>981</v>
      </c>
    </row>
    <row r="148" spans="1:33" ht="14.25" customHeight="1" x14ac:dyDescent="0.25">
      <c r="A148" s="659" t="s">
        <v>17</v>
      </c>
      <c r="B148" s="660"/>
      <c r="C148" s="486">
        <f t="shared" ref="C148:AA148" si="59">SUM(C147)</f>
        <v>277814.69</v>
      </c>
      <c r="D148" s="483">
        <f t="shared" si="59"/>
        <v>0</v>
      </c>
      <c r="E148" s="483">
        <f t="shared" si="59"/>
        <v>0</v>
      </c>
      <c r="F148" s="483">
        <f t="shared" si="59"/>
        <v>0</v>
      </c>
      <c r="G148" s="483">
        <f t="shared" si="59"/>
        <v>0</v>
      </c>
      <c r="H148" s="483">
        <f t="shared" si="59"/>
        <v>0</v>
      </c>
      <c r="I148" s="483">
        <f t="shared" si="59"/>
        <v>0</v>
      </c>
      <c r="J148" s="483">
        <f t="shared" si="59"/>
        <v>0</v>
      </c>
      <c r="K148" s="483">
        <f t="shared" si="59"/>
        <v>0</v>
      </c>
      <c r="L148" s="483">
        <f t="shared" ref="L148" si="60">SUM(L147)</f>
        <v>0</v>
      </c>
      <c r="M148" s="483">
        <f t="shared" si="59"/>
        <v>0</v>
      </c>
      <c r="N148" s="483">
        <f t="shared" si="59"/>
        <v>0</v>
      </c>
      <c r="O148" s="483">
        <f t="shared" si="59"/>
        <v>0</v>
      </c>
      <c r="P148" s="483">
        <f t="shared" si="59"/>
        <v>0</v>
      </c>
      <c r="Q148" s="483">
        <f t="shared" si="59"/>
        <v>0</v>
      </c>
      <c r="R148" s="483">
        <f t="shared" si="59"/>
        <v>0</v>
      </c>
      <c r="S148" s="483">
        <f t="shared" si="59"/>
        <v>0</v>
      </c>
      <c r="T148" s="483">
        <f t="shared" si="59"/>
        <v>0</v>
      </c>
      <c r="U148" s="483">
        <f t="shared" si="59"/>
        <v>0</v>
      </c>
      <c r="V148" s="483">
        <f t="shared" si="59"/>
        <v>0</v>
      </c>
      <c r="W148" s="483">
        <f t="shared" si="59"/>
        <v>0</v>
      </c>
      <c r="X148" s="483">
        <f t="shared" si="59"/>
        <v>0</v>
      </c>
      <c r="Y148" s="483">
        <f t="shared" si="59"/>
        <v>277814.69</v>
      </c>
      <c r="Z148" s="486">
        <f>(C148-Y148)*0.0214</f>
        <v>0</v>
      </c>
      <c r="AA148" s="527">
        <f t="shared" si="59"/>
        <v>0</v>
      </c>
      <c r="AB148" s="136"/>
      <c r="AC148" s="90"/>
      <c r="AD148" s="90"/>
      <c r="AE148" s="132"/>
    </row>
    <row r="149" spans="1:33" ht="14.25" customHeight="1" x14ac:dyDescent="0.25">
      <c r="A149" s="554" t="s">
        <v>105</v>
      </c>
      <c r="B149" s="556"/>
      <c r="C149" s="528">
        <f t="shared" ref="C149:AA149" si="61">C148+C145+C141+C136+C131+C128+C125+C120+C115+C111+C108+C105+C101+C94+C91</f>
        <v>18729074.420000002</v>
      </c>
      <c r="D149" s="113">
        <f t="shared" si="61"/>
        <v>0</v>
      </c>
      <c r="E149" s="113">
        <f t="shared" si="61"/>
        <v>0</v>
      </c>
      <c r="F149" s="113">
        <f t="shared" si="61"/>
        <v>0</v>
      </c>
      <c r="G149" s="113">
        <f t="shared" si="61"/>
        <v>0</v>
      </c>
      <c r="H149" s="113">
        <f t="shared" si="61"/>
        <v>0</v>
      </c>
      <c r="I149" s="113">
        <f t="shared" si="61"/>
        <v>0</v>
      </c>
      <c r="J149" s="113">
        <f t="shared" si="61"/>
        <v>0</v>
      </c>
      <c r="K149" s="113">
        <f t="shared" si="61"/>
        <v>0</v>
      </c>
      <c r="L149" s="113">
        <f t="shared" ref="L149" si="62">L148+L145+L141+L136+L131+L128+L125+L120+L115+L111+L108+L105+L101+L94+L91</f>
        <v>0</v>
      </c>
      <c r="M149" s="113">
        <f t="shared" si="61"/>
        <v>0</v>
      </c>
      <c r="N149" s="113">
        <f t="shared" si="61"/>
        <v>1284.3499999999999</v>
      </c>
      <c r="O149" s="113">
        <f t="shared" si="61"/>
        <v>5519844.1600000001</v>
      </c>
      <c r="P149" s="113">
        <f t="shared" si="61"/>
        <v>0</v>
      </c>
      <c r="Q149" s="113">
        <f t="shared" si="61"/>
        <v>0</v>
      </c>
      <c r="R149" s="113">
        <f t="shared" si="61"/>
        <v>0</v>
      </c>
      <c r="S149" s="113">
        <f t="shared" si="61"/>
        <v>0</v>
      </c>
      <c r="T149" s="113">
        <f t="shared" si="61"/>
        <v>0</v>
      </c>
      <c r="U149" s="113">
        <f t="shared" si="61"/>
        <v>0</v>
      </c>
      <c r="V149" s="113">
        <f t="shared" si="61"/>
        <v>0</v>
      </c>
      <c r="W149" s="113">
        <f t="shared" si="61"/>
        <v>0</v>
      </c>
      <c r="X149" s="113">
        <f t="shared" si="61"/>
        <v>0</v>
      </c>
      <c r="Y149" s="113">
        <f>Y148+Y145+Y141+Y136+Y131+Y128+Y125+Y120+Y115+Y111+Y108+Y105+Y101+Y94+Y91</f>
        <v>13209230.26</v>
      </c>
      <c r="Z149" s="486">
        <f>(C149-Y149)*0.0214</f>
        <v>118124.66502400003</v>
      </c>
      <c r="AA149" s="538">
        <f t="shared" si="61"/>
        <v>0</v>
      </c>
      <c r="AB149" s="136"/>
      <c r="AC149" s="90"/>
      <c r="AD149" s="90"/>
    </row>
    <row r="150" spans="1:33" ht="12.75" customHeight="1" x14ac:dyDescent="0.25">
      <c r="A150" s="633" t="s">
        <v>15</v>
      </c>
      <c r="B150" s="633"/>
      <c r="C150" s="633"/>
      <c r="D150" s="633"/>
      <c r="E150" s="633"/>
      <c r="F150" s="633"/>
      <c r="G150" s="633"/>
      <c r="H150" s="633"/>
      <c r="I150" s="633"/>
      <c r="J150" s="633"/>
      <c r="K150" s="633"/>
      <c r="L150" s="633"/>
      <c r="M150" s="633"/>
      <c r="N150" s="633"/>
      <c r="O150" s="633"/>
      <c r="P150" s="633"/>
      <c r="Q150" s="633"/>
      <c r="R150" s="633"/>
      <c r="S150" s="633"/>
      <c r="T150" s="633"/>
      <c r="U150" s="633"/>
      <c r="V150" s="633"/>
      <c r="W150" s="633"/>
      <c r="X150" s="633"/>
      <c r="Y150" s="633"/>
      <c r="Z150" s="633"/>
      <c r="AA150" s="633"/>
      <c r="AB150" s="633"/>
      <c r="AD150" s="90"/>
    </row>
    <row r="151" spans="1:33" ht="14.25" customHeight="1" x14ac:dyDescent="0.25">
      <c r="A151" s="684" t="s">
        <v>16</v>
      </c>
      <c r="B151" s="685"/>
      <c r="C151" s="686"/>
      <c r="D151" s="533"/>
      <c r="E151" s="533"/>
      <c r="F151" s="533"/>
      <c r="G151" s="533"/>
      <c r="H151" s="533"/>
      <c r="I151" s="533"/>
      <c r="J151" s="533"/>
      <c r="K151" s="533"/>
      <c r="L151" s="533"/>
      <c r="M151" s="533"/>
      <c r="N151" s="533"/>
      <c r="O151" s="533"/>
      <c r="P151" s="533"/>
      <c r="Q151" s="533"/>
      <c r="R151" s="533"/>
      <c r="S151" s="533"/>
      <c r="T151" s="533"/>
      <c r="U151" s="533"/>
      <c r="V151" s="533"/>
      <c r="W151" s="533"/>
      <c r="X151" s="533"/>
      <c r="Y151" s="533"/>
      <c r="Z151" s="538"/>
      <c r="AA151" s="14"/>
      <c r="AB151" s="136"/>
      <c r="AD151" s="90"/>
    </row>
    <row r="152" spans="1:33" ht="12.75" customHeight="1" x14ac:dyDescent="0.25">
      <c r="A152" s="134">
        <f>A147+1</f>
        <v>99</v>
      </c>
      <c r="B152" s="339" t="s">
        <v>190</v>
      </c>
      <c r="C152" s="486">
        <f>D152+M152+O152+Q152+S152+U152+W152+X152+Y152+L152</f>
        <v>9350665.0299999993</v>
      </c>
      <c r="D152" s="531">
        <f>E152+F152+G152+H152+I152+J152</f>
        <v>9350665.0299999993</v>
      </c>
      <c r="E152" s="483"/>
      <c r="F152" s="531">
        <v>859128.81</v>
      </c>
      <c r="G152" s="483">
        <v>5330568.29</v>
      </c>
      <c r="H152" s="483">
        <v>786505.85</v>
      </c>
      <c r="I152" s="483">
        <v>1735854.34</v>
      </c>
      <c r="J152" s="483">
        <v>638607.74</v>
      </c>
      <c r="K152" s="533"/>
      <c r="L152" s="533"/>
      <c r="M152" s="533"/>
      <c r="N152" s="380"/>
      <c r="O152" s="483"/>
      <c r="P152" s="483"/>
      <c r="Q152" s="483"/>
      <c r="R152" s="380"/>
      <c r="S152" s="483"/>
      <c r="T152" s="533"/>
      <c r="U152" s="533"/>
      <c r="V152" s="483"/>
      <c r="W152" s="483"/>
      <c r="X152" s="533"/>
      <c r="Y152" s="483"/>
      <c r="Z152" s="486"/>
      <c r="AA152" s="14"/>
      <c r="AB152" s="136"/>
      <c r="AC152" s="90"/>
      <c r="AD152" s="90"/>
    </row>
    <row r="153" spans="1:33" ht="12.75" customHeight="1" x14ac:dyDescent="0.25">
      <c r="A153" s="134">
        <f>A152+1</f>
        <v>100</v>
      </c>
      <c r="B153" s="339" t="s">
        <v>191</v>
      </c>
      <c r="C153" s="486">
        <f t="shared" ref="C153:C155" si="63">D153+M153+O153+Q153+S153+U153+W153+X153+Y153+L153</f>
        <v>9085965.5000000019</v>
      </c>
      <c r="D153" s="531">
        <f>E153+F153+G153+H153+I153+J153</f>
        <v>9085965.5000000019</v>
      </c>
      <c r="E153" s="483"/>
      <c r="F153" s="531">
        <v>859128.81</v>
      </c>
      <c r="G153" s="483">
        <v>5246425.7300000004</v>
      </c>
      <c r="H153" s="483">
        <v>765303.16</v>
      </c>
      <c r="I153" s="483">
        <v>1566276.54</v>
      </c>
      <c r="J153" s="483">
        <v>648831.26</v>
      </c>
      <c r="K153" s="533"/>
      <c r="L153" s="533"/>
      <c r="M153" s="533"/>
      <c r="N153" s="380"/>
      <c r="O153" s="483"/>
      <c r="P153" s="483"/>
      <c r="Q153" s="483"/>
      <c r="R153" s="380"/>
      <c r="S153" s="483"/>
      <c r="T153" s="533"/>
      <c r="U153" s="533"/>
      <c r="V153" s="483"/>
      <c r="W153" s="483"/>
      <c r="X153" s="533"/>
      <c r="Y153" s="483"/>
      <c r="Z153" s="486"/>
      <c r="AA153" s="14"/>
      <c r="AB153" s="136"/>
      <c r="AC153" s="90"/>
      <c r="AD153" s="90"/>
    </row>
    <row r="154" spans="1:33" ht="12.75" customHeight="1" x14ac:dyDescent="0.25">
      <c r="A154" s="134">
        <f>A153+1</f>
        <v>101</v>
      </c>
      <c r="B154" s="339" t="s">
        <v>192</v>
      </c>
      <c r="C154" s="486">
        <f t="shared" si="63"/>
        <v>10158984.93</v>
      </c>
      <c r="D154" s="531">
        <f>E154+F154+G154+H154+I154+J154</f>
        <v>10158984.93</v>
      </c>
      <c r="E154" s="483"/>
      <c r="F154" s="531">
        <v>962224.25</v>
      </c>
      <c r="G154" s="483">
        <v>5941412.0599999996</v>
      </c>
      <c r="H154" s="483">
        <v>880886.54</v>
      </c>
      <c r="I154" s="483">
        <v>1735854.34</v>
      </c>
      <c r="J154" s="483">
        <v>638607.74</v>
      </c>
      <c r="K154" s="533"/>
      <c r="L154" s="533"/>
      <c r="M154" s="533"/>
      <c r="N154" s="380"/>
      <c r="O154" s="483"/>
      <c r="P154" s="483"/>
      <c r="Q154" s="483"/>
      <c r="R154" s="380"/>
      <c r="S154" s="483"/>
      <c r="T154" s="533"/>
      <c r="U154" s="533"/>
      <c r="V154" s="483"/>
      <c r="W154" s="483"/>
      <c r="X154" s="533"/>
      <c r="Y154" s="483"/>
      <c r="Z154" s="486"/>
      <c r="AA154" s="14"/>
      <c r="AB154" s="136"/>
      <c r="AC154" s="90"/>
      <c r="AD154" s="90"/>
    </row>
    <row r="155" spans="1:33" ht="12.75" customHeight="1" x14ac:dyDescent="0.25">
      <c r="A155" s="134">
        <f>A154+1</f>
        <v>102</v>
      </c>
      <c r="B155" s="339" t="s">
        <v>193</v>
      </c>
      <c r="C155" s="486">
        <f t="shared" si="63"/>
        <v>9943444.6799999997</v>
      </c>
      <c r="D155" s="531">
        <f>E155+F155+G155+H155+I155+J155</f>
        <v>9943444.6799999997</v>
      </c>
      <c r="E155" s="483"/>
      <c r="F155" s="531">
        <v>962224.25</v>
      </c>
      <c r="G155" s="483">
        <v>5725871.8099999996</v>
      </c>
      <c r="H155" s="483">
        <v>880886.54</v>
      </c>
      <c r="I155" s="483">
        <v>1735854.34</v>
      </c>
      <c r="J155" s="483">
        <v>638607.74</v>
      </c>
      <c r="K155" s="533"/>
      <c r="L155" s="533"/>
      <c r="M155" s="533"/>
      <c r="N155" s="380"/>
      <c r="O155" s="483"/>
      <c r="P155" s="483"/>
      <c r="Q155" s="483"/>
      <c r="R155" s="380"/>
      <c r="S155" s="483"/>
      <c r="T155" s="533"/>
      <c r="U155" s="533"/>
      <c r="V155" s="483"/>
      <c r="W155" s="483"/>
      <c r="X155" s="533"/>
      <c r="Y155" s="483"/>
      <c r="Z155" s="486"/>
      <c r="AA155" s="14"/>
      <c r="AB155" s="136"/>
      <c r="AC155" s="90"/>
      <c r="AD155" s="90"/>
    </row>
    <row r="156" spans="1:33" ht="15" customHeight="1" x14ac:dyDescent="0.25">
      <c r="A156" s="659" t="s">
        <v>17</v>
      </c>
      <c r="B156" s="660"/>
      <c r="C156" s="486">
        <f t="shared" ref="C156:AA156" si="64">SUM(C152:C155)</f>
        <v>38539060.140000001</v>
      </c>
      <c r="D156" s="483">
        <f t="shared" si="64"/>
        <v>38539060.140000001</v>
      </c>
      <c r="E156" s="483">
        <f t="shared" si="64"/>
        <v>0</v>
      </c>
      <c r="F156" s="483">
        <f t="shared" si="64"/>
        <v>3642706.12</v>
      </c>
      <c r="G156" s="483">
        <f t="shared" si="64"/>
        <v>22244277.889999997</v>
      </c>
      <c r="H156" s="483">
        <f t="shared" si="64"/>
        <v>3313582.09</v>
      </c>
      <c r="I156" s="483">
        <f t="shared" si="64"/>
        <v>6773839.5599999996</v>
      </c>
      <c r="J156" s="483">
        <f t="shared" si="64"/>
        <v>2564654.48</v>
      </c>
      <c r="K156" s="483">
        <f t="shared" si="64"/>
        <v>0</v>
      </c>
      <c r="L156" s="483">
        <f t="shared" ref="L156" si="65">SUM(L152:L155)</f>
        <v>0</v>
      </c>
      <c r="M156" s="483">
        <f t="shared" si="64"/>
        <v>0</v>
      </c>
      <c r="N156" s="483">
        <f t="shared" si="64"/>
        <v>0</v>
      </c>
      <c r="O156" s="483">
        <f t="shared" si="64"/>
        <v>0</v>
      </c>
      <c r="P156" s="483">
        <f t="shared" si="64"/>
        <v>0</v>
      </c>
      <c r="Q156" s="483">
        <f t="shared" si="64"/>
        <v>0</v>
      </c>
      <c r="R156" s="483">
        <f t="shared" si="64"/>
        <v>0</v>
      </c>
      <c r="S156" s="483">
        <f t="shared" si="64"/>
        <v>0</v>
      </c>
      <c r="T156" s="483">
        <f t="shared" si="64"/>
        <v>0</v>
      </c>
      <c r="U156" s="483">
        <f t="shared" si="64"/>
        <v>0</v>
      </c>
      <c r="V156" s="483">
        <f t="shared" si="64"/>
        <v>0</v>
      </c>
      <c r="W156" s="483">
        <f t="shared" si="64"/>
        <v>0</v>
      </c>
      <c r="X156" s="483">
        <f t="shared" si="64"/>
        <v>0</v>
      </c>
      <c r="Y156" s="483">
        <f t="shared" si="64"/>
        <v>0</v>
      </c>
      <c r="Z156" s="486">
        <f>(C156-Y156)*0.0214</f>
        <v>824735.88699599996</v>
      </c>
      <c r="AA156" s="527">
        <f t="shared" si="64"/>
        <v>0</v>
      </c>
      <c r="AB156" s="136"/>
      <c r="AC156" s="90"/>
      <c r="AD156" s="90"/>
      <c r="AG156" s="91"/>
    </row>
    <row r="157" spans="1:33" ht="15" customHeight="1" x14ac:dyDescent="0.25">
      <c r="A157" s="554" t="s">
        <v>415</v>
      </c>
      <c r="B157" s="556"/>
      <c r="C157" s="486"/>
      <c r="D157" s="483"/>
      <c r="E157" s="483"/>
      <c r="F157" s="483"/>
      <c r="G157" s="483"/>
      <c r="H157" s="483"/>
      <c r="I157" s="483"/>
      <c r="J157" s="483"/>
      <c r="K157" s="483"/>
      <c r="L157" s="483"/>
      <c r="M157" s="483"/>
      <c r="N157" s="483"/>
      <c r="O157" s="483"/>
      <c r="P157" s="483"/>
      <c r="Q157" s="483"/>
      <c r="R157" s="483"/>
      <c r="S157" s="483"/>
      <c r="T157" s="483"/>
      <c r="U157" s="483"/>
      <c r="V157" s="483"/>
      <c r="W157" s="483"/>
      <c r="X157" s="483"/>
      <c r="Y157" s="483"/>
      <c r="Z157" s="486"/>
      <c r="AA157" s="14"/>
      <c r="AB157" s="136"/>
      <c r="AC157" s="90"/>
      <c r="AD157" s="90"/>
      <c r="AG157" s="91"/>
    </row>
    <row r="158" spans="1:33" ht="17.25" customHeight="1" x14ac:dyDescent="0.25">
      <c r="A158" s="134">
        <f>A155+1</f>
        <v>103</v>
      </c>
      <c r="B158" s="339" t="s">
        <v>409</v>
      </c>
      <c r="C158" s="486">
        <f t="shared" ref="C158:C163" si="66">D158+M158+O158+Q158+S158+U158+W158+X158+Y158+L158</f>
        <v>1013794.26</v>
      </c>
      <c r="D158" s="531">
        <f t="shared" ref="D158:D163" si="67">E158+F158+G158+H158+I158+J158</f>
        <v>0</v>
      </c>
      <c r="E158" s="483"/>
      <c r="F158" s="483"/>
      <c r="G158" s="483"/>
      <c r="H158" s="483"/>
      <c r="I158" s="483"/>
      <c r="J158" s="483"/>
      <c r="K158" s="531"/>
      <c r="L158" s="483"/>
      <c r="M158" s="483"/>
      <c r="N158" s="483"/>
      <c r="O158" s="483"/>
      <c r="P158" s="531"/>
      <c r="Q158" s="483"/>
      <c r="R158" s="483"/>
      <c r="S158" s="483"/>
      <c r="T158" s="483"/>
      <c r="U158" s="483"/>
      <c r="V158" s="483">
        <v>0</v>
      </c>
      <c r="W158" s="483">
        <v>0</v>
      </c>
      <c r="X158" s="531">
        <v>0</v>
      </c>
      <c r="Y158" s="483">
        <v>1013794.26</v>
      </c>
      <c r="Z158" s="486"/>
      <c r="AA158" s="14"/>
      <c r="AB158" s="136" t="s">
        <v>985</v>
      </c>
      <c r="AE158" s="132"/>
    </row>
    <row r="159" spans="1:33" ht="13.5" customHeight="1" x14ac:dyDescent="0.25">
      <c r="A159" s="134">
        <f>A158+1</f>
        <v>104</v>
      </c>
      <c r="B159" s="339" t="s">
        <v>410</v>
      </c>
      <c r="C159" s="486">
        <f t="shared" si="66"/>
        <v>281237.58</v>
      </c>
      <c r="D159" s="531">
        <f t="shared" si="67"/>
        <v>0</v>
      </c>
      <c r="E159" s="483"/>
      <c r="F159" s="483"/>
      <c r="G159" s="483"/>
      <c r="H159" s="483"/>
      <c r="I159" s="483"/>
      <c r="J159" s="483"/>
      <c r="K159" s="531"/>
      <c r="L159" s="483"/>
      <c r="M159" s="483"/>
      <c r="N159" s="380"/>
      <c r="O159" s="483"/>
      <c r="P159" s="531"/>
      <c r="Q159" s="483"/>
      <c r="R159" s="483"/>
      <c r="S159" s="483"/>
      <c r="T159" s="483"/>
      <c r="U159" s="483"/>
      <c r="V159" s="483">
        <v>0</v>
      </c>
      <c r="W159" s="483">
        <v>0</v>
      </c>
      <c r="X159" s="531">
        <v>0</v>
      </c>
      <c r="Y159" s="483">
        <v>281237.58</v>
      </c>
      <c r="Z159" s="486"/>
      <c r="AA159" s="14"/>
      <c r="AB159" s="136" t="s">
        <v>982</v>
      </c>
      <c r="AE159" s="132"/>
    </row>
    <row r="160" spans="1:33" ht="13.5" customHeight="1" x14ac:dyDescent="0.25">
      <c r="A160" s="134">
        <f>A159+1</f>
        <v>105</v>
      </c>
      <c r="B160" s="339" t="s">
        <v>411</v>
      </c>
      <c r="C160" s="486">
        <f t="shared" si="66"/>
        <v>371871.17</v>
      </c>
      <c r="D160" s="531">
        <f t="shared" si="67"/>
        <v>0</v>
      </c>
      <c r="E160" s="483"/>
      <c r="F160" s="483"/>
      <c r="G160" s="483"/>
      <c r="H160" s="483"/>
      <c r="I160" s="483"/>
      <c r="J160" s="483"/>
      <c r="K160" s="531"/>
      <c r="L160" s="483"/>
      <c r="M160" s="483"/>
      <c r="N160" s="380"/>
      <c r="O160" s="483"/>
      <c r="P160" s="531"/>
      <c r="Q160" s="483"/>
      <c r="R160" s="483"/>
      <c r="S160" s="483"/>
      <c r="T160" s="483"/>
      <c r="U160" s="483"/>
      <c r="V160" s="483">
        <v>0</v>
      </c>
      <c r="W160" s="483">
        <v>0</v>
      </c>
      <c r="X160" s="531">
        <v>0</v>
      </c>
      <c r="Y160" s="483">
        <v>371871.17</v>
      </c>
      <c r="Z160" s="486"/>
      <c r="AA160" s="14"/>
      <c r="AB160" s="136" t="s">
        <v>984</v>
      </c>
      <c r="AE160" s="132"/>
    </row>
    <row r="161" spans="1:33" ht="13.5" customHeight="1" x14ac:dyDescent="0.2">
      <c r="A161" s="134">
        <f>A160+1</f>
        <v>106</v>
      </c>
      <c r="B161" s="339" t="s">
        <v>412</v>
      </c>
      <c r="C161" s="486">
        <f>D161+M161+O161+Q161+S161+U161+W161+X161+Y161+L161</f>
        <v>256421.75</v>
      </c>
      <c r="D161" s="531">
        <f t="shared" si="67"/>
        <v>0</v>
      </c>
      <c r="E161" s="483"/>
      <c r="F161" s="483"/>
      <c r="G161" s="483"/>
      <c r="H161" s="483"/>
      <c r="I161" s="483"/>
      <c r="J161" s="483"/>
      <c r="K161" s="531"/>
      <c r="L161" s="483"/>
      <c r="M161" s="483"/>
      <c r="N161" s="380"/>
      <c r="O161" s="483"/>
      <c r="P161" s="531"/>
      <c r="Q161" s="483"/>
      <c r="R161" s="483"/>
      <c r="S161" s="483"/>
      <c r="T161" s="483"/>
      <c r="U161" s="483"/>
      <c r="V161" s="483">
        <v>0</v>
      </c>
      <c r="W161" s="483">
        <v>0</v>
      </c>
      <c r="X161" s="531">
        <v>0</v>
      </c>
      <c r="Y161" s="483">
        <v>256421.75</v>
      </c>
      <c r="Z161" s="486"/>
      <c r="AA161" s="18" t="s">
        <v>1221</v>
      </c>
      <c r="AB161" s="136" t="s">
        <v>982</v>
      </c>
      <c r="AE161" s="132"/>
    </row>
    <row r="162" spans="1:33" ht="13.5" customHeight="1" x14ac:dyDescent="0.2">
      <c r="A162" s="134">
        <f>A161+1</f>
        <v>107</v>
      </c>
      <c r="B162" s="339" t="s">
        <v>413</v>
      </c>
      <c r="C162" s="486">
        <f t="shared" si="66"/>
        <v>1286257.1800000002</v>
      </c>
      <c r="D162" s="531">
        <f t="shared" si="67"/>
        <v>0</v>
      </c>
      <c r="E162" s="483"/>
      <c r="F162" s="483"/>
      <c r="G162" s="483"/>
      <c r="H162" s="483"/>
      <c r="I162" s="483"/>
      <c r="J162" s="483"/>
      <c r="K162" s="531"/>
      <c r="L162" s="483"/>
      <c r="M162" s="483"/>
      <c r="N162" s="380"/>
      <c r="O162" s="483"/>
      <c r="P162" s="531"/>
      <c r="Q162" s="483"/>
      <c r="R162" s="483"/>
      <c r="S162" s="483"/>
      <c r="T162" s="483"/>
      <c r="U162" s="483"/>
      <c r="V162" s="483">
        <v>0</v>
      </c>
      <c r="W162" s="483">
        <v>0</v>
      </c>
      <c r="X162" s="531">
        <v>0</v>
      </c>
      <c r="Y162" s="483">
        <v>1286257.1800000002</v>
      </c>
      <c r="Z162" s="486"/>
      <c r="AA162" s="18" t="s">
        <v>1222</v>
      </c>
      <c r="AB162" s="136" t="s">
        <v>983</v>
      </c>
      <c r="AE162" s="132"/>
    </row>
    <row r="163" spans="1:33" ht="13.5" customHeight="1" x14ac:dyDescent="0.25">
      <c r="A163" s="134">
        <f>A162+1</f>
        <v>108</v>
      </c>
      <c r="B163" s="339" t="s">
        <v>414</v>
      </c>
      <c r="C163" s="486">
        <f t="shared" si="66"/>
        <v>573792.97</v>
      </c>
      <c r="D163" s="531">
        <f t="shared" si="67"/>
        <v>0</v>
      </c>
      <c r="E163" s="483"/>
      <c r="F163" s="483"/>
      <c r="G163" s="483"/>
      <c r="H163" s="483"/>
      <c r="I163" s="483"/>
      <c r="J163" s="483"/>
      <c r="K163" s="531"/>
      <c r="L163" s="483"/>
      <c r="M163" s="483"/>
      <c r="N163" s="380"/>
      <c r="O163" s="483"/>
      <c r="P163" s="531"/>
      <c r="Q163" s="483"/>
      <c r="R163" s="483"/>
      <c r="S163" s="483"/>
      <c r="T163" s="483"/>
      <c r="U163" s="483"/>
      <c r="V163" s="483">
        <v>0</v>
      </c>
      <c r="W163" s="483">
        <v>0</v>
      </c>
      <c r="X163" s="531">
        <v>0</v>
      </c>
      <c r="Y163" s="483">
        <v>573792.97</v>
      </c>
      <c r="Z163" s="486"/>
      <c r="AA163" s="14"/>
      <c r="AB163" s="136" t="s">
        <v>980</v>
      </c>
      <c r="AE163" s="132"/>
    </row>
    <row r="164" spans="1:33" s="5" customFormat="1" ht="13.5" customHeight="1" x14ac:dyDescent="0.25">
      <c r="A164" s="705" t="s">
        <v>17</v>
      </c>
      <c r="B164" s="706"/>
      <c r="C164" s="528">
        <f t="shared" ref="C164:AA164" si="68">SUM(C158:C163)</f>
        <v>3783374.91</v>
      </c>
      <c r="D164" s="113">
        <f t="shared" si="68"/>
        <v>0</v>
      </c>
      <c r="E164" s="113">
        <f t="shared" si="68"/>
        <v>0</v>
      </c>
      <c r="F164" s="113">
        <f t="shared" si="68"/>
        <v>0</v>
      </c>
      <c r="G164" s="113">
        <f t="shared" si="68"/>
        <v>0</v>
      </c>
      <c r="H164" s="113">
        <f t="shared" si="68"/>
        <v>0</v>
      </c>
      <c r="I164" s="113">
        <f t="shared" si="68"/>
        <v>0</v>
      </c>
      <c r="J164" s="113">
        <f t="shared" si="68"/>
        <v>0</v>
      </c>
      <c r="K164" s="113">
        <f t="shared" si="68"/>
        <v>0</v>
      </c>
      <c r="L164" s="113">
        <f t="shared" ref="L164" si="69">SUM(L158:L163)</f>
        <v>0</v>
      </c>
      <c r="M164" s="113">
        <f t="shared" si="68"/>
        <v>0</v>
      </c>
      <c r="N164" s="113">
        <f t="shared" si="68"/>
        <v>0</v>
      </c>
      <c r="O164" s="113">
        <f t="shared" si="68"/>
        <v>0</v>
      </c>
      <c r="P164" s="113">
        <f t="shared" si="68"/>
        <v>0</v>
      </c>
      <c r="Q164" s="113">
        <f t="shared" si="68"/>
        <v>0</v>
      </c>
      <c r="R164" s="113">
        <f t="shared" si="68"/>
        <v>0</v>
      </c>
      <c r="S164" s="113">
        <f t="shared" si="68"/>
        <v>0</v>
      </c>
      <c r="T164" s="113">
        <f t="shared" si="68"/>
        <v>0</v>
      </c>
      <c r="U164" s="113">
        <f t="shared" si="68"/>
        <v>0</v>
      </c>
      <c r="V164" s="113">
        <f t="shared" si="68"/>
        <v>0</v>
      </c>
      <c r="W164" s="113">
        <f t="shared" si="68"/>
        <v>0</v>
      </c>
      <c r="X164" s="113">
        <f t="shared" si="68"/>
        <v>0</v>
      </c>
      <c r="Y164" s="113">
        <f>SUM(Y158:Y163)</f>
        <v>3783374.91</v>
      </c>
      <c r="Z164" s="486">
        <f>(C164-Y164)*0.0214</f>
        <v>0</v>
      </c>
      <c r="AA164" s="538">
        <f t="shared" si="68"/>
        <v>0</v>
      </c>
      <c r="AB164" s="136"/>
      <c r="AC164" s="91"/>
      <c r="AD164" s="91"/>
    </row>
    <row r="165" spans="1:33" ht="12.75" customHeight="1" x14ac:dyDescent="0.25">
      <c r="A165" s="554" t="s">
        <v>18</v>
      </c>
      <c r="B165" s="555"/>
      <c r="C165" s="556"/>
      <c r="D165" s="533"/>
      <c r="E165" s="533"/>
      <c r="F165" s="533"/>
      <c r="G165" s="533"/>
      <c r="H165" s="533"/>
      <c r="I165" s="533"/>
      <c r="J165" s="533"/>
      <c r="K165" s="533"/>
      <c r="L165" s="533"/>
      <c r="M165" s="533"/>
      <c r="N165" s="533"/>
      <c r="O165" s="533"/>
      <c r="P165" s="533"/>
      <c r="Q165" s="533"/>
      <c r="R165" s="533"/>
      <c r="S165" s="533"/>
      <c r="T165" s="533"/>
      <c r="U165" s="533"/>
      <c r="V165" s="533"/>
      <c r="W165" s="533"/>
      <c r="X165" s="533"/>
      <c r="Y165" s="533"/>
      <c r="Z165" s="538"/>
      <c r="AA165" s="14"/>
      <c r="AB165" s="136"/>
      <c r="AD165" s="90"/>
    </row>
    <row r="166" spans="1:33" ht="15.75" customHeight="1" x14ac:dyDescent="0.25">
      <c r="A166" s="134">
        <f>A163+1</f>
        <v>109</v>
      </c>
      <c r="B166" s="339" t="s">
        <v>19</v>
      </c>
      <c r="C166" s="486">
        <f>D166+M166+O166+Q166+S166+U166+W166+X166+Y166+L166</f>
        <v>2131651.52</v>
      </c>
      <c r="D166" s="531">
        <f>E166+F166+G166+H166+I166+J166</f>
        <v>1854306.02</v>
      </c>
      <c r="E166" s="483"/>
      <c r="F166" s="483">
        <v>397070.9</v>
      </c>
      <c r="G166" s="483">
        <v>1283219.31</v>
      </c>
      <c r="H166" s="483">
        <v>174015.81</v>
      </c>
      <c r="I166" s="483"/>
      <c r="J166" s="483"/>
      <c r="K166" s="483"/>
      <c r="L166" s="483"/>
      <c r="M166" s="483"/>
      <c r="N166" s="483"/>
      <c r="O166" s="483"/>
      <c r="P166" s="483"/>
      <c r="Q166" s="483"/>
      <c r="R166" s="483"/>
      <c r="S166" s="483"/>
      <c r="T166" s="483"/>
      <c r="U166" s="483"/>
      <c r="V166" s="483"/>
      <c r="W166" s="483"/>
      <c r="X166" s="483">
        <v>277345.5</v>
      </c>
      <c r="Y166" s="531"/>
      <c r="Z166" s="527"/>
      <c r="AA166" s="14" t="s">
        <v>353</v>
      </c>
      <c r="AB166" s="136"/>
      <c r="AC166" s="90"/>
      <c r="AD166" s="90"/>
    </row>
    <row r="167" spans="1:33" ht="15.75" customHeight="1" x14ac:dyDescent="0.25">
      <c r="A167" s="485">
        <f>A166+1</f>
        <v>110</v>
      </c>
      <c r="B167" s="339" t="s">
        <v>20</v>
      </c>
      <c r="C167" s="486">
        <f>D167+M167+O167+Q167+S167+U167+W167+X167+Y167+L167</f>
        <v>4661507.1300000008</v>
      </c>
      <c r="D167" s="531">
        <f>E167+F167+G167+H167+I167+J167</f>
        <v>4428425.2700000005</v>
      </c>
      <c r="E167" s="483"/>
      <c r="F167" s="483">
        <v>1004295.64</v>
      </c>
      <c r="G167" s="483">
        <v>2127632.79</v>
      </c>
      <c r="H167" s="483">
        <v>341187.89</v>
      </c>
      <c r="I167" s="517">
        <v>584446.85</v>
      </c>
      <c r="J167" s="517">
        <v>370862.1</v>
      </c>
      <c r="K167" s="483"/>
      <c r="L167" s="483"/>
      <c r="M167" s="483"/>
      <c r="N167" s="483"/>
      <c r="O167" s="483"/>
      <c r="P167" s="483"/>
      <c r="Q167" s="483"/>
      <c r="R167" s="483"/>
      <c r="S167" s="483"/>
      <c r="T167" s="483"/>
      <c r="U167" s="483"/>
      <c r="V167" s="483"/>
      <c r="W167" s="483"/>
      <c r="X167" s="483">
        <f>61640.84+171441.02</f>
        <v>233081.86</v>
      </c>
      <c r="Y167" s="531"/>
      <c r="Z167" s="527"/>
      <c r="AA167" s="14" t="s">
        <v>354</v>
      </c>
      <c r="AB167" s="136"/>
      <c r="AC167" s="90"/>
      <c r="AD167" s="90"/>
    </row>
    <row r="168" spans="1:33" ht="15.75" customHeight="1" x14ac:dyDescent="0.25">
      <c r="A168" s="659" t="s">
        <v>17</v>
      </c>
      <c r="B168" s="660"/>
      <c r="C168" s="486">
        <f t="shared" ref="C168:AA168" si="70">SUM(C166:C167)</f>
        <v>6793158.6500000004</v>
      </c>
      <c r="D168" s="483">
        <f t="shared" si="70"/>
        <v>6282731.290000001</v>
      </c>
      <c r="E168" s="483">
        <f t="shared" si="70"/>
        <v>0</v>
      </c>
      <c r="F168" s="483">
        <f t="shared" si="70"/>
        <v>1401366.54</v>
      </c>
      <c r="G168" s="483">
        <f t="shared" si="70"/>
        <v>3410852.1</v>
      </c>
      <c r="H168" s="483">
        <f t="shared" si="70"/>
        <v>515203.7</v>
      </c>
      <c r="I168" s="483">
        <f t="shared" si="70"/>
        <v>584446.85</v>
      </c>
      <c r="J168" s="483">
        <f t="shared" si="70"/>
        <v>370862.1</v>
      </c>
      <c r="K168" s="483">
        <f t="shared" si="70"/>
        <v>0</v>
      </c>
      <c r="L168" s="483">
        <f t="shared" ref="L168" si="71">SUM(L166:L167)</f>
        <v>0</v>
      </c>
      <c r="M168" s="483">
        <f t="shared" si="70"/>
        <v>0</v>
      </c>
      <c r="N168" s="483">
        <f t="shared" si="70"/>
        <v>0</v>
      </c>
      <c r="O168" s="483">
        <f t="shared" si="70"/>
        <v>0</v>
      </c>
      <c r="P168" s="483">
        <f t="shared" si="70"/>
        <v>0</v>
      </c>
      <c r="Q168" s="483">
        <f t="shared" si="70"/>
        <v>0</v>
      </c>
      <c r="R168" s="483">
        <f t="shared" si="70"/>
        <v>0</v>
      </c>
      <c r="S168" s="483">
        <f t="shared" si="70"/>
        <v>0</v>
      </c>
      <c r="T168" s="483">
        <f t="shared" si="70"/>
        <v>0</v>
      </c>
      <c r="U168" s="483">
        <f t="shared" si="70"/>
        <v>0</v>
      </c>
      <c r="V168" s="483">
        <f t="shared" si="70"/>
        <v>0</v>
      </c>
      <c r="W168" s="483">
        <f t="shared" si="70"/>
        <v>0</v>
      </c>
      <c r="X168" s="483">
        <f t="shared" si="70"/>
        <v>510427.36</v>
      </c>
      <c r="Y168" s="483">
        <f t="shared" si="70"/>
        <v>0</v>
      </c>
      <c r="Z168" s="486">
        <f>(C168-Y168)*0.0214</f>
        <v>145373.59510999999</v>
      </c>
      <c r="AA168" s="527">
        <f t="shared" si="70"/>
        <v>0</v>
      </c>
      <c r="AB168" s="136"/>
      <c r="AC168" s="90"/>
      <c r="AD168" s="90"/>
      <c r="AG168" s="91"/>
    </row>
    <row r="169" spans="1:33" ht="15.75" customHeight="1" x14ac:dyDescent="0.25">
      <c r="A169" s="675" t="s">
        <v>21</v>
      </c>
      <c r="B169" s="615"/>
      <c r="C169" s="616"/>
      <c r="D169" s="533"/>
      <c r="E169" s="533"/>
      <c r="F169" s="533"/>
      <c r="G169" s="533"/>
      <c r="H169" s="533"/>
      <c r="I169" s="533"/>
      <c r="J169" s="533"/>
      <c r="K169" s="533"/>
      <c r="L169" s="533"/>
      <c r="M169" s="533"/>
      <c r="N169" s="533"/>
      <c r="O169" s="533"/>
      <c r="P169" s="533"/>
      <c r="Q169" s="533"/>
      <c r="R169" s="533"/>
      <c r="S169" s="533"/>
      <c r="T169" s="533"/>
      <c r="U169" s="533"/>
      <c r="V169" s="533"/>
      <c r="W169" s="533"/>
      <c r="X169" s="533"/>
      <c r="Y169" s="533"/>
      <c r="Z169" s="538"/>
      <c r="AA169" s="14"/>
      <c r="AB169" s="136"/>
      <c r="AD169" s="90"/>
    </row>
    <row r="170" spans="1:33" ht="15.75" customHeight="1" x14ac:dyDescent="0.25">
      <c r="A170" s="485">
        <f>A167+1</f>
        <v>111</v>
      </c>
      <c r="B170" s="339" t="s">
        <v>204</v>
      </c>
      <c r="C170" s="486">
        <f>D170+M170+O170+Q170+S170+U170+W170+X170+Y170+L170</f>
        <v>12469598.43</v>
      </c>
      <c r="D170" s="531">
        <f>E170+F170+G170+H170+I170+J170</f>
        <v>2799742.62</v>
      </c>
      <c r="E170" s="483"/>
      <c r="F170" s="483">
        <v>509177.08</v>
      </c>
      <c r="G170" s="483">
        <v>1807953.15</v>
      </c>
      <c r="H170" s="483">
        <v>231739.88</v>
      </c>
      <c r="I170" s="483"/>
      <c r="J170" s="483">
        <v>250872.51</v>
      </c>
      <c r="K170" s="483"/>
      <c r="L170" s="483"/>
      <c r="M170" s="483"/>
      <c r="N170" s="380"/>
      <c r="O170" s="483"/>
      <c r="P170" s="483">
        <v>438.24</v>
      </c>
      <c r="Q170" s="483">
        <v>2663754.42</v>
      </c>
      <c r="R170" s="483">
        <v>652</v>
      </c>
      <c r="S170" s="483">
        <v>5222157.26</v>
      </c>
      <c r="T170" s="483">
        <v>197.6</v>
      </c>
      <c r="U170" s="483">
        <v>1783944.13</v>
      </c>
      <c r="V170" s="483"/>
      <c r="W170" s="483"/>
      <c r="X170" s="483"/>
      <c r="Y170" s="483"/>
      <c r="Z170" s="486"/>
      <c r="AA170" s="14"/>
      <c r="AB170" s="136"/>
      <c r="AD170" s="90"/>
    </row>
    <row r="171" spans="1:33" ht="15.75" customHeight="1" x14ac:dyDescent="0.25">
      <c r="A171" s="659" t="s">
        <v>17</v>
      </c>
      <c r="B171" s="660"/>
      <c r="C171" s="486">
        <f>SUM(C170:C170)</f>
        <v>12469598.43</v>
      </c>
      <c r="D171" s="483">
        <f t="shared" ref="D171:AA171" si="72">SUM(D170)</f>
        <v>2799742.62</v>
      </c>
      <c r="E171" s="483">
        <f t="shared" si="72"/>
        <v>0</v>
      </c>
      <c r="F171" s="483">
        <f t="shared" si="72"/>
        <v>509177.08</v>
      </c>
      <c r="G171" s="483">
        <f t="shared" si="72"/>
        <v>1807953.15</v>
      </c>
      <c r="H171" s="483">
        <f t="shared" si="72"/>
        <v>231739.88</v>
      </c>
      <c r="I171" s="483">
        <f t="shared" si="72"/>
        <v>0</v>
      </c>
      <c r="J171" s="483">
        <f t="shared" si="72"/>
        <v>250872.51</v>
      </c>
      <c r="K171" s="483">
        <f t="shared" si="72"/>
        <v>0</v>
      </c>
      <c r="L171" s="483">
        <f t="shared" ref="L171" si="73">SUM(L170)</f>
        <v>0</v>
      </c>
      <c r="M171" s="483">
        <f t="shared" si="72"/>
        <v>0</v>
      </c>
      <c r="N171" s="483">
        <f t="shared" si="72"/>
        <v>0</v>
      </c>
      <c r="O171" s="483">
        <f t="shared" si="72"/>
        <v>0</v>
      </c>
      <c r="P171" s="483">
        <f t="shared" si="72"/>
        <v>438.24</v>
      </c>
      <c r="Q171" s="483">
        <f t="shared" si="72"/>
        <v>2663754.42</v>
      </c>
      <c r="R171" s="483">
        <f t="shared" si="72"/>
        <v>652</v>
      </c>
      <c r="S171" s="483">
        <f t="shared" si="72"/>
        <v>5222157.26</v>
      </c>
      <c r="T171" s="483">
        <f t="shared" si="72"/>
        <v>197.6</v>
      </c>
      <c r="U171" s="483">
        <f t="shared" si="72"/>
        <v>1783944.13</v>
      </c>
      <c r="V171" s="483">
        <f t="shared" si="72"/>
        <v>0</v>
      </c>
      <c r="W171" s="483">
        <f t="shared" si="72"/>
        <v>0</v>
      </c>
      <c r="X171" s="483">
        <f t="shared" si="72"/>
        <v>0</v>
      </c>
      <c r="Y171" s="483">
        <f t="shared" si="72"/>
        <v>0</v>
      </c>
      <c r="Z171" s="486"/>
      <c r="AA171" s="527">
        <f t="shared" si="72"/>
        <v>0</v>
      </c>
      <c r="AB171" s="136"/>
      <c r="AC171" s="90"/>
      <c r="AD171" s="90"/>
    </row>
    <row r="172" spans="1:33" ht="15.75" customHeight="1" x14ac:dyDescent="0.25">
      <c r="A172" s="554" t="s">
        <v>22</v>
      </c>
      <c r="B172" s="555"/>
      <c r="C172" s="556"/>
      <c r="D172" s="533"/>
      <c r="E172" s="533"/>
      <c r="F172" s="533"/>
      <c r="G172" s="533"/>
      <c r="H172" s="533"/>
      <c r="I172" s="533"/>
      <c r="J172" s="533"/>
      <c r="K172" s="533"/>
      <c r="L172" s="533"/>
      <c r="M172" s="533"/>
      <c r="N172" s="533"/>
      <c r="O172" s="533"/>
      <c r="P172" s="533"/>
      <c r="Q172" s="533"/>
      <c r="R172" s="533"/>
      <c r="S172" s="533"/>
      <c r="T172" s="533"/>
      <c r="U172" s="533"/>
      <c r="V172" s="533"/>
      <c r="W172" s="533"/>
      <c r="X172" s="533"/>
      <c r="Y172" s="533"/>
      <c r="Z172" s="538"/>
      <c r="AA172" s="14"/>
      <c r="AB172" s="136"/>
      <c r="AD172" s="90"/>
    </row>
    <row r="173" spans="1:33" ht="15.75" customHeight="1" x14ac:dyDescent="0.25">
      <c r="A173" s="485">
        <f>A170+1</f>
        <v>112</v>
      </c>
      <c r="B173" s="339" t="s">
        <v>23</v>
      </c>
      <c r="C173" s="486">
        <f>D173+M173+O173+Q173+S173+U173+W173+X173+Y173+L173</f>
        <v>6554868.1400000006</v>
      </c>
      <c r="D173" s="531">
        <f t="shared" ref="D173:D184" si="74">E173+F173+G173+H173+I173+J173</f>
        <v>487725.86</v>
      </c>
      <c r="E173" s="483"/>
      <c r="F173" s="483">
        <v>487725.86</v>
      </c>
      <c r="G173" s="483"/>
      <c r="H173" s="483"/>
      <c r="I173" s="483"/>
      <c r="J173" s="483"/>
      <c r="K173" s="483"/>
      <c r="L173" s="483"/>
      <c r="M173" s="483"/>
      <c r="N173" s="483"/>
      <c r="O173" s="483"/>
      <c r="P173" s="483"/>
      <c r="Q173" s="483"/>
      <c r="R173" s="483">
        <v>590.20000000000005</v>
      </c>
      <c r="S173" s="483">
        <v>6067142.2800000003</v>
      </c>
      <c r="T173" s="483"/>
      <c r="U173" s="483"/>
      <c r="V173" s="483"/>
      <c r="W173" s="483"/>
      <c r="X173" s="483"/>
      <c r="Y173" s="483"/>
      <c r="Z173" s="486"/>
      <c r="AA173" s="14"/>
      <c r="AB173" s="136"/>
      <c r="AD173" s="90"/>
    </row>
    <row r="174" spans="1:33" ht="15.75" customHeight="1" x14ac:dyDescent="0.25">
      <c r="A174" s="485">
        <f t="shared" ref="A174:A184" si="75">A173+1</f>
        <v>113</v>
      </c>
      <c r="B174" s="339" t="s">
        <v>24</v>
      </c>
      <c r="C174" s="486">
        <f t="shared" ref="C174:C183" si="76">D174+M174+O174+Q174+S174+U174+W174+X174+Y174+L174</f>
        <v>454325.96</v>
      </c>
      <c r="D174" s="531">
        <f t="shared" si="74"/>
        <v>454325.96</v>
      </c>
      <c r="E174" s="483"/>
      <c r="F174" s="483">
        <v>454325.96</v>
      </c>
      <c r="G174" s="483"/>
      <c r="H174" s="483"/>
      <c r="I174" s="483"/>
      <c r="J174" s="483"/>
      <c r="K174" s="483"/>
      <c r="L174" s="483"/>
      <c r="M174" s="483"/>
      <c r="N174" s="483"/>
      <c r="O174" s="483"/>
      <c r="P174" s="483"/>
      <c r="Q174" s="483"/>
      <c r="R174" s="483"/>
      <c r="S174" s="483"/>
      <c r="T174" s="483"/>
      <c r="U174" s="483"/>
      <c r="V174" s="483"/>
      <c r="W174" s="483"/>
      <c r="X174" s="483"/>
      <c r="Y174" s="483"/>
      <c r="Z174" s="486"/>
      <c r="AA174" s="14"/>
      <c r="AB174" s="136"/>
      <c r="AD174" s="90"/>
    </row>
    <row r="175" spans="1:33" ht="15.75" customHeight="1" x14ac:dyDescent="0.25">
      <c r="A175" s="485">
        <f t="shared" si="75"/>
        <v>114</v>
      </c>
      <c r="B175" s="339" t="s">
        <v>25</v>
      </c>
      <c r="C175" s="486">
        <f t="shared" si="76"/>
        <v>454327.14</v>
      </c>
      <c r="D175" s="531">
        <f t="shared" si="74"/>
        <v>454327.14</v>
      </c>
      <c r="E175" s="483"/>
      <c r="F175" s="483">
        <v>454327.14</v>
      </c>
      <c r="G175" s="483"/>
      <c r="H175" s="483"/>
      <c r="I175" s="483"/>
      <c r="J175" s="483"/>
      <c r="K175" s="483"/>
      <c r="L175" s="483"/>
      <c r="M175" s="483"/>
      <c r="N175" s="483"/>
      <c r="O175" s="483"/>
      <c r="P175" s="483"/>
      <c r="Q175" s="483"/>
      <c r="R175" s="483"/>
      <c r="S175" s="483"/>
      <c r="T175" s="483"/>
      <c r="U175" s="483"/>
      <c r="V175" s="483"/>
      <c r="W175" s="483"/>
      <c r="X175" s="483"/>
      <c r="Y175" s="483"/>
      <c r="Z175" s="486"/>
      <c r="AA175" s="14"/>
      <c r="AB175" s="136"/>
      <c r="AD175" s="90"/>
    </row>
    <row r="176" spans="1:33" ht="15.75" customHeight="1" x14ac:dyDescent="0.25">
      <c r="A176" s="485">
        <f t="shared" si="75"/>
        <v>115</v>
      </c>
      <c r="B176" s="339" t="s">
        <v>26</v>
      </c>
      <c r="C176" s="486">
        <f t="shared" si="76"/>
        <v>454325.96</v>
      </c>
      <c r="D176" s="531">
        <f t="shared" si="74"/>
        <v>454325.96</v>
      </c>
      <c r="E176" s="483"/>
      <c r="F176" s="483">
        <v>454325.96</v>
      </c>
      <c r="G176" s="483"/>
      <c r="H176" s="483"/>
      <c r="I176" s="483"/>
      <c r="J176" s="483"/>
      <c r="K176" s="483"/>
      <c r="L176" s="483"/>
      <c r="M176" s="483"/>
      <c r="N176" s="483"/>
      <c r="O176" s="483"/>
      <c r="P176" s="483"/>
      <c r="Q176" s="483"/>
      <c r="R176" s="483"/>
      <c r="S176" s="483"/>
      <c r="T176" s="483"/>
      <c r="U176" s="483"/>
      <c r="V176" s="483"/>
      <c r="W176" s="483"/>
      <c r="X176" s="483"/>
      <c r="Y176" s="483"/>
      <c r="Z176" s="486"/>
      <c r="AA176" s="14"/>
      <c r="AB176" s="136"/>
      <c r="AD176" s="90"/>
    </row>
    <row r="177" spans="1:30" ht="15.75" customHeight="1" x14ac:dyDescent="0.25">
      <c r="A177" s="485">
        <f t="shared" si="75"/>
        <v>116</v>
      </c>
      <c r="B177" s="339" t="s">
        <v>27</v>
      </c>
      <c r="C177" s="486">
        <f t="shared" si="76"/>
        <v>799970.38</v>
      </c>
      <c r="D177" s="531">
        <f t="shared" si="74"/>
        <v>799970.38</v>
      </c>
      <c r="E177" s="483"/>
      <c r="F177" s="483">
        <v>799970.38</v>
      </c>
      <c r="G177" s="483"/>
      <c r="H177" s="483"/>
      <c r="I177" s="483"/>
      <c r="J177" s="483"/>
      <c r="K177" s="483"/>
      <c r="L177" s="483"/>
      <c r="M177" s="483"/>
      <c r="N177" s="483"/>
      <c r="O177" s="483"/>
      <c r="P177" s="483"/>
      <c r="Q177" s="483"/>
      <c r="R177" s="483"/>
      <c r="S177" s="483"/>
      <c r="T177" s="483"/>
      <c r="U177" s="483"/>
      <c r="V177" s="483"/>
      <c r="W177" s="483"/>
      <c r="X177" s="483"/>
      <c r="Y177" s="483"/>
      <c r="Z177" s="486"/>
      <c r="AA177" s="14"/>
      <c r="AB177" s="136"/>
      <c r="AD177" s="90"/>
    </row>
    <row r="178" spans="1:30" ht="15.75" customHeight="1" x14ac:dyDescent="0.25">
      <c r="A178" s="485">
        <f t="shared" si="75"/>
        <v>117</v>
      </c>
      <c r="B178" s="339" t="s">
        <v>28</v>
      </c>
      <c r="C178" s="486">
        <f t="shared" si="76"/>
        <v>454325.96</v>
      </c>
      <c r="D178" s="531">
        <f t="shared" si="74"/>
        <v>454325.96</v>
      </c>
      <c r="E178" s="483"/>
      <c r="F178" s="483">
        <v>454325.96</v>
      </c>
      <c r="G178" s="483"/>
      <c r="H178" s="483"/>
      <c r="I178" s="483"/>
      <c r="J178" s="483"/>
      <c r="K178" s="483"/>
      <c r="L178" s="483"/>
      <c r="M178" s="483"/>
      <c r="N178" s="483"/>
      <c r="O178" s="483"/>
      <c r="P178" s="483"/>
      <c r="Q178" s="483"/>
      <c r="R178" s="483"/>
      <c r="S178" s="483"/>
      <c r="T178" s="483"/>
      <c r="U178" s="483"/>
      <c r="V178" s="483"/>
      <c r="W178" s="483"/>
      <c r="X178" s="483"/>
      <c r="Y178" s="483"/>
      <c r="Z178" s="486"/>
      <c r="AA178" s="14"/>
      <c r="AB178" s="136"/>
      <c r="AD178" s="90"/>
    </row>
    <row r="179" spans="1:30" ht="15.75" customHeight="1" x14ac:dyDescent="0.25">
      <c r="A179" s="485">
        <f t="shared" si="75"/>
        <v>118</v>
      </c>
      <c r="B179" s="339" t="s">
        <v>29</v>
      </c>
      <c r="C179" s="486">
        <f t="shared" si="76"/>
        <v>469629.38</v>
      </c>
      <c r="D179" s="531">
        <f t="shared" si="74"/>
        <v>469629.38</v>
      </c>
      <c r="E179" s="483"/>
      <c r="F179" s="483">
        <v>469629.38</v>
      </c>
      <c r="G179" s="483"/>
      <c r="H179" s="483"/>
      <c r="I179" s="483"/>
      <c r="J179" s="483"/>
      <c r="K179" s="483"/>
      <c r="L179" s="483"/>
      <c r="M179" s="483"/>
      <c r="N179" s="483"/>
      <c r="O179" s="483"/>
      <c r="P179" s="483"/>
      <c r="Q179" s="483"/>
      <c r="R179" s="483"/>
      <c r="S179" s="483"/>
      <c r="T179" s="483"/>
      <c r="U179" s="483"/>
      <c r="V179" s="483"/>
      <c r="W179" s="483"/>
      <c r="X179" s="483"/>
      <c r="Y179" s="483"/>
      <c r="Z179" s="486"/>
      <c r="AA179" s="14"/>
      <c r="AB179" s="136"/>
      <c r="AD179" s="90"/>
    </row>
    <row r="180" spans="1:30" ht="15.75" customHeight="1" x14ac:dyDescent="0.25">
      <c r="A180" s="485">
        <f t="shared" si="75"/>
        <v>119</v>
      </c>
      <c r="B180" s="339" t="s">
        <v>30</v>
      </c>
      <c r="C180" s="486">
        <f t="shared" si="76"/>
        <v>799635.26</v>
      </c>
      <c r="D180" s="531">
        <f t="shared" si="74"/>
        <v>799635.26</v>
      </c>
      <c r="E180" s="483"/>
      <c r="F180" s="483">
        <v>799635.26</v>
      </c>
      <c r="G180" s="483"/>
      <c r="H180" s="483"/>
      <c r="I180" s="483"/>
      <c r="J180" s="483"/>
      <c r="K180" s="483"/>
      <c r="L180" s="483"/>
      <c r="M180" s="483"/>
      <c r="N180" s="483"/>
      <c r="O180" s="483"/>
      <c r="P180" s="483"/>
      <c r="Q180" s="483"/>
      <c r="R180" s="483"/>
      <c r="S180" s="483"/>
      <c r="T180" s="483"/>
      <c r="U180" s="483"/>
      <c r="V180" s="483"/>
      <c r="W180" s="483"/>
      <c r="X180" s="483"/>
      <c r="Y180" s="483"/>
      <c r="Z180" s="486"/>
      <c r="AA180" s="14"/>
      <c r="AB180" s="136"/>
      <c r="AD180" s="90"/>
    </row>
    <row r="181" spans="1:30" ht="15.75" customHeight="1" x14ac:dyDescent="0.25">
      <c r="A181" s="485">
        <f t="shared" si="75"/>
        <v>120</v>
      </c>
      <c r="B181" s="339" t="s">
        <v>31</v>
      </c>
      <c r="C181" s="486">
        <f t="shared" si="76"/>
        <v>557630.24</v>
      </c>
      <c r="D181" s="531">
        <f t="shared" si="74"/>
        <v>557630.24</v>
      </c>
      <c r="E181" s="483"/>
      <c r="F181" s="483">
        <v>557630.24</v>
      </c>
      <c r="G181" s="483"/>
      <c r="H181" s="483"/>
      <c r="I181" s="483"/>
      <c r="J181" s="483"/>
      <c r="K181" s="483"/>
      <c r="L181" s="483"/>
      <c r="M181" s="483"/>
      <c r="N181" s="483"/>
      <c r="O181" s="483"/>
      <c r="P181" s="483"/>
      <c r="Q181" s="483"/>
      <c r="R181" s="483"/>
      <c r="S181" s="483"/>
      <c r="T181" s="483"/>
      <c r="U181" s="483"/>
      <c r="V181" s="483"/>
      <c r="W181" s="483"/>
      <c r="X181" s="483"/>
      <c r="Y181" s="483"/>
      <c r="Z181" s="486"/>
      <c r="AA181" s="14"/>
      <c r="AB181" s="136"/>
      <c r="AD181" s="90"/>
    </row>
    <row r="182" spans="1:30" ht="15.75" customHeight="1" x14ac:dyDescent="0.25">
      <c r="A182" s="485">
        <f t="shared" si="75"/>
        <v>121</v>
      </c>
      <c r="B182" s="339" t="s">
        <v>205</v>
      </c>
      <c r="C182" s="486">
        <f t="shared" si="76"/>
        <v>435580.38</v>
      </c>
      <c r="D182" s="531">
        <f t="shared" si="74"/>
        <v>435580.38</v>
      </c>
      <c r="E182" s="483"/>
      <c r="F182" s="483">
        <v>435580.38</v>
      </c>
      <c r="G182" s="483"/>
      <c r="H182" s="483"/>
      <c r="I182" s="483"/>
      <c r="J182" s="483"/>
      <c r="K182" s="483"/>
      <c r="L182" s="483"/>
      <c r="M182" s="483"/>
      <c r="N182" s="483"/>
      <c r="O182" s="483"/>
      <c r="P182" s="483"/>
      <c r="Q182" s="483"/>
      <c r="R182" s="483"/>
      <c r="S182" s="483"/>
      <c r="T182" s="483"/>
      <c r="U182" s="483"/>
      <c r="V182" s="483"/>
      <c r="W182" s="483"/>
      <c r="X182" s="483"/>
      <c r="Y182" s="483"/>
      <c r="Z182" s="486"/>
      <c r="AA182" s="14"/>
      <c r="AB182" s="136"/>
      <c r="AD182" s="90"/>
    </row>
    <row r="183" spans="1:30" ht="15.75" customHeight="1" x14ac:dyDescent="0.25">
      <c r="A183" s="485">
        <f t="shared" si="75"/>
        <v>122</v>
      </c>
      <c r="B183" s="339" t="s">
        <v>206</v>
      </c>
      <c r="C183" s="486">
        <f t="shared" si="76"/>
        <v>435580.38</v>
      </c>
      <c r="D183" s="531">
        <f t="shared" si="74"/>
        <v>435580.38</v>
      </c>
      <c r="E183" s="483"/>
      <c r="F183" s="483">
        <v>435580.38</v>
      </c>
      <c r="G183" s="483"/>
      <c r="H183" s="483"/>
      <c r="I183" s="483"/>
      <c r="J183" s="483"/>
      <c r="K183" s="483"/>
      <c r="L183" s="483"/>
      <c r="M183" s="483"/>
      <c r="N183" s="483"/>
      <c r="O183" s="483"/>
      <c r="P183" s="483"/>
      <c r="Q183" s="483"/>
      <c r="R183" s="483"/>
      <c r="S183" s="483"/>
      <c r="T183" s="483"/>
      <c r="U183" s="483"/>
      <c r="V183" s="483"/>
      <c r="W183" s="483"/>
      <c r="X183" s="483"/>
      <c r="Y183" s="483"/>
      <c r="Z183" s="486"/>
      <c r="AA183" s="14"/>
      <c r="AB183" s="136"/>
      <c r="AD183" s="90"/>
    </row>
    <row r="184" spans="1:30" ht="15.75" customHeight="1" x14ac:dyDescent="0.25">
      <c r="A184" s="485">
        <f t="shared" si="75"/>
        <v>123</v>
      </c>
      <c r="B184" s="339" t="s">
        <v>207</v>
      </c>
      <c r="C184" s="486">
        <f>D184+M184+O184+Q184+S184+U184+W184+X184+Y184+L184</f>
        <v>435580.38</v>
      </c>
      <c r="D184" s="531">
        <f t="shared" si="74"/>
        <v>435580.38</v>
      </c>
      <c r="E184" s="483"/>
      <c r="F184" s="483">
        <v>435580.38</v>
      </c>
      <c r="G184" s="483"/>
      <c r="H184" s="483"/>
      <c r="I184" s="483"/>
      <c r="J184" s="483"/>
      <c r="K184" s="483"/>
      <c r="L184" s="483"/>
      <c r="M184" s="483"/>
      <c r="N184" s="483"/>
      <c r="O184" s="483"/>
      <c r="P184" s="483"/>
      <c r="Q184" s="483"/>
      <c r="R184" s="483"/>
      <c r="S184" s="483"/>
      <c r="T184" s="483"/>
      <c r="U184" s="483"/>
      <c r="V184" s="483"/>
      <c r="W184" s="483"/>
      <c r="X184" s="483"/>
      <c r="Y184" s="483"/>
      <c r="Z184" s="486"/>
      <c r="AA184" s="14"/>
      <c r="AB184" s="136"/>
      <c r="AD184" s="90"/>
    </row>
    <row r="185" spans="1:30" ht="15.75" customHeight="1" x14ac:dyDescent="0.25">
      <c r="A185" s="659" t="s">
        <v>17</v>
      </c>
      <c r="B185" s="660"/>
      <c r="C185" s="486">
        <f t="shared" ref="C185:AA185" si="77">SUM(C173:C184)</f>
        <v>12305779.560000004</v>
      </c>
      <c r="D185" s="483">
        <f t="shared" si="77"/>
        <v>6238637.2799999993</v>
      </c>
      <c r="E185" s="483">
        <f t="shared" si="77"/>
        <v>0</v>
      </c>
      <c r="F185" s="483">
        <f t="shared" si="77"/>
        <v>6238637.2799999993</v>
      </c>
      <c r="G185" s="483">
        <f t="shared" si="77"/>
        <v>0</v>
      </c>
      <c r="H185" s="483">
        <f t="shared" si="77"/>
        <v>0</v>
      </c>
      <c r="I185" s="483">
        <f t="shared" si="77"/>
        <v>0</v>
      </c>
      <c r="J185" s="483">
        <f t="shared" si="77"/>
        <v>0</v>
      </c>
      <c r="K185" s="483">
        <f t="shared" si="77"/>
        <v>0</v>
      </c>
      <c r="L185" s="483">
        <f t="shared" ref="L185" si="78">SUM(L173:L184)</f>
        <v>0</v>
      </c>
      <c r="M185" s="483">
        <f t="shared" si="77"/>
        <v>0</v>
      </c>
      <c r="N185" s="483">
        <f t="shared" si="77"/>
        <v>0</v>
      </c>
      <c r="O185" s="483">
        <f t="shared" si="77"/>
        <v>0</v>
      </c>
      <c r="P185" s="483">
        <f t="shared" si="77"/>
        <v>0</v>
      </c>
      <c r="Q185" s="483">
        <f t="shared" si="77"/>
        <v>0</v>
      </c>
      <c r="R185" s="483">
        <f t="shared" si="77"/>
        <v>590.20000000000005</v>
      </c>
      <c r="S185" s="483">
        <f t="shared" si="77"/>
        <v>6067142.2800000003</v>
      </c>
      <c r="T185" s="483">
        <f t="shared" si="77"/>
        <v>0</v>
      </c>
      <c r="U185" s="483">
        <f t="shared" si="77"/>
        <v>0</v>
      </c>
      <c r="V185" s="483">
        <f t="shared" si="77"/>
        <v>0</v>
      </c>
      <c r="W185" s="483">
        <f t="shared" si="77"/>
        <v>0</v>
      </c>
      <c r="X185" s="483">
        <f t="shared" si="77"/>
        <v>0</v>
      </c>
      <c r="Y185" s="483">
        <f t="shared" si="77"/>
        <v>0</v>
      </c>
      <c r="Z185" s="486">
        <f>(C185-Y185)*0.0214</f>
        <v>263343.68258400005</v>
      </c>
      <c r="AA185" s="527">
        <f t="shared" si="77"/>
        <v>0</v>
      </c>
      <c r="AB185" s="136"/>
      <c r="AC185" s="90"/>
      <c r="AD185" s="90"/>
    </row>
    <row r="186" spans="1:30" ht="15.75" customHeight="1" x14ac:dyDescent="0.25">
      <c r="A186" s="554" t="s">
        <v>32</v>
      </c>
      <c r="B186" s="555"/>
      <c r="C186" s="556"/>
      <c r="D186" s="533"/>
      <c r="E186" s="533"/>
      <c r="F186" s="533"/>
      <c r="G186" s="533"/>
      <c r="H186" s="533"/>
      <c r="I186" s="533"/>
      <c r="J186" s="533"/>
      <c r="K186" s="533"/>
      <c r="L186" s="533"/>
      <c r="M186" s="533"/>
      <c r="N186" s="533"/>
      <c r="O186" s="533"/>
      <c r="P186" s="533"/>
      <c r="Q186" s="533"/>
      <c r="R186" s="533"/>
      <c r="S186" s="533"/>
      <c r="T186" s="533"/>
      <c r="U186" s="533"/>
      <c r="V186" s="533"/>
      <c r="W186" s="533"/>
      <c r="X186" s="533"/>
      <c r="Y186" s="533"/>
      <c r="Z186" s="538"/>
      <c r="AA186" s="14"/>
      <c r="AB186" s="136"/>
      <c r="AC186" s="90"/>
      <c r="AD186" s="90"/>
    </row>
    <row r="187" spans="1:30" s="137" customFormat="1" ht="18" customHeight="1" x14ac:dyDescent="0.25">
      <c r="A187" s="485">
        <f>A184+1</f>
        <v>124</v>
      </c>
      <c r="B187" s="311" t="s">
        <v>417</v>
      </c>
      <c r="C187" s="486">
        <f t="shared" ref="C187:C194" si="79">D187+M187+O187+Q187+S187+U187+W187+X187+Y187+L187</f>
        <v>371909.44</v>
      </c>
      <c r="D187" s="531">
        <f t="shared" ref="D187:D194" si="80">E187+F187+G187+H187+I187+J187</f>
        <v>0</v>
      </c>
      <c r="E187" s="483"/>
      <c r="F187" s="483"/>
      <c r="G187" s="483"/>
      <c r="H187" s="7"/>
      <c r="I187" s="483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531">
        <v>371909.44</v>
      </c>
      <c r="Z187" s="527"/>
      <c r="AA187" s="18" t="s">
        <v>1223</v>
      </c>
      <c r="AB187" s="136" t="s">
        <v>1473</v>
      </c>
    </row>
    <row r="188" spans="1:30" s="137" customFormat="1" ht="17.25" customHeight="1" x14ac:dyDescent="0.25">
      <c r="A188" s="485">
        <f t="shared" ref="A188" si="81">A187+1</f>
        <v>125</v>
      </c>
      <c r="B188" s="308" t="s">
        <v>418</v>
      </c>
      <c r="C188" s="486">
        <f t="shared" si="79"/>
        <v>868501.27</v>
      </c>
      <c r="D188" s="531">
        <f t="shared" si="80"/>
        <v>0</v>
      </c>
      <c r="E188" s="7"/>
      <c r="F188" s="483"/>
      <c r="G188" s="483"/>
      <c r="H188" s="483"/>
      <c r="I188" s="7"/>
      <c r="J188" s="7"/>
      <c r="K188" s="200"/>
      <c r="L188" s="200"/>
      <c r="M188" s="200"/>
      <c r="N188" s="7"/>
      <c r="O188" s="7"/>
      <c r="P188" s="200"/>
      <c r="Q188" s="7"/>
      <c r="R188" s="7"/>
      <c r="S188" s="7"/>
      <c r="T188" s="7"/>
      <c r="U188" s="7"/>
      <c r="V188" s="7"/>
      <c r="W188" s="7"/>
      <c r="X188" s="7"/>
      <c r="Y188" s="531">
        <v>868501.27</v>
      </c>
      <c r="Z188" s="527"/>
      <c r="AA188" s="18" t="s">
        <v>1224</v>
      </c>
      <c r="AB188" s="136" t="s">
        <v>1474</v>
      </c>
    </row>
    <row r="189" spans="1:30" s="137" customFormat="1" ht="16.5" customHeight="1" x14ac:dyDescent="0.25">
      <c r="A189" s="485">
        <f t="shared" ref="A189:A194" si="82">A188+1</f>
        <v>126</v>
      </c>
      <c r="B189" s="308" t="s">
        <v>1720</v>
      </c>
      <c r="C189" s="486">
        <f t="shared" si="79"/>
        <v>822570.29999999993</v>
      </c>
      <c r="D189" s="531">
        <f t="shared" si="80"/>
        <v>0</v>
      </c>
      <c r="E189" s="7"/>
      <c r="F189" s="483"/>
      <c r="G189" s="483"/>
      <c r="H189" s="483"/>
      <c r="I189" s="7"/>
      <c r="J189" s="7"/>
      <c r="K189" s="200"/>
      <c r="L189" s="200"/>
      <c r="M189" s="200"/>
      <c r="N189" s="7"/>
      <c r="O189" s="7"/>
      <c r="P189" s="200"/>
      <c r="Q189" s="7"/>
      <c r="R189" s="7"/>
      <c r="S189" s="7"/>
      <c r="T189" s="7"/>
      <c r="U189" s="7"/>
      <c r="V189" s="7"/>
      <c r="W189" s="7"/>
      <c r="X189" s="7"/>
      <c r="Y189" s="531">
        <v>822570.29999999993</v>
      </c>
      <c r="Z189" s="527"/>
      <c r="AA189" s="18" t="s">
        <v>1225</v>
      </c>
      <c r="AB189" s="136" t="s">
        <v>1666</v>
      </c>
    </row>
    <row r="190" spans="1:30" s="137" customFormat="1" ht="21" customHeight="1" x14ac:dyDescent="0.25">
      <c r="A190" s="529">
        <f t="shared" si="82"/>
        <v>127</v>
      </c>
      <c r="B190" s="308" t="s">
        <v>1664</v>
      </c>
      <c r="C190" s="486">
        <f t="shared" si="79"/>
        <v>184210.9</v>
      </c>
      <c r="D190" s="531">
        <f t="shared" si="80"/>
        <v>0</v>
      </c>
      <c r="E190" s="7"/>
      <c r="F190" s="483"/>
      <c r="G190" s="483"/>
      <c r="H190" s="7"/>
      <c r="I190" s="483"/>
      <c r="J190" s="7"/>
      <c r="K190" s="7"/>
      <c r="L190" s="8"/>
      <c r="M190" s="8"/>
      <c r="N190" s="7"/>
      <c r="O190" s="7"/>
      <c r="P190" s="200"/>
      <c r="Q190" s="8"/>
      <c r="R190" s="7"/>
      <c r="S190" s="7"/>
      <c r="T190" s="200"/>
      <c r="U190" s="200"/>
      <c r="V190" s="7"/>
      <c r="W190" s="7"/>
      <c r="X190" s="7"/>
      <c r="Y190" s="531">
        <v>184210.9</v>
      </c>
      <c r="Z190" s="527"/>
      <c r="AA190" s="106"/>
      <c r="AB190" s="136" t="s">
        <v>981</v>
      </c>
    </row>
    <row r="191" spans="1:30" ht="15.75" customHeight="1" x14ac:dyDescent="0.2">
      <c r="A191" s="529">
        <f t="shared" si="82"/>
        <v>128</v>
      </c>
      <c r="B191" s="339" t="s">
        <v>209</v>
      </c>
      <c r="C191" s="486">
        <f t="shared" si="79"/>
        <v>1938500.4600000002</v>
      </c>
      <c r="D191" s="531">
        <f t="shared" si="80"/>
        <v>1767939.7200000002</v>
      </c>
      <c r="E191" s="483"/>
      <c r="F191" s="483"/>
      <c r="G191" s="483">
        <v>1535785.34</v>
      </c>
      <c r="H191" s="483">
        <v>157089.85999999999</v>
      </c>
      <c r="I191" s="483"/>
      <c r="J191" s="483">
        <v>75064.52</v>
      </c>
      <c r="K191" s="483"/>
      <c r="L191" s="483"/>
      <c r="M191" s="483"/>
      <c r="N191" s="380"/>
      <c r="O191" s="483"/>
      <c r="P191" s="380"/>
      <c r="Q191" s="380"/>
      <c r="R191" s="380"/>
      <c r="S191" s="483"/>
      <c r="T191" s="483"/>
      <c r="U191" s="483"/>
      <c r="V191" s="483"/>
      <c r="W191" s="483"/>
      <c r="X191" s="483">
        <v>170560.74</v>
      </c>
      <c r="Y191" s="483"/>
      <c r="Z191" s="486"/>
      <c r="AA191" s="14" t="s">
        <v>354</v>
      </c>
      <c r="AB191" s="136"/>
      <c r="AC191" s="90"/>
      <c r="AD191" s="90"/>
    </row>
    <row r="192" spans="1:30" ht="15.75" customHeight="1" x14ac:dyDescent="0.2">
      <c r="A192" s="529">
        <f t="shared" si="82"/>
        <v>129</v>
      </c>
      <c r="B192" s="339" t="s">
        <v>210</v>
      </c>
      <c r="C192" s="486">
        <f t="shared" si="79"/>
        <v>1103113.5599999998</v>
      </c>
      <c r="D192" s="531">
        <f t="shared" si="80"/>
        <v>897215.35999999987</v>
      </c>
      <c r="E192" s="483"/>
      <c r="F192" s="483"/>
      <c r="G192" s="483">
        <v>686465</v>
      </c>
      <c r="H192" s="483">
        <v>130125.68</v>
      </c>
      <c r="I192" s="483"/>
      <c r="J192" s="483">
        <v>80624.679999999993</v>
      </c>
      <c r="K192" s="483"/>
      <c r="L192" s="483"/>
      <c r="M192" s="483"/>
      <c r="N192" s="380"/>
      <c r="O192" s="483"/>
      <c r="P192" s="380"/>
      <c r="Q192" s="380"/>
      <c r="R192" s="380"/>
      <c r="S192" s="483"/>
      <c r="T192" s="483"/>
      <c r="U192" s="483"/>
      <c r="V192" s="483"/>
      <c r="W192" s="483"/>
      <c r="X192" s="483">
        <f>47890.3+158007.9</f>
        <v>205898.2</v>
      </c>
      <c r="Y192" s="483"/>
      <c r="Z192" s="486"/>
      <c r="AA192" s="14" t="s">
        <v>354</v>
      </c>
      <c r="AB192" s="136"/>
      <c r="AC192" s="90"/>
      <c r="AD192" s="90"/>
    </row>
    <row r="193" spans="1:33" ht="15.75" customHeight="1" x14ac:dyDescent="0.2">
      <c r="A193" s="529">
        <f t="shared" si="82"/>
        <v>130</v>
      </c>
      <c r="B193" s="339" t="s">
        <v>211</v>
      </c>
      <c r="C193" s="486">
        <f t="shared" si="79"/>
        <v>1575021.52</v>
      </c>
      <c r="D193" s="531">
        <f t="shared" si="80"/>
        <v>1369138.6600000001</v>
      </c>
      <c r="E193" s="483"/>
      <c r="F193" s="483"/>
      <c r="G193" s="483">
        <v>1172281.6200000001</v>
      </c>
      <c r="H193" s="483">
        <v>134124.70000000001</v>
      </c>
      <c r="I193" s="483"/>
      <c r="J193" s="483">
        <v>62732.34</v>
      </c>
      <c r="K193" s="483"/>
      <c r="L193" s="483"/>
      <c r="M193" s="483"/>
      <c r="N193" s="380"/>
      <c r="O193" s="380"/>
      <c r="P193" s="380"/>
      <c r="Q193" s="380"/>
      <c r="R193" s="380"/>
      <c r="S193" s="483"/>
      <c r="T193" s="483"/>
      <c r="U193" s="483"/>
      <c r="V193" s="483"/>
      <c r="W193" s="483"/>
      <c r="X193" s="483">
        <f>47890.3+157992.56</f>
        <v>205882.86</v>
      </c>
      <c r="Y193" s="483"/>
      <c r="Z193" s="486"/>
      <c r="AA193" s="14" t="s">
        <v>354</v>
      </c>
      <c r="AB193" s="136"/>
      <c r="AC193" s="90"/>
      <c r="AD193" s="90"/>
    </row>
    <row r="194" spans="1:33" ht="15.75" customHeight="1" x14ac:dyDescent="0.2">
      <c r="A194" s="529">
        <f t="shared" si="82"/>
        <v>131</v>
      </c>
      <c r="B194" s="339" t="s">
        <v>208</v>
      </c>
      <c r="C194" s="486">
        <f t="shared" si="79"/>
        <v>1036186.32</v>
      </c>
      <c r="D194" s="531">
        <f t="shared" si="80"/>
        <v>1018409.62</v>
      </c>
      <c r="E194" s="483"/>
      <c r="F194" s="483"/>
      <c r="G194" s="483">
        <v>648571.66</v>
      </c>
      <c r="H194" s="483">
        <v>243803.34</v>
      </c>
      <c r="I194" s="483"/>
      <c r="J194" s="483">
        <v>126034.62</v>
      </c>
      <c r="K194" s="483"/>
      <c r="L194" s="483"/>
      <c r="M194" s="483"/>
      <c r="N194" s="380"/>
      <c r="O194" s="380"/>
      <c r="P194" s="380"/>
      <c r="Q194" s="380"/>
      <c r="R194" s="380"/>
      <c r="S194" s="483"/>
      <c r="T194" s="483"/>
      <c r="U194" s="483"/>
      <c r="V194" s="483"/>
      <c r="W194" s="483"/>
      <c r="X194" s="483">
        <v>17776.7</v>
      </c>
      <c r="Y194" s="483"/>
      <c r="Z194" s="486"/>
      <c r="AA194" s="14" t="s">
        <v>360</v>
      </c>
      <c r="AB194" s="136"/>
      <c r="AC194" s="90"/>
      <c r="AD194" s="90"/>
    </row>
    <row r="195" spans="1:33" ht="15.75" customHeight="1" x14ac:dyDescent="0.25">
      <c r="A195" s="659" t="s">
        <v>17</v>
      </c>
      <c r="B195" s="660"/>
      <c r="C195" s="486">
        <f t="shared" ref="C195:Y195" si="83">SUM(C187:C194)</f>
        <v>7900013.7699999996</v>
      </c>
      <c r="D195" s="483">
        <f t="shared" si="83"/>
        <v>5052703.3600000003</v>
      </c>
      <c r="E195" s="483">
        <f t="shared" si="83"/>
        <v>0</v>
      </c>
      <c r="F195" s="483">
        <f t="shared" si="83"/>
        <v>0</v>
      </c>
      <c r="G195" s="483">
        <f t="shared" si="83"/>
        <v>4043103.62</v>
      </c>
      <c r="H195" s="483">
        <f t="shared" si="83"/>
        <v>665143.57999999996</v>
      </c>
      <c r="I195" s="483">
        <f t="shared" si="83"/>
        <v>0</v>
      </c>
      <c r="J195" s="483">
        <f t="shared" si="83"/>
        <v>344456.16000000003</v>
      </c>
      <c r="K195" s="483">
        <f t="shared" si="83"/>
        <v>0</v>
      </c>
      <c r="L195" s="483">
        <f t="shared" ref="L195" si="84">SUM(L187:L194)</f>
        <v>0</v>
      </c>
      <c r="M195" s="483">
        <f t="shared" si="83"/>
        <v>0</v>
      </c>
      <c r="N195" s="483">
        <f t="shared" si="83"/>
        <v>0</v>
      </c>
      <c r="O195" s="483">
        <f t="shared" si="83"/>
        <v>0</v>
      </c>
      <c r="P195" s="483">
        <f t="shared" si="83"/>
        <v>0</v>
      </c>
      <c r="Q195" s="483">
        <f t="shared" si="83"/>
        <v>0</v>
      </c>
      <c r="R195" s="483">
        <f t="shared" si="83"/>
        <v>0</v>
      </c>
      <c r="S195" s="483">
        <f t="shared" si="83"/>
        <v>0</v>
      </c>
      <c r="T195" s="483">
        <f t="shared" si="83"/>
        <v>0</v>
      </c>
      <c r="U195" s="483">
        <f t="shared" si="83"/>
        <v>0</v>
      </c>
      <c r="V195" s="483">
        <f t="shared" si="83"/>
        <v>0</v>
      </c>
      <c r="W195" s="483">
        <f t="shared" si="83"/>
        <v>0</v>
      </c>
      <c r="X195" s="483">
        <f t="shared" si="83"/>
        <v>600118.5</v>
      </c>
      <c r="Y195" s="483">
        <f t="shared" si="83"/>
        <v>2247191.9099999997</v>
      </c>
      <c r="Z195" s="486">
        <f>(C195-Y195)*0.0214</f>
        <v>120970.38780399998</v>
      </c>
      <c r="AA195" s="527">
        <f>SUM(AA187:AA194)</f>
        <v>0</v>
      </c>
      <c r="AB195" s="136"/>
      <c r="AC195" s="90"/>
      <c r="AD195" s="90"/>
      <c r="AG195" s="91"/>
    </row>
    <row r="196" spans="1:33" ht="12.75" customHeight="1" x14ac:dyDescent="0.25">
      <c r="A196" s="554" t="s">
        <v>420</v>
      </c>
      <c r="B196" s="555"/>
      <c r="C196" s="556"/>
      <c r="D196" s="533"/>
      <c r="E196" s="533"/>
      <c r="F196" s="533"/>
      <c r="G196" s="533"/>
      <c r="H196" s="533"/>
      <c r="I196" s="533"/>
      <c r="J196" s="533"/>
      <c r="K196" s="533"/>
      <c r="L196" s="533"/>
      <c r="M196" s="533"/>
      <c r="N196" s="533"/>
      <c r="O196" s="533"/>
      <c r="P196" s="533"/>
      <c r="Q196" s="533"/>
      <c r="R196" s="533"/>
      <c r="S196" s="533"/>
      <c r="T196" s="533"/>
      <c r="U196" s="533"/>
      <c r="V196" s="533"/>
      <c r="W196" s="533"/>
      <c r="X196" s="533"/>
      <c r="Y196" s="533"/>
      <c r="Z196" s="538"/>
      <c r="AA196" s="14"/>
      <c r="AB196" s="136"/>
      <c r="AE196" s="132"/>
    </row>
    <row r="197" spans="1:33" ht="15.75" customHeight="1" x14ac:dyDescent="0.25">
      <c r="A197" s="485">
        <f>A194+1</f>
        <v>132</v>
      </c>
      <c r="B197" s="339" t="s">
        <v>421</v>
      </c>
      <c r="C197" s="486">
        <f t="shared" ref="C197:C198" si="85">D197+M197+O197+Q197+S197+U197+W197+X197+Y197+L197</f>
        <v>314688.66000000003</v>
      </c>
      <c r="D197" s="531">
        <f>E197+F197+G197+H197+I197+J197</f>
        <v>0</v>
      </c>
      <c r="E197" s="483"/>
      <c r="F197" s="483">
        <v>0</v>
      </c>
      <c r="G197" s="483">
        <v>0</v>
      </c>
      <c r="H197" s="483">
        <v>0</v>
      </c>
      <c r="I197" s="483">
        <v>0</v>
      </c>
      <c r="J197" s="483"/>
      <c r="K197" s="531">
        <v>0</v>
      </c>
      <c r="L197" s="483">
        <v>0</v>
      </c>
      <c r="M197" s="483">
        <v>0</v>
      </c>
      <c r="N197" s="483"/>
      <c r="O197" s="483"/>
      <c r="P197" s="531">
        <v>0</v>
      </c>
      <c r="Q197" s="483">
        <v>0</v>
      </c>
      <c r="R197" s="483">
        <v>0</v>
      </c>
      <c r="S197" s="483">
        <v>0</v>
      </c>
      <c r="T197" s="483">
        <v>0</v>
      </c>
      <c r="U197" s="483">
        <v>0</v>
      </c>
      <c r="V197" s="483">
        <v>0</v>
      </c>
      <c r="W197" s="483">
        <v>0</v>
      </c>
      <c r="X197" s="531">
        <v>0</v>
      </c>
      <c r="Y197" s="483">
        <v>314688.66000000003</v>
      </c>
      <c r="Z197" s="486"/>
      <c r="AA197" s="14"/>
      <c r="AB197" s="136" t="s">
        <v>1125</v>
      </c>
      <c r="AE197" s="132"/>
    </row>
    <row r="198" spans="1:33" ht="15.75" customHeight="1" x14ac:dyDescent="0.25">
      <c r="A198" s="485">
        <f>A197+1</f>
        <v>133</v>
      </c>
      <c r="B198" s="339" t="s">
        <v>422</v>
      </c>
      <c r="C198" s="486">
        <f t="shared" si="85"/>
        <v>313839.69</v>
      </c>
      <c r="D198" s="531">
        <f>E198+F198+G198+H198+I198+J198</f>
        <v>0</v>
      </c>
      <c r="E198" s="483"/>
      <c r="F198" s="483">
        <v>0</v>
      </c>
      <c r="G198" s="483">
        <v>0</v>
      </c>
      <c r="H198" s="483">
        <v>0</v>
      </c>
      <c r="I198" s="483">
        <v>0</v>
      </c>
      <c r="J198" s="483"/>
      <c r="K198" s="483">
        <v>0</v>
      </c>
      <c r="L198" s="483">
        <v>0</v>
      </c>
      <c r="M198" s="483">
        <v>0</v>
      </c>
      <c r="N198" s="380"/>
      <c r="O198" s="483"/>
      <c r="P198" s="483">
        <v>0</v>
      </c>
      <c r="Q198" s="483">
        <v>0</v>
      </c>
      <c r="R198" s="483">
        <v>0</v>
      </c>
      <c r="S198" s="483">
        <v>0</v>
      </c>
      <c r="T198" s="483">
        <v>0</v>
      </c>
      <c r="U198" s="483">
        <v>0</v>
      </c>
      <c r="V198" s="483">
        <v>0</v>
      </c>
      <c r="W198" s="483">
        <v>0</v>
      </c>
      <c r="X198" s="483">
        <v>0</v>
      </c>
      <c r="Y198" s="483">
        <v>313839.69</v>
      </c>
      <c r="Z198" s="486"/>
      <c r="AA198" s="14"/>
      <c r="AB198" s="136" t="s">
        <v>1125</v>
      </c>
      <c r="AE198" s="132"/>
    </row>
    <row r="199" spans="1:33" s="5" customFormat="1" ht="12.75" customHeight="1" x14ac:dyDescent="0.25">
      <c r="A199" s="554" t="s">
        <v>17</v>
      </c>
      <c r="B199" s="556"/>
      <c r="C199" s="528">
        <f t="shared" ref="C199:AA199" si="86">SUM(C197:C198)</f>
        <v>628528.35000000009</v>
      </c>
      <c r="D199" s="113">
        <f t="shared" si="86"/>
        <v>0</v>
      </c>
      <c r="E199" s="113">
        <f t="shared" si="86"/>
        <v>0</v>
      </c>
      <c r="F199" s="113">
        <f t="shared" si="86"/>
        <v>0</v>
      </c>
      <c r="G199" s="113">
        <f t="shared" si="86"/>
        <v>0</v>
      </c>
      <c r="H199" s="113">
        <f t="shared" si="86"/>
        <v>0</v>
      </c>
      <c r="I199" s="113">
        <f t="shared" si="86"/>
        <v>0</v>
      </c>
      <c r="J199" s="113">
        <f t="shared" si="86"/>
        <v>0</v>
      </c>
      <c r="K199" s="113">
        <f t="shared" si="86"/>
        <v>0</v>
      </c>
      <c r="L199" s="113">
        <f t="shared" ref="L199" si="87">SUM(L197:L198)</f>
        <v>0</v>
      </c>
      <c r="M199" s="113">
        <f t="shared" si="86"/>
        <v>0</v>
      </c>
      <c r="N199" s="113">
        <f t="shared" si="86"/>
        <v>0</v>
      </c>
      <c r="O199" s="113">
        <f t="shared" si="86"/>
        <v>0</v>
      </c>
      <c r="P199" s="113">
        <f t="shared" si="86"/>
        <v>0</v>
      </c>
      <c r="Q199" s="113">
        <f t="shared" si="86"/>
        <v>0</v>
      </c>
      <c r="R199" s="113">
        <f t="shared" si="86"/>
        <v>0</v>
      </c>
      <c r="S199" s="113">
        <f t="shared" si="86"/>
        <v>0</v>
      </c>
      <c r="T199" s="113">
        <f t="shared" si="86"/>
        <v>0</v>
      </c>
      <c r="U199" s="113">
        <f t="shared" si="86"/>
        <v>0</v>
      </c>
      <c r="V199" s="113">
        <f t="shared" si="86"/>
        <v>0</v>
      </c>
      <c r="W199" s="113">
        <f t="shared" si="86"/>
        <v>0</v>
      </c>
      <c r="X199" s="113">
        <f t="shared" si="86"/>
        <v>0</v>
      </c>
      <c r="Y199" s="113">
        <f>SUM(Y197:Y198)</f>
        <v>628528.35000000009</v>
      </c>
      <c r="Z199" s="486">
        <f>(C199-Y199)*0.0214</f>
        <v>0</v>
      </c>
      <c r="AA199" s="538">
        <f t="shared" si="86"/>
        <v>0</v>
      </c>
      <c r="AB199" s="136"/>
      <c r="AC199" s="91"/>
      <c r="AD199" s="91"/>
    </row>
    <row r="200" spans="1:33" s="137" customFormat="1" ht="14.25" customHeight="1" x14ac:dyDescent="0.2">
      <c r="A200" s="678" t="s">
        <v>1721</v>
      </c>
      <c r="B200" s="679"/>
      <c r="C200" s="680"/>
      <c r="D200" s="439"/>
      <c r="E200" s="439"/>
      <c r="F200" s="439"/>
      <c r="G200" s="439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529"/>
      <c r="AA200" s="139"/>
      <c r="AB200" s="136"/>
    </row>
    <row r="201" spans="1:33" s="137" customFormat="1" ht="22.5" customHeight="1" x14ac:dyDescent="0.2">
      <c r="A201" s="485">
        <f>A198+1</f>
        <v>134</v>
      </c>
      <c r="B201" s="313" t="s">
        <v>423</v>
      </c>
      <c r="C201" s="486">
        <f>D201+M201+O201+Q201+S201+U201+W201+X201+Y201+L201</f>
        <v>518142.42000000004</v>
      </c>
      <c r="D201" s="531">
        <f>E201+F201+G201+H201+I201+J201</f>
        <v>0</v>
      </c>
      <c r="E201" s="381"/>
      <c r="F201" s="381"/>
      <c r="G201" s="381"/>
      <c r="H201" s="381"/>
      <c r="I201" s="381"/>
      <c r="J201" s="381"/>
      <c r="K201" s="381"/>
      <c r="L201" s="381"/>
      <c r="M201" s="381"/>
      <c r="N201" s="381"/>
      <c r="O201" s="200"/>
      <c r="P201" s="381"/>
      <c r="Q201" s="440"/>
      <c r="R201" s="381"/>
      <c r="S201" s="381"/>
      <c r="T201" s="483"/>
      <c r="U201" s="483"/>
      <c r="V201" s="483"/>
      <c r="W201" s="483"/>
      <c r="X201" s="483"/>
      <c r="Y201" s="531">
        <v>518142.42000000004</v>
      </c>
      <c r="Z201" s="527"/>
      <c r="AA201" s="18" t="s">
        <v>1226</v>
      </c>
      <c r="AB201" s="136" t="s">
        <v>1475</v>
      </c>
    </row>
    <row r="202" spans="1:33" ht="15.75" customHeight="1" x14ac:dyDescent="0.25">
      <c r="A202" s="659" t="s">
        <v>17</v>
      </c>
      <c r="B202" s="660"/>
      <c r="C202" s="486">
        <f t="shared" ref="C202" si="88">D202+M202+O202+Q202+S202+U202+W202+X202+Y202+L202</f>
        <v>518142.42000000004</v>
      </c>
      <c r="D202" s="483">
        <f t="shared" ref="D202:Y202" si="89">SUM(D201:D201)</f>
        <v>0</v>
      </c>
      <c r="E202" s="483">
        <f t="shared" si="89"/>
        <v>0</v>
      </c>
      <c r="F202" s="483">
        <f t="shared" si="89"/>
        <v>0</v>
      </c>
      <c r="G202" s="483">
        <f t="shared" si="89"/>
        <v>0</v>
      </c>
      <c r="H202" s="483">
        <f t="shared" si="89"/>
        <v>0</v>
      </c>
      <c r="I202" s="483">
        <f t="shared" si="89"/>
        <v>0</v>
      </c>
      <c r="J202" s="483">
        <f t="shared" si="89"/>
        <v>0</v>
      </c>
      <c r="K202" s="483">
        <f t="shared" si="89"/>
        <v>0</v>
      </c>
      <c r="L202" s="483">
        <f t="shared" ref="L202" si="90">SUM(L201:L201)</f>
        <v>0</v>
      </c>
      <c r="M202" s="483">
        <f t="shared" si="89"/>
        <v>0</v>
      </c>
      <c r="N202" s="483">
        <f t="shared" si="89"/>
        <v>0</v>
      </c>
      <c r="O202" s="483">
        <f t="shared" si="89"/>
        <v>0</v>
      </c>
      <c r="P202" s="483">
        <f t="shared" si="89"/>
        <v>0</v>
      </c>
      <c r="Q202" s="483">
        <f t="shared" si="89"/>
        <v>0</v>
      </c>
      <c r="R202" s="483">
        <f t="shared" si="89"/>
        <v>0</v>
      </c>
      <c r="S202" s="483">
        <f t="shared" si="89"/>
        <v>0</v>
      </c>
      <c r="T202" s="483">
        <f t="shared" si="89"/>
        <v>0</v>
      </c>
      <c r="U202" s="483">
        <f t="shared" si="89"/>
        <v>0</v>
      </c>
      <c r="V202" s="483">
        <f t="shared" si="89"/>
        <v>0</v>
      </c>
      <c r="W202" s="483">
        <f t="shared" si="89"/>
        <v>0</v>
      </c>
      <c r="X202" s="483">
        <f t="shared" si="89"/>
        <v>0</v>
      </c>
      <c r="Y202" s="483">
        <f t="shared" si="89"/>
        <v>518142.42000000004</v>
      </c>
      <c r="Z202" s="486">
        <f>(C202-Y202)*0.0214</f>
        <v>0</v>
      </c>
      <c r="AA202" s="14"/>
      <c r="AB202" s="136"/>
      <c r="AC202" s="90"/>
      <c r="AD202" s="90"/>
      <c r="AG202" s="91"/>
    </row>
    <row r="203" spans="1:33" ht="12.75" customHeight="1" x14ac:dyDescent="0.25">
      <c r="A203" s="554" t="s">
        <v>425</v>
      </c>
      <c r="B203" s="555"/>
      <c r="C203" s="556"/>
      <c r="D203" s="533"/>
      <c r="E203" s="533"/>
      <c r="F203" s="533"/>
      <c r="G203" s="533"/>
      <c r="H203" s="533"/>
      <c r="I203" s="533"/>
      <c r="J203" s="533"/>
      <c r="K203" s="533"/>
      <c r="L203" s="533"/>
      <c r="M203" s="533"/>
      <c r="N203" s="533"/>
      <c r="O203" s="533"/>
      <c r="P203" s="533"/>
      <c r="Q203" s="533"/>
      <c r="R203" s="533"/>
      <c r="S203" s="533"/>
      <c r="T203" s="533"/>
      <c r="U203" s="533"/>
      <c r="V203" s="533"/>
      <c r="W203" s="533"/>
      <c r="X203" s="533"/>
      <c r="Y203" s="533"/>
      <c r="Z203" s="538"/>
      <c r="AA203" s="14"/>
      <c r="AB203" s="136"/>
      <c r="AE203" s="132"/>
    </row>
    <row r="204" spans="1:33" ht="13.5" customHeight="1" x14ac:dyDescent="0.25">
      <c r="A204" s="485">
        <f>A201+1</f>
        <v>135</v>
      </c>
      <c r="B204" s="339" t="s">
        <v>426</v>
      </c>
      <c r="C204" s="486">
        <f t="shared" ref="C204" si="91">D204+M204+O204+Q204+S204+U204+W204+X204+Y204+L204</f>
        <v>207793.29</v>
      </c>
      <c r="D204" s="531">
        <f>E204+F204+G204+H204+I204+J204</f>
        <v>0</v>
      </c>
      <c r="E204" s="483"/>
      <c r="F204" s="483">
        <v>0</v>
      </c>
      <c r="G204" s="483">
        <v>0</v>
      </c>
      <c r="H204" s="483">
        <v>0</v>
      </c>
      <c r="I204" s="483">
        <v>0</v>
      </c>
      <c r="J204" s="483">
        <v>0</v>
      </c>
      <c r="K204" s="531">
        <v>0</v>
      </c>
      <c r="L204" s="483">
        <v>0</v>
      </c>
      <c r="M204" s="483">
        <v>0</v>
      </c>
      <c r="N204" s="483"/>
      <c r="O204" s="483"/>
      <c r="P204" s="531"/>
      <c r="Q204" s="483"/>
      <c r="R204" s="483"/>
      <c r="S204" s="483"/>
      <c r="T204" s="483">
        <v>0</v>
      </c>
      <c r="U204" s="483">
        <v>0</v>
      </c>
      <c r="V204" s="483">
        <v>0</v>
      </c>
      <c r="W204" s="483">
        <v>0</v>
      </c>
      <c r="X204" s="531">
        <v>0</v>
      </c>
      <c r="Y204" s="531">
        <v>207793.29</v>
      </c>
      <c r="Z204" s="527"/>
      <c r="AA204" s="14" t="s">
        <v>1227</v>
      </c>
      <c r="AB204" s="136" t="s">
        <v>981</v>
      </c>
      <c r="AE204" s="132"/>
    </row>
    <row r="205" spans="1:33" s="5" customFormat="1" ht="14.25" customHeight="1" x14ac:dyDescent="0.25">
      <c r="A205" s="690" t="s">
        <v>17</v>
      </c>
      <c r="B205" s="690"/>
      <c r="C205" s="528">
        <f t="shared" ref="C205:Y205" si="92">SUM(C204:C204)</f>
        <v>207793.29</v>
      </c>
      <c r="D205" s="113">
        <f t="shared" si="92"/>
        <v>0</v>
      </c>
      <c r="E205" s="113">
        <f t="shared" si="92"/>
        <v>0</v>
      </c>
      <c r="F205" s="113">
        <f t="shared" si="92"/>
        <v>0</v>
      </c>
      <c r="G205" s="113">
        <f t="shared" si="92"/>
        <v>0</v>
      </c>
      <c r="H205" s="113">
        <f t="shared" si="92"/>
        <v>0</v>
      </c>
      <c r="I205" s="113">
        <f t="shared" si="92"/>
        <v>0</v>
      </c>
      <c r="J205" s="113">
        <f t="shared" si="92"/>
        <v>0</v>
      </c>
      <c r="K205" s="113">
        <f t="shared" si="92"/>
        <v>0</v>
      </c>
      <c r="L205" s="113">
        <f t="shared" ref="L205" si="93">SUM(L204:L204)</f>
        <v>0</v>
      </c>
      <c r="M205" s="113">
        <f t="shared" si="92"/>
        <v>0</v>
      </c>
      <c r="N205" s="113">
        <f t="shared" si="92"/>
        <v>0</v>
      </c>
      <c r="O205" s="113">
        <f t="shared" si="92"/>
        <v>0</v>
      </c>
      <c r="P205" s="113">
        <f t="shared" si="92"/>
        <v>0</v>
      </c>
      <c r="Q205" s="113">
        <f t="shared" si="92"/>
        <v>0</v>
      </c>
      <c r="R205" s="113">
        <f t="shared" si="92"/>
        <v>0</v>
      </c>
      <c r="S205" s="113">
        <f t="shared" si="92"/>
        <v>0</v>
      </c>
      <c r="T205" s="113">
        <f t="shared" si="92"/>
        <v>0</v>
      </c>
      <c r="U205" s="113">
        <f t="shared" si="92"/>
        <v>0</v>
      </c>
      <c r="V205" s="113">
        <f t="shared" si="92"/>
        <v>0</v>
      </c>
      <c r="W205" s="113">
        <f t="shared" si="92"/>
        <v>0</v>
      </c>
      <c r="X205" s="113">
        <f t="shared" si="92"/>
        <v>0</v>
      </c>
      <c r="Y205" s="113">
        <f t="shared" si="92"/>
        <v>207793.29</v>
      </c>
      <c r="Z205" s="486">
        <f>(C205-Y205)*0.0214</f>
        <v>0</v>
      </c>
      <c r="AA205" s="187"/>
      <c r="AB205" s="136"/>
      <c r="AC205" s="91"/>
      <c r="AD205" s="91"/>
    </row>
    <row r="206" spans="1:33" ht="15.75" customHeight="1" x14ac:dyDescent="0.25">
      <c r="A206" s="554" t="s">
        <v>33</v>
      </c>
      <c r="B206" s="555"/>
      <c r="C206" s="556"/>
      <c r="D206" s="533"/>
      <c r="E206" s="533"/>
      <c r="F206" s="533"/>
      <c r="G206" s="533"/>
      <c r="H206" s="533"/>
      <c r="I206" s="533"/>
      <c r="J206" s="533"/>
      <c r="K206" s="533"/>
      <c r="L206" s="533"/>
      <c r="M206" s="533"/>
      <c r="N206" s="533"/>
      <c r="O206" s="533"/>
      <c r="P206" s="533"/>
      <c r="Q206" s="533"/>
      <c r="R206" s="533"/>
      <c r="S206" s="533"/>
      <c r="T206" s="533"/>
      <c r="U206" s="533"/>
      <c r="V206" s="533"/>
      <c r="W206" s="533"/>
      <c r="X206" s="533"/>
      <c r="Y206" s="533"/>
      <c r="Z206" s="538"/>
      <c r="AA206" s="14"/>
      <c r="AB206" s="136"/>
      <c r="AD206" s="90"/>
    </row>
    <row r="207" spans="1:33" ht="15.75" customHeight="1" x14ac:dyDescent="0.25">
      <c r="A207" s="485">
        <f>A204+1</f>
        <v>136</v>
      </c>
      <c r="B207" s="311" t="s">
        <v>34</v>
      </c>
      <c r="C207" s="486">
        <f>D207+M207+O207+Q207+S207+U207+W207+X207+Y207+L207</f>
        <v>2709809.2199999997</v>
      </c>
      <c r="D207" s="531">
        <f t="shared" ref="D207:D212" si="94">E207+F207+G207+H207+I207+J207</f>
        <v>2535367.7999999998</v>
      </c>
      <c r="E207" s="483"/>
      <c r="F207" s="483">
        <v>499374.82</v>
      </c>
      <c r="G207" s="483">
        <v>1681972.94</v>
      </c>
      <c r="H207" s="483">
        <v>190194.62</v>
      </c>
      <c r="I207" s="483"/>
      <c r="J207" s="483">
        <v>163825.42000000001</v>
      </c>
      <c r="K207" s="483"/>
      <c r="L207" s="483"/>
      <c r="M207" s="483"/>
      <c r="N207" s="483"/>
      <c r="O207" s="483"/>
      <c r="P207" s="483"/>
      <c r="Q207" s="441"/>
      <c r="R207" s="483"/>
      <c r="S207" s="483"/>
      <c r="T207" s="483"/>
      <c r="U207" s="483"/>
      <c r="V207" s="483"/>
      <c r="W207" s="483"/>
      <c r="X207" s="483">
        <v>174441.42</v>
      </c>
      <c r="Y207" s="483"/>
      <c r="Z207" s="486"/>
      <c r="AA207" s="14" t="s">
        <v>360</v>
      </c>
      <c r="AB207" s="136"/>
      <c r="AC207" s="90"/>
      <c r="AD207" s="90"/>
    </row>
    <row r="208" spans="1:33" ht="21.75" customHeight="1" x14ac:dyDescent="0.25">
      <c r="A208" s="485">
        <f>A207+1</f>
        <v>137</v>
      </c>
      <c r="B208" s="306" t="s">
        <v>427</v>
      </c>
      <c r="C208" s="486">
        <f t="shared" ref="C208:C212" si="95">D208+M208+O208+Q208+S208+U208+W208+X208+Y208+L208</f>
        <v>93726.2</v>
      </c>
      <c r="D208" s="531">
        <f t="shared" si="94"/>
        <v>0</v>
      </c>
      <c r="E208" s="531"/>
      <c r="F208" s="531"/>
      <c r="G208" s="533"/>
      <c r="H208" s="533"/>
      <c r="I208" s="533"/>
      <c r="J208" s="533"/>
      <c r="K208" s="533"/>
      <c r="L208" s="533"/>
      <c r="M208" s="533"/>
      <c r="N208" s="533"/>
      <c r="O208" s="533"/>
      <c r="P208" s="533"/>
      <c r="Q208" s="533"/>
      <c r="R208" s="533"/>
      <c r="S208" s="533"/>
      <c r="T208" s="533"/>
      <c r="U208" s="533"/>
      <c r="V208" s="533"/>
      <c r="W208" s="533"/>
      <c r="X208" s="533"/>
      <c r="Y208" s="531">
        <v>93726.2</v>
      </c>
      <c r="Z208" s="527"/>
      <c r="AA208" s="14"/>
      <c r="AB208" s="136" t="s">
        <v>1004</v>
      </c>
      <c r="AE208" s="132"/>
    </row>
    <row r="209" spans="1:33" ht="25.5" customHeight="1" x14ac:dyDescent="0.25">
      <c r="A209" s="485">
        <f>A208+1</f>
        <v>138</v>
      </c>
      <c r="B209" s="339" t="s">
        <v>428</v>
      </c>
      <c r="C209" s="486">
        <f t="shared" si="95"/>
        <v>316772.78999999998</v>
      </c>
      <c r="D209" s="531">
        <f t="shared" si="94"/>
        <v>0</v>
      </c>
      <c r="E209" s="531"/>
      <c r="F209" s="483"/>
      <c r="G209" s="483"/>
      <c r="H209" s="483"/>
      <c r="I209" s="483"/>
      <c r="J209" s="483"/>
      <c r="K209" s="483"/>
      <c r="L209" s="483"/>
      <c r="M209" s="483"/>
      <c r="N209" s="442"/>
      <c r="O209" s="483"/>
      <c r="P209" s="483"/>
      <c r="Q209" s="483"/>
      <c r="R209" s="483"/>
      <c r="S209" s="483"/>
      <c r="T209" s="483"/>
      <c r="U209" s="483"/>
      <c r="V209" s="483"/>
      <c r="W209" s="483"/>
      <c r="X209" s="483"/>
      <c r="Y209" s="531">
        <v>316772.78999999998</v>
      </c>
      <c r="Z209" s="527"/>
      <c r="AA209" s="14"/>
      <c r="AB209" s="136" t="s">
        <v>980</v>
      </c>
      <c r="AE209" s="132"/>
    </row>
    <row r="210" spans="1:33" ht="20.25" customHeight="1" x14ac:dyDescent="0.25">
      <c r="A210" s="485">
        <f>A209+1</f>
        <v>139</v>
      </c>
      <c r="B210" s="339" t="s">
        <v>429</v>
      </c>
      <c r="C210" s="486">
        <f t="shared" si="95"/>
        <v>317512.43</v>
      </c>
      <c r="D210" s="531">
        <f t="shared" si="94"/>
        <v>0</v>
      </c>
      <c r="E210" s="531"/>
      <c r="F210" s="483"/>
      <c r="G210" s="483"/>
      <c r="H210" s="483"/>
      <c r="I210" s="483"/>
      <c r="J210" s="483"/>
      <c r="K210" s="483"/>
      <c r="L210" s="483"/>
      <c r="M210" s="483"/>
      <c r="N210" s="442"/>
      <c r="O210" s="483"/>
      <c r="P210" s="483"/>
      <c r="Q210" s="483"/>
      <c r="R210" s="483"/>
      <c r="S210" s="483"/>
      <c r="T210" s="483"/>
      <c r="U210" s="483"/>
      <c r="V210" s="483"/>
      <c r="W210" s="483"/>
      <c r="X210" s="483"/>
      <c r="Y210" s="531">
        <v>317512.43</v>
      </c>
      <c r="Z210" s="527"/>
      <c r="AA210" s="14"/>
      <c r="AB210" s="136" t="s">
        <v>980</v>
      </c>
      <c r="AE210" s="132"/>
    </row>
    <row r="211" spans="1:33" ht="29.25" customHeight="1" x14ac:dyDescent="0.25">
      <c r="A211" s="485">
        <f>A210+1</f>
        <v>140</v>
      </c>
      <c r="B211" s="339" t="s">
        <v>430</v>
      </c>
      <c r="C211" s="486">
        <f t="shared" si="95"/>
        <v>673605.73</v>
      </c>
      <c r="D211" s="531">
        <f t="shared" si="94"/>
        <v>0</v>
      </c>
      <c r="E211" s="531"/>
      <c r="F211" s="483"/>
      <c r="G211" s="483"/>
      <c r="H211" s="483"/>
      <c r="I211" s="483"/>
      <c r="J211" s="483"/>
      <c r="K211" s="483"/>
      <c r="L211" s="483"/>
      <c r="M211" s="483"/>
      <c r="N211" s="442"/>
      <c r="O211" s="483"/>
      <c r="P211" s="483"/>
      <c r="Q211" s="483"/>
      <c r="R211" s="483"/>
      <c r="S211" s="483"/>
      <c r="T211" s="483"/>
      <c r="U211" s="483"/>
      <c r="V211" s="483"/>
      <c r="W211" s="483"/>
      <c r="X211" s="483"/>
      <c r="Y211" s="531">
        <v>673605.73</v>
      </c>
      <c r="Z211" s="527"/>
      <c r="AA211" s="14" t="s">
        <v>1228</v>
      </c>
      <c r="AB211" s="136" t="s">
        <v>1103</v>
      </c>
      <c r="AE211" s="132"/>
    </row>
    <row r="212" spans="1:33" ht="15.75" customHeight="1" x14ac:dyDescent="0.25">
      <c r="A212" s="485">
        <f>A211+1</f>
        <v>141</v>
      </c>
      <c r="B212" s="313" t="s">
        <v>35</v>
      </c>
      <c r="C212" s="486">
        <f t="shared" si="95"/>
        <v>22547456</v>
      </c>
      <c r="D212" s="531">
        <f t="shared" si="94"/>
        <v>9558467.9400000013</v>
      </c>
      <c r="E212" s="483"/>
      <c r="F212" s="483">
        <v>1039159.92</v>
      </c>
      <c r="G212" s="483">
        <v>6134855.8600000003</v>
      </c>
      <c r="H212" s="483">
        <v>967510.4</v>
      </c>
      <c r="I212" s="483"/>
      <c r="J212" s="483">
        <v>1416941.76</v>
      </c>
      <c r="K212" s="483"/>
      <c r="L212" s="483"/>
      <c r="M212" s="483"/>
      <c r="N212" s="483"/>
      <c r="O212" s="483"/>
      <c r="P212" s="483">
        <v>775</v>
      </c>
      <c r="Q212" s="483">
        <v>5234031.5999999996</v>
      </c>
      <c r="R212" s="483">
        <v>432</v>
      </c>
      <c r="S212" s="483">
        <v>5220816.78</v>
      </c>
      <c r="T212" s="483">
        <v>189</v>
      </c>
      <c r="U212" s="483">
        <v>2534139.6800000002</v>
      </c>
      <c r="V212" s="483"/>
      <c r="W212" s="483"/>
      <c r="X212" s="483"/>
      <c r="Y212" s="483"/>
      <c r="Z212" s="486"/>
      <c r="AA212" s="14" t="s">
        <v>360</v>
      </c>
      <c r="AB212" s="136"/>
      <c r="AD212" s="90"/>
    </row>
    <row r="213" spans="1:33" ht="15.75" customHeight="1" x14ac:dyDescent="0.25">
      <c r="A213" s="659" t="s">
        <v>17</v>
      </c>
      <c r="B213" s="660"/>
      <c r="C213" s="486">
        <f t="shared" ref="C213:X213" si="96">SUM(C207:C212)</f>
        <v>26658882.370000001</v>
      </c>
      <c r="D213" s="483">
        <f t="shared" si="96"/>
        <v>12093835.740000002</v>
      </c>
      <c r="E213" s="483">
        <f t="shared" si="96"/>
        <v>0</v>
      </c>
      <c r="F213" s="483">
        <f t="shared" si="96"/>
        <v>1538534.74</v>
      </c>
      <c r="G213" s="483">
        <f t="shared" si="96"/>
        <v>7816828.8000000007</v>
      </c>
      <c r="H213" s="483">
        <f t="shared" si="96"/>
        <v>1157705.02</v>
      </c>
      <c r="I213" s="483">
        <f t="shared" si="96"/>
        <v>0</v>
      </c>
      <c r="J213" s="483">
        <f t="shared" si="96"/>
        <v>1580767.18</v>
      </c>
      <c r="K213" s="483">
        <f t="shared" si="96"/>
        <v>0</v>
      </c>
      <c r="L213" s="483">
        <f t="shared" ref="L213" si="97">SUM(L207:L212)</f>
        <v>0</v>
      </c>
      <c r="M213" s="483">
        <f t="shared" si="96"/>
        <v>0</v>
      </c>
      <c r="N213" s="483">
        <f t="shared" si="96"/>
        <v>0</v>
      </c>
      <c r="O213" s="483">
        <f t="shared" si="96"/>
        <v>0</v>
      </c>
      <c r="P213" s="483">
        <f t="shared" si="96"/>
        <v>775</v>
      </c>
      <c r="Q213" s="483">
        <f t="shared" si="96"/>
        <v>5234031.5999999996</v>
      </c>
      <c r="R213" s="483">
        <f t="shared" si="96"/>
        <v>432</v>
      </c>
      <c r="S213" s="483">
        <f t="shared" si="96"/>
        <v>5220816.78</v>
      </c>
      <c r="T213" s="483">
        <f t="shared" si="96"/>
        <v>189</v>
      </c>
      <c r="U213" s="483">
        <f t="shared" si="96"/>
        <v>2534139.6800000002</v>
      </c>
      <c r="V213" s="483">
        <f t="shared" si="96"/>
        <v>0</v>
      </c>
      <c r="W213" s="483">
        <f t="shared" si="96"/>
        <v>0</v>
      </c>
      <c r="X213" s="483">
        <f t="shared" si="96"/>
        <v>174441.42</v>
      </c>
      <c r="Y213" s="483">
        <f>SUM(Y207:Y212)</f>
        <v>1401617.15</v>
      </c>
      <c r="Z213" s="486">
        <f>(C213-Y213)*0.0214</f>
        <v>540505.47570800001</v>
      </c>
      <c r="AA213" s="14"/>
      <c r="AB213" s="136"/>
      <c r="AC213" s="90"/>
      <c r="AD213" s="90"/>
      <c r="AG213" s="91"/>
    </row>
    <row r="214" spans="1:33" ht="15.75" customHeight="1" x14ac:dyDescent="0.25">
      <c r="A214" s="554" t="s">
        <v>36</v>
      </c>
      <c r="B214" s="556"/>
      <c r="C214" s="528">
        <f t="shared" ref="C214:Y214" si="98">C213+C205+C202+C199+C195+C185+C171+C168+C164+C156</f>
        <v>109804331.89</v>
      </c>
      <c r="D214" s="113">
        <f t="shared" si="98"/>
        <v>71006710.430000007</v>
      </c>
      <c r="E214" s="113">
        <f t="shared" si="98"/>
        <v>0</v>
      </c>
      <c r="F214" s="113">
        <f t="shared" si="98"/>
        <v>13330421.760000002</v>
      </c>
      <c r="G214" s="113">
        <f t="shared" si="98"/>
        <v>39323015.560000002</v>
      </c>
      <c r="H214" s="113">
        <f t="shared" si="98"/>
        <v>5883374.2699999996</v>
      </c>
      <c r="I214" s="113">
        <f t="shared" si="98"/>
        <v>7358286.4099999992</v>
      </c>
      <c r="J214" s="113">
        <f t="shared" si="98"/>
        <v>5111612.43</v>
      </c>
      <c r="K214" s="113">
        <f t="shared" si="98"/>
        <v>0</v>
      </c>
      <c r="L214" s="113">
        <f t="shared" ref="L214" si="99">L213+L205+L202+L199+L195+L185+L171+L168+L164+L156</f>
        <v>0</v>
      </c>
      <c r="M214" s="113">
        <f t="shared" si="98"/>
        <v>0</v>
      </c>
      <c r="N214" s="113">
        <f t="shared" si="98"/>
        <v>0</v>
      </c>
      <c r="O214" s="113">
        <f t="shared" si="98"/>
        <v>0</v>
      </c>
      <c r="P214" s="113">
        <f t="shared" si="98"/>
        <v>1213.24</v>
      </c>
      <c r="Q214" s="113">
        <f t="shared" si="98"/>
        <v>7897786.0199999996</v>
      </c>
      <c r="R214" s="113">
        <f t="shared" si="98"/>
        <v>1674.2</v>
      </c>
      <c r="S214" s="113">
        <f t="shared" si="98"/>
        <v>16510116.32</v>
      </c>
      <c r="T214" s="113">
        <f t="shared" si="98"/>
        <v>386.6</v>
      </c>
      <c r="U214" s="113">
        <f t="shared" si="98"/>
        <v>4318083.8100000005</v>
      </c>
      <c r="V214" s="113">
        <f t="shared" si="98"/>
        <v>0</v>
      </c>
      <c r="W214" s="113">
        <f t="shared" si="98"/>
        <v>0</v>
      </c>
      <c r="X214" s="113">
        <f t="shared" si="98"/>
        <v>1284987.28</v>
      </c>
      <c r="Y214" s="113">
        <f t="shared" si="98"/>
        <v>8786648.0299999993</v>
      </c>
      <c r="Z214" s="486">
        <f>(C214-Y214)*0.0214</f>
        <v>2161778.4346039998</v>
      </c>
      <c r="AA214" s="538">
        <f>AA213+AA205+AA202+AA199+AA195+AA185+AA171+AA168+AA164+AA156</f>
        <v>0</v>
      </c>
      <c r="AB214" s="136">
        <f>C214+(C214-Y214)*0.0214</f>
        <v>111966110.324604</v>
      </c>
      <c r="AC214" s="90"/>
      <c r="AD214" s="90"/>
    </row>
    <row r="215" spans="1:33" ht="12.75" customHeight="1" x14ac:dyDescent="0.25">
      <c r="A215" s="633" t="s">
        <v>106</v>
      </c>
      <c r="B215" s="633"/>
      <c r="C215" s="633"/>
      <c r="D215" s="633"/>
      <c r="E215" s="633"/>
      <c r="F215" s="633"/>
      <c r="G215" s="633"/>
      <c r="H215" s="633"/>
      <c r="I215" s="633"/>
      <c r="J215" s="633"/>
      <c r="K215" s="633"/>
      <c r="L215" s="633"/>
      <c r="M215" s="633"/>
      <c r="N215" s="633"/>
      <c r="O215" s="633"/>
      <c r="P215" s="633"/>
      <c r="Q215" s="633"/>
      <c r="R215" s="633"/>
      <c r="S215" s="633"/>
      <c r="T215" s="633"/>
      <c r="U215" s="633"/>
      <c r="V215" s="633"/>
      <c r="W215" s="633"/>
      <c r="X215" s="633"/>
      <c r="Y215" s="633"/>
      <c r="Z215" s="528"/>
      <c r="AA215" s="14"/>
      <c r="AB215" s="136"/>
      <c r="AC215" s="40"/>
      <c r="AD215" s="90"/>
    </row>
    <row r="216" spans="1:33" ht="12.75" customHeight="1" x14ac:dyDescent="0.25">
      <c r="A216" s="554" t="s">
        <v>431</v>
      </c>
      <c r="B216" s="555"/>
      <c r="C216" s="556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528"/>
      <c r="AA216" s="14"/>
      <c r="AB216" s="136"/>
      <c r="AC216" s="40"/>
      <c r="AD216" s="90"/>
    </row>
    <row r="217" spans="1:33" s="137" customFormat="1" ht="18.75" customHeight="1" x14ac:dyDescent="0.2">
      <c r="A217" s="485">
        <f>A212+1</f>
        <v>142</v>
      </c>
      <c r="B217" s="10" t="s">
        <v>432</v>
      </c>
      <c r="C217" s="486">
        <f>D217+M217+O217+Q217+S217+U217+W217+X217+Y217+L217</f>
        <v>7670154</v>
      </c>
      <c r="D217" s="531">
        <f t="shared" ref="D217:D223" si="100">E217+F217+G217+H217+I217+J217</f>
        <v>0</v>
      </c>
      <c r="E217" s="525"/>
      <c r="F217" s="525"/>
      <c r="G217" s="525"/>
      <c r="H217" s="525"/>
      <c r="I217" s="525"/>
      <c r="J217" s="525"/>
      <c r="K217" s="531">
        <v>2</v>
      </c>
      <c r="L217" s="531">
        <v>7470154</v>
      </c>
      <c r="M217" s="531">
        <v>200000</v>
      </c>
      <c r="N217" s="200"/>
      <c r="O217" s="525"/>
      <c r="P217" s="525"/>
      <c r="Q217" s="525"/>
      <c r="R217" s="525"/>
      <c r="S217" s="525"/>
      <c r="T217" s="525"/>
      <c r="U217" s="525"/>
      <c r="V217" s="525"/>
      <c r="W217" s="525"/>
      <c r="X217" s="525"/>
      <c r="Y217" s="531"/>
      <c r="Z217" s="527"/>
      <c r="AA217" s="18"/>
      <c r="AB217" s="136" t="s">
        <v>985</v>
      </c>
    </row>
    <row r="218" spans="1:33" s="137" customFormat="1" ht="18.75" customHeight="1" x14ac:dyDescent="0.2">
      <c r="A218" s="485">
        <f>A217+1</f>
        <v>143</v>
      </c>
      <c r="B218" s="10" t="s">
        <v>433</v>
      </c>
      <c r="C218" s="486">
        <f t="shared" ref="C218:C223" si="101">D218+M218+O218+Q218+S218+U218+W218+X218+Y218+L218</f>
        <v>11854308</v>
      </c>
      <c r="D218" s="531">
        <f t="shared" si="100"/>
        <v>0</v>
      </c>
      <c r="E218" s="525"/>
      <c r="F218" s="525"/>
      <c r="G218" s="525"/>
      <c r="H218" s="525"/>
      <c r="I218" s="525"/>
      <c r="J218" s="525"/>
      <c r="K218" s="531">
        <v>4</v>
      </c>
      <c r="L218" s="531">
        <v>11454308</v>
      </c>
      <c r="M218" s="531">
        <v>400000</v>
      </c>
      <c r="N218" s="200"/>
      <c r="O218" s="525"/>
      <c r="P218" s="525"/>
      <c r="Q218" s="525"/>
      <c r="R218" s="525"/>
      <c r="S218" s="525"/>
      <c r="T218" s="525"/>
      <c r="U218" s="525"/>
      <c r="V218" s="525"/>
      <c r="W218" s="525"/>
      <c r="X218" s="525"/>
      <c r="Y218" s="531"/>
      <c r="Z218" s="527"/>
      <c r="AA218" s="18"/>
      <c r="AB218" s="136" t="s">
        <v>985</v>
      </c>
    </row>
    <row r="219" spans="1:33" s="137" customFormat="1" ht="25.5" customHeight="1" x14ac:dyDescent="0.2">
      <c r="A219" s="485">
        <f t="shared" ref="A219:A223" si="102">A218+1</f>
        <v>144</v>
      </c>
      <c r="B219" s="10" t="s">
        <v>434</v>
      </c>
      <c r="C219" s="486">
        <f t="shared" si="101"/>
        <v>609209.30999999994</v>
      </c>
      <c r="D219" s="531">
        <f t="shared" si="100"/>
        <v>0</v>
      </c>
      <c r="E219" s="200"/>
      <c r="F219" s="200"/>
      <c r="G219" s="7"/>
      <c r="H219" s="200"/>
      <c r="I219" s="200"/>
      <c r="J219" s="7"/>
      <c r="K219" s="200"/>
      <c r="L219" s="531"/>
      <c r="M219" s="531"/>
      <c r="N219" s="200"/>
      <c r="O219" s="200"/>
      <c r="P219" s="200"/>
      <c r="Q219" s="200"/>
      <c r="R219" s="200"/>
      <c r="S219" s="200"/>
      <c r="T219" s="200"/>
      <c r="U219" s="200"/>
      <c r="V219" s="200"/>
      <c r="W219" s="200"/>
      <c r="X219" s="200"/>
      <c r="Y219" s="7">
        <v>609209.30999999994</v>
      </c>
      <c r="Z219" s="529"/>
      <c r="AA219" s="18"/>
      <c r="AB219" s="136" t="s">
        <v>986</v>
      </c>
    </row>
    <row r="220" spans="1:33" s="137" customFormat="1" ht="39" customHeight="1" x14ac:dyDescent="0.2">
      <c r="A220" s="485">
        <f t="shared" si="102"/>
        <v>145</v>
      </c>
      <c r="B220" s="10" t="s">
        <v>435</v>
      </c>
      <c r="C220" s="486">
        <f t="shared" si="101"/>
        <v>645926.35</v>
      </c>
      <c r="D220" s="531">
        <f t="shared" si="100"/>
        <v>0</v>
      </c>
      <c r="E220" s="200"/>
      <c r="F220" s="200"/>
      <c r="G220" s="7"/>
      <c r="H220" s="200"/>
      <c r="I220" s="200"/>
      <c r="J220" s="7"/>
      <c r="K220" s="200"/>
      <c r="L220" s="531"/>
      <c r="M220" s="531"/>
      <c r="N220" s="200"/>
      <c r="O220" s="200"/>
      <c r="P220" s="200"/>
      <c r="Q220" s="200"/>
      <c r="R220" s="200"/>
      <c r="S220" s="200"/>
      <c r="T220" s="200"/>
      <c r="U220" s="200"/>
      <c r="V220" s="200"/>
      <c r="W220" s="200"/>
      <c r="X220" s="200"/>
      <c r="Y220" s="7">
        <v>645926.35</v>
      </c>
      <c r="Z220" s="529"/>
      <c r="AA220" s="18"/>
      <c r="AB220" s="136" t="s">
        <v>986</v>
      </c>
    </row>
    <row r="221" spans="1:33" s="137" customFormat="1" ht="39" customHeight="1" x14ac:dyDescent="0.2">
      <c r="A221" s="485">
        <f t="shared" si="102"/>
        <v>146</v>
      </c>
      <c r="B221" s="10" t="s">
        <v>436</v>
      </c>
      <c r="C221" s="486">
        <f t="shared" si="101"/>
        <v>575024.16</v>
      </c>
      <c r="D221" s="531">
        <f t="shared" si="100"/>
        <v>0</v>
      </c>
      <c r="E221" s="200"/>
      <c r="F221" s="200"/>
      <c r="G221" s="7"/>
      <c r="H221" s="200"/>
      <c r="I221" s="200"/>
      <c r="J221" s="7"/>
      <c r="K221" s="200"/>
      <c r="L221" s="531"/>
      <c r="M221" s="531"/>
      <c r="N221" s="200"/>
      <c r="O221" s="200"/>
      <c r="P221" s="200"/>
      <c r="Q221" s="200"/>
      <c r="R221" s="200"/>
      <c r="S221" s="200"/>
      <c r="T221" s="200"/>
      <c r="U221" s="200"/>
      <c r="V221" s="200"/>
      <c r="W221" s="200"/>
      <c r="X221" s="200"/>
      <c r="Y221" s="7">
        <v>575024.16</v>
      </c>
      <c r="Z221" s="529"/>
      <c r="AA221" s="18"/>
      <c r="AB221" s="136" t="s">
        <v>986</v>
      </c>
    </row>
    <row r="222" spans="1:33" s="137" customFormat="1" ht="39" customHeight="1" x14ac:dyDescent="0.2">
      <c r="A222" s="485">
        <f t="shared" si="102"/>
        <v>147</v>
      </c>
      <c r="B222" s="10" t="s">
        <v>437</v>
      </c>
      <c r="C222" s="486">
        <f t="shared" si="101"/>
        <v>4646193.8099999996</v>
      </c>
      <c r="D222" s="531">
        <f t="shared" si="100"/>
        <v>0</v>
      </c>
      <c r="E222" s="200"/>
      <c r="F222" s="200"/>
      <c r="G222" s="7"/>
      <c r="H222" s="200"/>
      <c r="I222" s="200"/>
      <c r="J222" s="7"/>
      <c r="K222" s="200"/>
      <c r="L222" s="531"/>
      <c r="M222" s="531"/>
      <c r="N222" s="7">
        <v>1203.0999999999999</v>
      </c>
      <c r="O222" s="531">
        <v>4242748.68</v>
      </c>
      <c r="P222" s="200"/>
      <c r="Q222" s="200"/>
      <c r="R222" s="7"/>
      <c r="S222" s="531"/>
      <c r="T222" s="200"/>
      <c r="U222" s="200"/>
      <c r="V222" s="200"/>
      <c r="W222" s="200"/>
      <c r="X222" s="200"/>
      <c r="Y222" s="7">
        <v>403445.13</v>
      </c>
      <c r="Z222" s="529"/>
      <c r="AA222" s="18"/>
      <c r="AB222" s="136" t="s">
        <v>1164</v>
      </c>
    </row>
    <row r="223" spans="1:33" s="137" customFormat="1" ht="39" customHeight="1" x14ac:dyDescent="0.2">
      <c r="A223" s="485">
        <f t="shared" si="102"/>
        <v>148</v>
      </c>
      <c r="B223" s="10" t="s">
        <v>438</v>
      </c>
      <c r="C223" s="486">
        <f t="shared" si="101"/>
        <v>575024.16</v>
      </c>
      <c r="D223" s="531">
        <f t="shared" si="100"/>
        <v>0</v>
      </c>
      <c r="E223" s="200"/>
      <c r="F223" s="200"/>
      <c r="G223" s="7"/>
      <c r="H223" s="200"/>
      <c r="I223" s="200"/>
      <c r="J223" s="7"/>
      <c r="K223" s="200"/>
      <c r="L223" s="531"/>
      <c r="M223" s="531"/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7">
        <v>575024.16</v>
      </c>
      <c r="Z223" s="529"/>
      <c r="AA223" s="18"/>
      <c r="AB223" s="136" t="s">
        <v>986</v>
      </c>
    </row>
    <row r="224" spans="1:33" s="137" customFormat="1" ht="15.75" customHeight="1" x14ac:dyDescent="0.2">
      <c r="A224" s="659" t="s">
        <v>17</v>
      </c>
      <c r="B224" s="660"/>
      <c r="C224" s="486">
        <f t="shared" ref="C224:Y224" si="103">SUM(C217:C223)</f>
        <v>26575839.789999999</v>
      </c>
      <c r="D224" s="483">
        <f t="shared" si="103"/>
        <v>0</v>
      </c>
      <c r="E224" s="483">
        <f t="shared" si="103"/>
        <v>0</v>
      </c>
      <c r="F224" s="483">
        <f t="shared" si="103"/>
        <v>0</v>
      </c>
      <c r="G224" s="483">
        <f t="shared" si="103"/>
        <v>0</v>
      </c>
      <c r="H224" s="483">
        <f t="shared" si="103"/>
        <v>0</v>
      </c>
      <c r="I224" s="483">
        <f t="shared" si="103"/>
        <v>0</v>
      </c>
      <c r="J224" s="483">
        <f t="shared" si="103"/>
        <v>0</v>
      </c>
      <c r="K224" s="483">
        <f t="shared" si="103"/>
        <v>6</v>
      </c>
      <c r="L224" s="483">
        <f t="shared" ref="L224:M224" si="104">SUM(L217:L223)</f>
        <v>18924462</v>
      </c>
      <c r="M224" s="483">
        <f t="shared" si="104"/>
        <v>600000</v>
      </c>
      <c r="N224" s="483">
        <f t="shared" si="103"/>
        <v>1203.0999999999999</v>
      </c>
      <c r="O224" s="483">
        <f t="shared" si="103"/>
        <v>4242748.68</v>
      </c>
      <c r="P224" s="483">
        <f t="shared" si="103"/>
        <v>0</v>
      </c>
      <c r="Q224" s="483">
        <f t="shared" si="103"/>
        <v>0</v>
      </c>
      <c r="R224" s="483">
        <f t="shared" si="103"/>
        <v>0</v>
      </c>
      <c r="S224" s="483">
        <f t="shared" si="103"/>
        <v>0</v>
      </c>
      <c r="T224" s="483">
        <f t="shared" si="103"/>
        <v>0</v>
      </c>
      <c r="U224" s="483">
        <f t="shared" si="103"/>
        <v>0</v>
      </c>
      <c r="V224" s="483">
        <f t="shared" si="103"/>
        <v>0</v>
      </c>
      <c r="W224" s="483">
        <f t="shared" si="103"/>
        <v>0</v>
      </c>
      <c r="X224" s="483">
        <f t="shared" si="103"/>
        <v>0</v>
      </c>
      <c r="Y224" s="483">
        <f t="shared" si="103"/>
        <v>2808629.11</v>
      </c>
      <c r="Z224" s="486">
        <f>(C224-Y224)*0.0214</f>
        <v>508618.30855199997</v>
      </c>
      <c r="AA224" s="327">
        <f>Z224+C224</f>
        <v>27084458.098552</v>
      </c>
      <c r="AB224" s="136"/>
    </row>
    <row r="225" spans="1:33" ht="18" customHeight="1" x14ac:dyDescent="0.25">
      <c r="A225" s="554" t="s">
        <v>439</v>
      </c>
      <c r="B225" s="555"/>
      <c r="C225" s="556"/>
      <c r="D225" s="533"/>
      <c r="E225" s="533"/>
      <c r="F225" s="533"/>
      <c r="G225" s="533"/>
      <c r="H225" s="533"/>
      <c r="I225" s="533"/>
      <c r="J225" s="533"/>
      <c r="K225" s="533"/>
      <c r="L225" s="533"/>
      <c r="M225" s="533"/>
      <c r="N225" s="533"/>
      <c r="O225" s="533"/>
      <c r="P225" s="533"/>
      <c r="Q225" s="533"/>
      <c r="R225" s="533"/>
      <c r="S225" s="533"/>
      <c r="T225" s="533"/>
      <c r="U225" s="533"/>
      <c r="V225" s="533"/>
      <c r="W225" s="533"/>
      <c r="X225" s="533"/>
      <c r="Y225" s="533"/>
      <c r="Z225" s="538"/>
      <c r="AA225" s="14"/>
      <c r="AB225" s="136"/>
      <c r="AC225" s="40"/>
      <c r="AD225" s="90"/>
    </row>
    <row r="226" spans="1:33" s="137" customFormat="1" ht="20.25" customHeight="1" x14ac:dyDescent="0.2">
      <c r="A226" s="485">
        <f>A223+1</f>
        <v>149</v>
      </c>
      <c r="B226" s="314" t="s">
        <v>441</v>
      </c>
      <c r="C226" s="486">
        <f>D226+M226+O226+Q226+S226+U226+W226+X226+Y226+L226</f>
        <v>1935933.2599999998</v>
      </c>
      <c r="D226" s="531">
        <f>E226+F226+G226+H226+I226+J226</f>
        <v>0</v>
      </c>
      <c r="E226" s="531"/>
      <c r="F226" s="531"/>
      <c r="G226" s="531"/>
      <c r="H226" s="531"/>
      <c r="I226" s="531"/>
      <c r="J226" s="531"/>
      <c r="K226" s="531"/>
      <c r="L226" s="531"/>
      <c r="M226" s="531"/>
      <c r="N226" s="531"/>
      <c r="O226" s="531"/>
      <c r="P226" s="531"/>
      <c r="Q226" s="531"/>
      <c r="R226" s="531"/>
      <c r="S226" s="531"/>
      <c r="T226" s="531"/>
      <c r="U226" s="531"/>
      <c r="V226" s="531"/>
      <c r="W226" s="531"/>
      <c r="X226" s="531"/>
      <c r="Y226" s="531">
        <v>1935933.2599999998</v>
      </c>
      <c r="Z226" s="526"/>
      <c r="AA226" s="18" t="s">
        <v>1231</v>
      </c>
      <c r="AB226" s="136" t="s">
        <v>1588</v>
      </c>
    </row>
    <row r="227" spans="1:33" s="137" customFormat="1" ht="20.25" customHeight="1" x14ac:dyDescent="0.2">
      <c r="A227" s="485">
        <f>A226+1</f>
        <v>150</v>
      </c>
      <c r="B227" s="314" t="s">
        <v>442</v>
      </c>
      <c r="C227" s="486">
        <f t="shared" ref="C227:C228" si="105">D227+M227+O227+Q227+S227+U227+W227+X227+Y227+L227</f>
        <v>2263870.13</v>
      </c>
      <c r="D227" s="531">
        <f>E227+F227+G227+H227+I227+J227</f>
        <v>0</v>
      </c>
      <c r="E227" s="531"/>
      <c r="F227" s="531"/>
      <c r="G227" s="531"/>
      <c r="H227" s="531"/>
      <c r="I227" s="531"/>
      <c r="J227" s="531"/>
      <c r="K227" s="531"/>
      <c r="L227" s="531"/>
      <c r="M227" s="531"/>
      <c r="N227" s="531"/>
      <c r="O227" s="531"/>
      <c r="P227" s="531"/>
      <c r="Q227" s="531"/>
      <c r="R227" s="531"/>
      <c r="S227" s="531"/>
      <c r="T227" s="531"/>
      <c r="U227" s="531"/>
      <c r="V227" s="531"/>
      <c r="W227" s="531"/>
      <c r="X227" s="531"/>
      <c r="Y227" s="531">
        <v>2263870.13</v>
      </c>
      <c r="Z227" s="526"/>
      <c r="AA227" s="18" t="s">
        <v>1231</v>
      </c>
      <c r="AB227" s="136" t="s">
        <v>1588</v>
      </c>
    </row>
    <row r="228" spans="1:33" s="137" customFormat="1" ht="20.25" customHeight="1" x14ac:dyDescent="0.2">
      <c r="A228" s="485">
        <f>A227+1</f>
        <v>151</v>
      </c>
      <c r="B228" s="314" t="s">
        <v>440</v>
      </c>
      <c r="C228" s="486">
        <f t="shared" si="105"/>
        <v>2263955.84</v>
      </c>
      <c r="D228" s="531">
        <f>E228+F228+G228+H228+I228+J228</f>
        <v>0</v>
      </c>
      <c r="E228" s="531"/>
      <c r="F228" s="531"/>
      <c r="G228" s="531"/>
      <c r="H228" s="531"/>
      <c r="I228" s="531"/>
      <c r="J228" s="531"/>
      <c r="K228" s="531"/>
      <c r="L228" s="531"/>
      <c r="M228" s="531"/>
      <c r="N228" s="531"/>
      <c r="O228" s="531"/>
      <c r="P228" s="531"/>
      <c r="Q228" s="531"/>
      <c r="R228" s="531"/>
      <c r="S228" s="531"/>
      <c r="T228" s="531"/>
      <c r="U228" s="531"/>
      <c r="V228" s="531"/>
      <c r="W228" s="531"/>
      <c r="X228" s="531"/>
      <c r="Y228" s="531">
        <v>2263955.84</v>
      </c>
      <c r="Z228" s="526"/>
      <c r="AA228" s="18" t="s">
        <v>1231</v>
      </c>
      <c r="AB228" s="136" t="s">
        <v>1588</v>
      </c>
    </row>
    <row r="229" spans="1:33" ht="18" customHeight="1" x14ac:dyDescent="0.25">
      <c r="A229" s="659" t="s">
        <v>17</v>
      </c>
      <c r="B229" s="660"/>
      <c r="C229" s="527">
        <f>SUM(C226:C228)</f>
        <v>6463759.2299999995</v>
      </c>
      <c r="D229" s="531">
        <f t="shared" ref="D229:X229" si="106">SUM(D226:D228)</f>
        <v>0</v>
      </c>
      <c r="E229" s="531">
        <f t="shared" si="106"/>
        <v>0</v>
      </c>
      <c r="F229" s="531">
        <f t="shared" si="106"/>
        <v>0</v>
      </c>
      <c r="G229" s="531">
        <f t="shared" si="106"/>
        <v>0</v>
      </c>
      <c r="H229" s="531">
        <f t="shared" si="106"/>
        <v>0</v>
      </c>
      <c r="I229" s="531">
        <f t="shared" si="106"/>
        <v>0</v>
      </c>
      <c r="J229" s="531">
        <f t="shared" si="106"/>
        <v>0</v>
      </c>
      <c r="K229" s="531">
        <f t="shared" si="106"/>
        <v>0</v>
      </c>
      <c r="L229" s="531">
        <f t="shared" ref="L229" si="107">SUM(L226:L228)</f>
        <v>0</v>
      </c>
      <c r="M229" s="531">
        <f t="shared" si="106"/>
        <v>0</v>
      </c>
      <c r="N229" s="531">
        <f t="shared" si="106"/>
        <v>0</v>
      </c>
      <c r="O229" s="531">
        <f t="shared" si="106"/>
        <v>0</v>
      </c>
      <c r="P229" s="531">
        <f t="shared" si="106"/>
        <v>0</v>
      </c>
      <c r="Q229" s="531">
        <f t="shared" si="106"/>
        <v>0</v>
      </c>
      <c r="R229" s="531">
        <f t="shared" si="106"/>
        <v>0</v>
      </c>
      <c r="S229" s="531">
        <f t="shared" si="106"/>
        <v>0</v>
      </c>
      <c r="T229" s="531">
        <f t="shared" si="106"/>
        <v>0</v>
      </c>
      <c r="U229" s="531">
        <f t="shared" si="106"/>
        <v>0</v>
      </c>
      <c r="V229" s="531">
        <f t="shared" si="106"/>
        <v>0</v>
      </c>
      <c r="W229" s="531">
        <f t="shared" si="106"/>
        <v>0</v>
      </c>
      <c r="X229" s="531">
        <f t="shared" si="106"/>
        <v>0</v>
      </c>
      <c r="Y229" s="531">
        <f>SUM(Y226:Y228)</f>
        <v>6463759.2299999995</v>
      </c>
      <c r="Z229" s="486">
        <f>(C229-Y229)*0.0214</f>
        <v>0</v>
      </c>
      <c r="AA229" s="14"/>
      <c r="AB229" s="136"/>
      <c r="AC229" s="90"/>
      <c r="AD229" s="90"/>
      <c r="AG229" s="91"/>
    </row>
    <row r="230" spans="1:33" ht="18" customHeight="1" x14ac:dyDescent="0.25">
      <c r="A230" s="554" t="s">
        <v>107</v>
      </c>
      <c r="B230" s="555"/>
      <c r="C230" s="556"/>
      <c r="D230" s="533"/>
      <c r="E230" s="533"/>
      <c r="F230" s="533"/>
      <c r="G230" s="533"/>
      <c r="H230" s="533"/>
      <c r="I230" s="533"/>
      <c r="J230" s="533"/>
      <c r="K230" s="533"/>
      <c r="L230" s="533"/>
      <c r="M230" s="533"/>
      <c r="N230" s="533"/>
      <c r="O230" s="533"/>
      <c r="P230" s="533"/>
      <c r="Q230" s="533"/>
      <c r="R230" s="533"/>
      <c r="S230" s="533"/>
      <c r="T230" s="533"/>
      <c r="U230" s="533"/>
      <c r="V230" s="533"/>
      <c r="W230" s="533"/>
      <c r="X230" s="533"/>
      <c r="Y230" s="533"/>
      <c r="Z230" s="538"/>
      <c r="AA230" s="14"/>
      <c r="AB230" s="136"/>
      <c r="AC230" s="40"/>
      <c r="AD230" s="90"/>
    </row>
    <row r="231" spans="1:33" ht="18" customHeight="1" x14ac:dyDescent="0.25">
      <c r="A231" s="485">
        <f>A228+1</f>
        <v>152</v>
      </c>
      <c r="B231" s="339" t="s">
        <v>212</v>
      </c>
      <c r="C231" s="486">
        <f>D231+M231+O231+Q231+S231+U231+W231+X231+Y231+L231</f>
        <v>16174537.360000001</v>
      </c>
      <c r="D231" s="531">
        <f t="shared" ref="D231:D250" si="108">E231+F231+G231+H231+I231+J231</f>
        <v>16174537.360000001</v>
      </c>
      <c r="E231" s="483"/>
      <c r="F231" s="531">
        <v>1815568.06</v>
      </c>
      <c r="G231" s="531">
        <v>8809975.5800000001</v>
      </c>
      <c r="H231" s="531">
        <v>1207855.08</v>
      </c>
      <c r="I231" s="531">
        <v>3168880.56</v>
      </c>
      <c r="J231" s="531">
        <v>1172258.08</v>
      </c>
      <c r="K231" s="531"/>
      <c r="L231" s="531"/>
      <c r="M231" s="531"/>
      <c r="N231" s="531"/>
      <c r="O231" s="531"/>
      <c r="P231" s="531"/>
      <c r="Q231" s="531"/>
      <c r="R231" s="531"/>
      <c r="S231" s="531"/>
      <c r="T231" s="531"/>
      <c r="U231" s="531"/>
      <c r="V231" s="531"/>
      <c r="W231" s="531"/>
      <c r="X231" s="531"/>
      <c r="Y231" s="483"/>
      <c r="Z231" s="486"/>
      <c r="AA231" s="14"/>
      <c r="AB231" s="136"/>
      <c r="AC231" s="40"/>
      <c r="AD231" s="90"/>
    </row>
    <row r="232" spans="1:33" ht="18" customHeight="1" x14ac:dyDescent="0.25">
      <c r="A232" s="134">
        <f t="shared" ref="A232:A250" si="109">A231+1</f>
        <v>153</v>
      </c>
      <c r="B232" s="339" t="s">
        <v>213</v>
      </c>
      <c r="C232" s="486">
        <f t="shared" ref="C232:C250" si="110">D232+M232+O232+Q232+S232+U232+W232+X232+Y232+L232</f>
        <v>10352175.4</v>
      </c>
      <c r="D232" s="531">
        <f t="shared" si="108"/>
        <v>0</v>
      </c>
      <c r="E232" s="483"/>
      <c r="F232" s="531"/>
      <c r="G232" s="531"/>
      <c r="H232" s="531"/>
      <c r="I232" s="531"/>
      <c r="J232" s="531"/>
      <c r="K232" s="531"/>
      <c r="L232" s="531"/>
      <c r="M232" s="531"/>
      <c r="N232" s="531"/>
      <c r="O232" s="531"/>
      <c r="P232" s="531"/>
      <c r="Q232" s="531"/>
      <c r="R232" s="531">
        <v>2095</v>
      </c>
      <c r="S232" s="531">
        <v>10352175.4</v>
      </c>
      <c r="T232" s="531"/>
      <c r="U232" s="531"/>
      <c r="V232" s="531"/>
      <c r="W232" s="531"/>
      <c r="X232" s="531"/>
      <c r="Y232" s="483"/>
      <c r="Z232" s="486"/>
      <c r="AA232" s="14"/>
      <c r="AB232" s="136"/>
      <c r="AC232" s="40"/>
      <c r="AD232" s="90"/>
    </row>
    <row r="233" spans="1:33" ht="18" customHeight="1" x14ac:dyDescent="0.25">
      <c r="A233" s="134">
        <f t="shared" si="109"/>
        <v>154</v>
      </c>
      <c r="B233" s="339" t="s">
        <v>214</v>
      </c>
      <c r="C233" s="486">
        <f t="shared" si="110"/>
        <v>13488488.870000001</v>
      </c>
      <c r="D233" s="531">
        <f t="shared" si="108"/>
        <v>13488488.870000001</v>
      </c>
      <c r="E233" s="483"/>
      <c r="F233" s="531">
        <v>1920078.3</v>
      </c>
      <c r="G233" s="531">
        <v>8809975.5800000001</v>
      </c>
      <c r="H233" s="531">
        <v>821317.76</v>
      </c>
      <c r="I233" s="531">
        <v>1138474.3500000001</v>
      </c>
      <c r="J233" s="531">
        <v>798642.88</v>
      </c>
      <c r="K233" s="531"/>
      <c r="L233" s="531"/>
      <c r="M233" s="531"/>
      <c r="N233" s="531"/>
      <c r="O233" s="531"/>
      <c r="P233" s="531"/>
      <c r="Q233" s="531"/>
      <c r="R233" s="531"/>
      <c r="S233" s="531"/>
      <c r="T233" s="531"/>
      <c r="U233" s="531"/>
      <c r="V233" s="531"/>
      <c r="W233" s="531"/>
      <c r="X233" s="531"/>
      <c r="Y233" s="483"/>
      <c r="Z233" s="486"/>
      <c r="AA233" s="14"/>
      <c r="AB233" s="136"/>
      <c r="AC233" s="183"/>
      <c r="AD233" s="90"/>
    </row>
    <row r="234" spans="1:33" ht="18" customHeight="1" x14ac:dyDescent="0.25">
      <c r="A234" s="134">
        <f t="shared" si="109"/>
        <v>155</v>
      </c>
      <c r="B234" s="339" t="s">
        <v>215</v>
      </c>
      <c r="C234" s="486">
        <f t="shared" si="110"/>
        <v>14521481.199999999</v>
      </c>
      <c r="D234" s="531">
        <f t="shared" si="108"/>
        <v>0</v>
      </c>
      <c r="E234" s="483"/>
      <c r="F234" s="531"/>
      <c r="G234" s="531"/>
      <c r="H234" s="531"/>
      <c r="I234" s="531"/>
      <c r="J234" s="531"/>
      <c r="K234" s="531"/>
      <c r="L234" s="531"/>
      <c r="M234" s="531"/>
      <c r="N234" s="531"/>
      <c r="O234" s="531"/>
      <c r="P234" s="531"/>
      <c r="Q234" s="531"/>
      <c r="R234" s="531">
        <v>1450</v>
      </c>
      <c r="S234" s="531">
        <v>14521481.199999999</v>
      </c>
      <c r="T234" s="531"/>
      <c r="U234" s="531"/>
      <c r="V234" s="531"/>
      <c r="W234" s="531"/>
      <c r="X234" s="531"/>
      <c r="Y234" s="483"/>
      <c r="Z234" s="486"/>
      <c r="AA234" s="14"/>
      <c r="AB234" s="136"/>
      <c r="AC234" s="183"/>
      <c r="AD234" s="90"/>
    </row>
    <row r="235" spans="1:33" x14ac:dyDescent="0.25">
      <c r="A235" s="134">
        <f t="shared" si="109"/>
        <v>156</v>
      </c>
      <c r="B235" s="339" t="s">
        <v>1304</v>
      </c>
      <c r="C235" s="486">
        <f t="shared" si="110"/>
        <v>415539.45</v>
      </c>
      <c r="D235" s="531">
        <f t="shared" si="108"/>
        <v>0</v>
      </c>
      <c r="E235" s="531"/>
      <c r="F235" s="531"/>
      <c r="G235" s="531"/>
      <c r="H235" s="531"/>
      <c r="I235" s="531"/>
      <c r="J235" s="531"/>
      <c r="K235" s="531"/>
      <c r="L235" s="531"/>
      <c r="M235" s="531"/>
      <c r="N235" s="531"/>
      <c r="O235" s="531"/>
      <c r="P235" s="531"/>
      <c r="Q235" s="531"/>
      <c r="R235" s="483"/>
      <c r="S235" s="531"/>
      <c r="T235" s="531"/>
      <c r="U235" s="531"/>
      <c r="V235" s="531"/>
      <c r="W235" s="531"/>
      <c r="X235" s="381"/>
      <c r="Y235" s="483">
        <v>415539.45</v>
      </c>
      <c r="Z235" s="486"/>
      <c r="AA235" s="136" t="s">
        <v>1319</v>
      </c>
      <c r="AB235" s="136" t="s">
        <v>1476</v>
      </c>
      <c r="AE235" s="132"/>
    </row>
    <row r="236" spans="1:33" x14ac:dyDescent="0.25">
      <c r="A236" s="134">
        <f t="shared" si="109"/>
        <v>157</v>
      </c>
      <c r="B236" s="339" t="s">
        <v>1305</v>
      </c>
      <c r="C236" s="486">
        <f t="shared" si="110"/>
        <v>427099.63</v>
      </c>
      <c r="D236" s="531">
        <f t="shared" si="108"/>
        <v>0</v>
      </c>
      <c r="E236" s="531"/>
      <c r="F236" s="531"/>
      <c r="G236" s="531"/>
      <c r="H236" s="531"/>
      <c r="I236" s="531"/>
      <c r="J236" s="531"/>
      <c r="K236" s="531"/>
      <c r="L236" s="531"/>
      <c r="M236" s="531"/>
      <c r="N236" s="531"/>
      <c r="O236" s="531"/>
      <c r="P236" s="531"/>
      <c r="Q236" s="531"/>
      <c r="R236" s="483"/>
      <c r="S236" s="531"/>
      <c r="T236" s="531"/>
      <c r="U236" s="531"/>
      <c r="V236" s="531"/>
      <c r="W236" s="531"/>
      <c r="X236" s="381"/>
      <c r="Y236" s="483">
        <v>427099.63</v>
      </c>
      <c r="Z236" s="486"/>
      <c r="AA236" s="136" t="s">
        <v>1319</v>
      </c>
      <c r="AB236" s="136" t="s">
        <v>1476</v>
      </c>
      <c r="AE236" s="132"/>
    </row>
    <row r="237" spans="1:33" ht="12.75" customHeight="1" x14ac:dyDescent="0.25">
      <c r="A237" s="134">
        <f t="shared" si="109"/>
        <v>158</v>
      </c>
      <c r="B237" s="339" t="s">
        <v>1306</v>
      </c>
      <c r="C237" s="486">
        <f t="shared" si="110"/>
        <v>2253696.29</v>
      </c>
      <c r="D237" s="531">
        <f t="shared" si="108"/>
        <v>0</v>
      </c>
      <c r="E237" s="531"/>
      <c r="F237" s="531"/>
      <c r="G237" s="531"/>
      <c r="H237" s="531"/>
      <c r="I237" s="531"/>
      <c r="J237" s="531"/>
      <c r="K237" s="531"/>
      <c r="L237" s="531"/>
      <c r="M237" s="531"/>
      <c r="N237" s="531"/>
      <c r="O237" s="531"/>
      <c r="P237" s="531"/>
      <c r="Q237" s="531"/>
      <c r="R237" s="531"/>
      <c r="S237" s="531"/>
      <c r="T237" s="531"/>
      <c r="U237" s="531"/>
      <c r="V237" s="531"/>
      <c r="W237" s="531"/>
      <c r="X237" s="381"/>
      <c r="Y237" s="483">
        <v>2253696.29</v>
      </c>
      <c r="Z237" s="486"/>
      <c r="AA237" s="136" t="s">
        <v>1320</v>
      </c>
      <c r="AB237" s="136" t="s">
        <v>1477</v>
      </c>
      <c r="AE237" s="132"/>
    </row>
    <row r="238" spans="1:33" ht="12.75" customHeight="1" x14ac:dyDescent="0.25">
      <c r="A238" s="134">
        <f t="shared" si="109"/>
        <v>159</v>
      </c>
      <c r="B238" s="339" t="s">
        <v>1307</v>
      </c>
      <c r="C238" s="486">
        <f t="shared" si="110"/>
        <v>1016016.53</v>
      </c>
      <c r="D238" s="531">
        <f t="shared" si="108"/>
        <v>0</v>
      </c>
      <c r="E238" s="531"/>
      <c r="F238" s="531"/>
      <c r="G238" s="531"/>
      <c r="H238" s="531"/>
      <c r="I238" s="531"/>
      <c r="J238" s="531"/>
      <c r="K238" s="531"/>
      <c r="L238" s="531"/>
      <c r="M238" s="531"/>
      <c r="N238" s="531"/>
      <c r="O238" s="531"/>
      <c r="P238" s="531"/>
      <c r="Q238" s="531"/>
      <c r="R238" s="531"/>
      <c r="S238" s="531"/>
      <c r="T238" s="531"/>
      <c r="U238" s="531"/>
      <c r="V238" s="531"/>
      <c r="W238" s="531"/>
      <c r="X238" s="381"/>
      <c r="Y238" s="483">
        <v>1016016.53</v>
      </c>
      <c r="Z238" s="486"/>
      <c r="AA238" s="136" t="s">
        <v>1321</v>
      </c>
      <c r="AB238" s="136" t="s">
        <v>1478</v>
      </c>
      <c r="AE238" s="132"/>
    </row>
    <row r="239" spans="1:33" ht="12.75" customHeight="1" x14ac:dyDescent="0.25">
      <c r="A239" s="134">
        <f t="shared" si="109"/>
        <v>160</v>
      </c>
      <c r="B239" s="339" t="s">
        <v>1308</v>
      </c>
      <c r="C239" s="486">
        <f t="shared" si="110"/>
        <v>1304665.8199999998</v>
      </c>
      <c r="D239" s="531">
        <f t="shared" si="108"/>
        <v>0</v>
      </c>
      <c r="E239" s="531"/>
      <c r="F239" s="531"/>
      <c r="G239" s="531"/>
      <c r="H239" s="531"/>
      <c r="I239" s="531"/>
      <c r="J239" s="531"/>
      <c r="K239" s="531"/>
      <c r="L239" s="531"/>
      <c r="M239" s="531"/>
      <c r="N239" s="531"/>
      <c r="O239" s="531"/>
      <c r="P239" s="531"/>
      <c r="Q239" s="531"/>
      <c r="R239" s="531"/>
      <c r="S239" s="531"/>
      <c r="T239" s="531"/>
      <c r="U239" s="531"/>
      <c r="V239" s="531"/>
      <c r="W239" s="531"/>
      <c r="X239" s="381"/>
      <c r="Y239" s="483">
        <v>1304665.8199999998</v>
      </c>
      <c r="Z239" s="486"/>
      <c r="AA239" s="136" t="s">
        <v>1322</v>
      </c>
      <c r="AB239" s="136" t="s">
        <v>1322</v>
      </c>
      <c r="AE239" s="132"/>
    </row>
    <row r="240" spans="1:33" ht="12.75" customHeight="1" x14ac:dyDescent="0.25">
      <c r="A240" s="134">
        <f t="shared" si="109"/>
        <v>161</v>
      </c>
      <c r="B240" s="339" t="s">
        <v>1309</v>
      </c>
      <c r="C240" s="486">
        <f t="shared" si="110"/>
        <v>2205702.7999999998</v>
      </c>
      <c r="D240" s="531">
        <f t="shared" si="108"/>
        <v>0</v>
      </c>
      <c r="E240" s="531"/>
      <c r="F240" s="531"/>
      <c r="G240" s="531"/>
      <c r="H240" s="531"/>
      <c r="I240" s="531"/>
      <c r="J240" s="531"/>
      <c r="K240" s="531"/>
      <c r="L240" s="531"/>
      <c r="M240" s="531"/>
      <c r="N240" s="531"/>
      <c r="O240" s="531"/>
      <c r="P240" s="531"/>
      <c r="Q240" s="531"/>
      <c r="R240" s="531"/>
      <c r="S240" s="531"/>
      <c r="T240" s="531"/>
      <c r="U240" s="531"/>
      <c r="V240" s="531"/>
      <c r="W240" s="531"/>
      <c r="X240" s="381"/>
      <c r="Y240" s="483">
        <v>2205702.7999999998</v>
      </c>
      <c r="Z240" s="486"/>
      <c r="AA240" s="136" t="s">
        <v>1322</v>
      </c>
      <c r="AB240" s="136" t="s">
        <v>1322</v>
      </c>
      <c r="AE240" s="132"/>
    </row>
    <row r="241" spans="1:33" ht="12.75" customHeight="1" x14ac:dyDescent="0.25">
      <c r="A241" s="134">
        <f t="shared" si="109"/>
        <v>162</v>
      </c>
      <c r="B241" s="10" t="s">
        <v>1310</v>
      </c>
      <c r="C241" s="486">
        <f t="shared" si="110"/>
        <v>2319533.5299999998</v>
      </c>
      <c r="D241" s="531">
        <f t="shared" si="108"/>
        <v>0</v>
      </c>
      <c r="E241" s="533"/>
      <c r="F241" s="533"/>
      <c r="G241" s="533"/>
      <c r="H241" s="533"/>
      <c r="I241" s="531"/>
      <c r="J241" s="531"/>
      <c r="K241" s="533"/>
      <c r="L241" s="531"/>
      <c r="M241" s="531"/>
      <c r="N241" s="531"/>
      <c r="O241" s="531"/>
      <c r="P241" s="531"/>
      <c r="Q241" s="531"/>
      <c r="R241" s="531"/>
      <c r="S241" s="531"/>
      <c r="T241" s="531"/>
      <c r="U241" s="531"/>
      <c r="V241" s="533"/>
      <c r="W241" s="533"/>
      <c r="X241" s="381"/>
      <c r="Y241" s="483">
        <v>2319533.5299999998</v>
      </c>
      <c r="Z241" s="486"/>
      <c r="AA241" s="136" t="s">
        <v>1322</v>
      </c>
      <c r="AB241" s="136" t="s">
        <v>1322</v>
      </c>
      <c r="AE241" s="132"/>
    </row>
    <row r="242" spans="1:33" ht="12.75" customHeight="1" x14ac:dyDescent="0.25">
      <c r="A242" s="134">
        <f t="shared" si="109"/>
        <v>163</v>
      </c>
      <c r="B242" s="10" t="s">
        <v>1311</v>
      </c>
      <c r="C242" s="486">
        <f t="shared" si="110"/>
        <v>69340.740000000005</v>
      </c>
      <c r="D242" s="531">
        <f t="shared" si="108"/>
        <v>0</v>
      </c>
      <c r="E242" s="533"/>
      <c r="F242" s="533"/>
      <c r="G242" s="533"/>
      <c r="H242" s="533"/>
      <c r="I242" s="531"/>
      <c r="J242" s="531"/>
      <c r="K242" s="531"/>
      <c r="L242" s="531"/>
      <c r="M242" s="531"/>
      <c r="N242" s="531"/>
      <c r="O242" s="531"/>
      <c r="P242" s="531"/>
      <c r="Q242" s="531"/>
      <c r="R242" s="531"/>
      <c r="S242" s="531"/>
      <c r="T242" s="531"/>
      <c r="U242" s="531"/>
      <c r="V242" s="533"/>
      <c r="W242" s="533"/>
      <c r="X242" s="381"/>
      <c r="Y242" s="483">
        <v>69340.740000000005</v>
      </c>
      <c r="Z242" s="486"/>
      <c r="AA242" s="136" t="s">
        <v>1323</v>
      </c>
      <c r="AB242" s="136" t="s">
        <v>511</v>
      </c>
      <c r="AE242" s="132"/>
    </row>
    <row r="243" spans="1:33" ht="12.75" customHeight="1" x14ac:dyDescent="0.25">
      <c r="A243" s="134">
        <f t="shared" si="109"/>
        <v>164</v>
      </c>
      <c r="B243" s="10" t="s">
        <v>1312</v>
      </c>
      <c r="C243" s="486">
        <f t="shared" si="110"/>
        <v>1484880.7200000002</v>
      </c>
      <c r="D243" s="531">
        <f t="shared" si="108"/>
        <v>0</v>
      </c>
      <c r="E243" s="533"/>
      <c r="F243" s="533"/>
      <c r="G243" s="533"/>
      <c r="H243" s="533"/>
      <c r="I243" s="533"/>
      <c r="J243" s="531"/>
      <c r="K243" s="531"/>
      <c r="L243" s="531"/>
      <c r="M243" s="531"/>
      <c r="N243" s="531"/>
      <c r="O243" s="531"/>
      <c r="P243" s="531"/>
      <c r="Q243" s="531"/>
      <c r="R243" s="531"/>
      <c r="S243" s="531"/>
      <c r="T243" s="531"/>
      <c r="U243" s="531"/>
      <c r="V243" s="533"/>
      <c r="W243" s="533"/>
      <c r="X243" s="381"/>
      <c r="Y243" s="483">
        <v>1484880.7200000002</v>
      </c>
      <c r="Z243" s="486"/>
      <c r="AA243" s="136" t="s">
        <v>1320</v>
      </c>
      <c r="AB243" s="136" t="s">
        <v>1477</v>
      </c>
      <c r="AE243" s="132"/>
    </row>
    <row r="244" spans="1:33" ht="12.75" customHeight="1" x14ac:dyDescent="0.25">
      <c r="A244" s="134">
        <f t="shared" si="109"/>
        <v>165</v>
      </c>
      <c r="B244" s="10" t="s">
        <v>1313</v>
      </c>
      <c r="C244" s="486">
        <f t="shared" si="110"/>
        <v>1874437.7</v>
      </c>
      <c r="D244" s="531">
        <f t="shared" si="108"/>
        <v>0</v>
      </c>
      <c r="E244" s="533"/>
      <c r="F244" s="533"/>
      <c r="G244" s="533"/>
      <c r="H244" s="533"/>
      <c r="I244" s="533"/>
      <c r="J244" s="531"/>
      <c r="K244" s="531"/>
      <c r="L244" s="531"/>
      <c r="M244" s="531"/>
      <c r="N244" s="531"/>
      <c r="O244" s="531"/>
      <c r="P244" s="531"/>
      <c r="Q244" s="531"/>
      <c r="R244" s="531"/>
      <c r="S244" s="531"/>
      <c r="T244" s="531"/>
      <c r="U244" s="531"/>
      <c r="V244" s="533"/>
      <c r="W244" s="533"/>
      <c r="X244" s="381"/>
      <c r="Y244" s="483">
        <v>1874437.7</v>
      </c>
      <c r="Z244" s="486"/>
      <c r="AA244" s="136" t="s">
        <v>1320</v>
      </c>
      <c r="AB244" s="136" t="s">
        <v>1477</v>
      </c>
      <c r="AE244" s="132"/>
    </row>
    <row r="245" spans="1:33" ht="12.75" customHeight="1" x14ac:dyDescent="0.25">
      <c r="A245" s="134">
        <f t="shared" si="109"/>
        <v>166</v>
      </c>
      <c r="B245" s="10" t="s">
        <v>1314</v>
      </c>
      <c r="C245" s="486">
        <f t="shared" si="110"/>
        <v>2260212.87</v>
      </c>
      <c r="D245" s="531">
        <f t="shared" si="108"/>
        <v>0</v>
      </c>
      <c r="E245" s="533"/>
      <c r="F245" s="533"/>
      <c r="G245" s="531"/>
      <c r="H245" s="531"/>
      <c r="I245" s="531"/>
      <c r="J245" s="531"/>
      <c r="K245" s="531"/>
      <c r="L245" s="531"/>
      <c r="M245" s="531"/>
      <c r="N245" s="531"/>
      <c r="O245" s="531"/>
      <c r="P245" s="531"/>
      <c r="Q245" s="531"/>
      <c r="R245" s="531"/>
      <c r="S245" s="533"/>
      <c r="T245" s="533"/>
      <c r="U245" s="531"/>
      <c r="V245" s="533"/>
      <c r="W245" s="533"/>
      <c r="X245" s="381"/>
      <c r="Y245" s="483">
        <v>2260212.87</v>
      </c>
      <c r="Z245" s="486"/>
      <c r="AA245" s="136" t="s">
        <v>1320</v>
      </c>
      <c r="AB245" s="136" t="s">
        <v>1477</v>
      </c>
      <c r="AE245" s="132"/>
    </row>
    <row r="246" spans="1:33" ht="12.75" customHeight="1" x14ac:dyDescent="0.25">
      <c r="A246" s="134">
        <f t="shared" si="109"/>
        <v>167</v>
      </c>
      <c r="B246" s="10" t="s">
        <v>1724</v>
      </c>
      <c r="C246" s="486">
        <f t="shared" si="110"/>
        <v>1431869.48</v>
      </c>
      <c r="D246" s="531">
        <f t="shared" si="108"/>
        <v>0</v>
      </c>
      <c r="E246" s="531"/>
      <c r="F246" s="531"/>
      <c r="G246" s="531"/>
      <c r="H246" s="531"/>
      <c r="I246" s="531"/>
      <c r="J246" s="531"/>
      <c r="K246" s="531"/>
      <c r="L246" s="531"/>
      <c r="M246" s="531"/>
      <c r="N246" s="531"/>
      <c r="O246" s="531"/>
      <c r="P246" s="531"/>
      <c r="Q246" s="531"/>
      <c r="R246" s="531"/>
      <c r="S246" s="531"/>
      <c r="T246" s="531"/>
      <c r="U246" s="531"/>
      <c r="V246" s="533"/>
      <c r="W246" s="533"/>
      <c r="X246" s="381"/>
      <c r="Y246" s="483">
        <v>1431869.48</v>
      </c>
      <c r="Z246" s="486"/>
      <c r="AA246" s="136" t="s">
        <v>1324</v>
      </c>
      <c r="AB246" s="136" t="s">
        <v>1479</v>
      </c>
      <c r="AE246" s="132"/>
    </row>
    <row r="247" spans="1:33" ht="12.75" customHeight="1" x14ac:dyDescent="0.25">
      <c r="A247" s="134">
        <f t="shared" si="109"/>
        <v>168</v>
      </c>
      <c r="B247" s="10" t="s">
        <v>1315</v>
      </c>
      <c r="C247" s="486">
        <f t="shared" si="110"/>
        <v>160419.04999999999</v>
      </c>
      <c r="D247" s="531">
        <f t="shared" si="108"/>
        <v>0</v>
      </c>
      <c r="E247" s="533"/>
      <c r="F247" s="533"/>
      <c r="G247" s="533"/>
      <c r="H247" s="533"/>
      <c r="I247" s="531"/>
      <c r="J247" s="531"/>
      <c r="K247" s="531"/>
      <c r="L247" s="531"/>
      <c r="M247" s="531"/>
      <c r="N247" s="531"/>
      <c r="O247" s="531"/>
      <c r="P247" s="531"/>
      <c r="Q247" s="531"/>
      <c r="R247" s="531"/>
      <c r="S247" s="531"/>
      <c r="T247" s="531"/>
      <c r="U247" s="531"/>
      <c r="V247" s="533"/>
      <c r="W247" s="533"/>
      <c r="X247" s="381"/>
      <c r="Y247" s="483">
        <v>160419.04999999999</v>
      </c>
      <c r="Z247" s="486"/>
      <c r="AA247" s="136" t="s">
        <v>1325</v>
      </c>
      <c r="AB247" s="136" t="s">
        <v>1325</v>
      </c>
      <c r="AE247" s="132"/>
    </row>
    <row r="248" spans="1:33" ht="12.75" customHeight="1" x14ac:dyDescent="0.25">
      <c r="A248" s="134">
        <f t="shared" si="109"/>
        <v>169</v>
      </c>
      <c r="B248" s="10" t="s">
        <v>1316</v>
      </c>
      <c r="C248" s="486">
        <f t="shared" si="110"/>
        <v>1464226.68</v>
      </c>
      <c r="D248" s="531">
        <f t="shared" si="108"/>
        <v>0</v>
      </c>
      <c r="E248" s="533"/>
      <c r="F248" s="533"/>
      <c r="G248" s="533"/>
      <c r="H248" s="533"/>
      <c r="I248" s="531"/>
      <c r="J248" s="531"/>
      <c r="K248" s="531"/>
      <c r="L248" s="531"/>
      <c r="M248" s="531"/>
      <c r="N248" s="531"/>
      <c r="O248" s="531"/>
      <c r="P248" s="531"/>
      <c r="Q248" s="531"/>
      <c r="R248" s="531"/>
      <c r="S248" s="531"/>
      <c r="T248" s="531"/>
      <c r="U248" s="531"/>
      <c r="V248" s="533"/>
      <c r="W248" s="533"/>
      <c r="X248" s="381"/>
      <c r="Y248" s="483">
        <v>1464226.68</v>
      </c>
      <c r="Z248" s="486"/>
      <c r="AA248" s="136" t="s">
        <v>1320</v>
      </c>
      <c r="AB248" s="136" t="s">
        <v>1477</v>
      </c>
      <c r="AE248" s="132"/>
    </row>
    <row r="249" spans="1:33" ht="12.75" customHeight="1" x14ac:dyDescent="0.25">
      <c r="A249" s="134">
        <f t="shared" si="109"/>
        <v>170</v>
      </c>
      <c r="B249" s="10" t="s">
        <v>1317</v>
      </c>
      <c r="C249" s="486">
        <f t="shared" si="110"/>
        <v>1655267.8599999999</v>
      </c>
      <c r="D249" s="531">
        <f t="shared" si="108"/>
        <v>0</v>
      </c>
      <c r="E249" s="533"/>
      <c r="F249" s="533"/>
      <c r="G249" s="531"/>
      <c r="H249" s="531"/>
      <c r="I249" s="531"/>
      <c r="J249" s="531"/>
      <c r="K249" s="531"/>
      <c r="L249" s="531"/>
      <c r="M249" s="531"/>
      <c r="N249" s="531"/>
      <c r="O249" s="531"/>
      <c r="P249" s="531"/>
      <c r="Q249" s="531"/>
      <c r="R249" s="531"/>
      <c r="S249" s="531"/>
      <c r="T249" s="531"/>
      <c r="U249" s="531"/>
      <c r="V249" s="533"/>
      <c r="W249" s="533"/>
      <c r="X249" s="381"/>
      <c r="Y249" s="483">
        <v>1655267.8599999999</v>
      </c>
      <c r="Z249" s="486"/>
      <c r="AA249" s="136" t="s">
        <v>1320</v>
      </c>
      <c r="AB249" s="136" t="s">
        <v>1477</v>
      </c>
      <c r="AE249" s="132"/>
    </row>
    <row r="250" spans="1:33" ht="12.75" customHeight="1" x14ac:dyDescent="0.25">
      <c r="A250" s="134">
        <f t="shared" si="109"/>
        <v>171</v>
      </c>
      <c r="B250" s="10" t="s">
        <v>1318</v>
      </c>
      <c r="C250" s="486">
        <f t="shared" si="110"/>
        <v>1658750.23</v>
      </c>
      <c r="D250" s="531">
        <f t="shared" si="108"/>
        <v>0</v>
      </c>
      <c r="E250" s="533"/>
      <c r="F250" s="533"/>
      <c r="G250" s="533"/>
      <c r="H250" s="533"/>
      <c r="I250" s="533"/>
      <c r="J250" s="531"/>
      <c r="K250" s="531"/>
      <c r="L250" s="531"/>
      <c r="M250" s="531"/>
      <c r="N250" s="531"/>
      <c r="O250" s="531"/>
      <c r="P250" s="531"/>
      <c r="Q250" s="531"/>
      <c r="R250" s="531"/>
      <c r="S250" s="531"/>
      <c r="T250" s="531"/>
      <c r="U250" s="531"/>
      <c r="V250" s="533"/>
      <c r="W250" s="533"/>
      <c r="X250" s="381"/>
      <c r="Y250" s="483">
        <v>1658750.23</v>
      </c>
      <c r="Z250" s="486"/>
      <c r="AA250" s="136" t="s">
        <v>1320</v>
      </c>
      <c r="AB250" s="136" t="s">
        <v>1477</v>
      </c>
      <c r="AE250" s="132"/>
    </row>
    <row r="251" spans="1:33" ht="18" customHeight="1" x14ac:dyDescent="0.25">
      <c r="A251" s="659" t="s">
        <v>17</v>
      </c>
      <c r="B251" s="660"/>
      <c r="C251" s="527">
        <f>SUM(C231:C250)</f>
        <v>76538342.210000023</v>
      </c>
      <c r="D251" s="531">
        <f t="shared" ref="D251:X251" si="111">SUM(D231:D250)</f>
        <v>29663026.230000004</v>
      </c>
      <c r="E251" s="531">
        <f t="shared" si="111"/>
        <v>0</v>
      </c>
      <c r="F251" s="531">
        <f t="shared" si="111"/>
        <v>3735646.3600000003</v>
      </c>
      <c r="G251" s="531">
        <f t="shared" si="111"/>
        <v>17619951.16</v>
      </c>
      <c r="H251" s="531">
        <f t="shared" si="111"/>
        <v>2029172.84</v>
      </c>
      <c r="I251" s="531">
        <f t="shared" si="111"/>
        <v>4307354.91</v>
      </c>
      <c r="J251" s="531">
        <f t="shared" si="111"/>
        <v>1970900.96</v>
      </c>
      <c r="K251" s="531">
        <f t="shared" si="111"/>
        <v>0</v>
      </c>
      <c r="L251" s="531">
        <f t="shared" ref="L251" si="112">SUM(L231:L250)</f>
        <v>0</v>
      </c>
      <c r="M251" s="531">
        <f t="shared" si="111"/>
        <v>0</v>
      </c>
      <c r="N251" s="531">
        <f t="shared" si="111"/>
        <v>0</v>
      </c>
      <c r="O251" s="531">
        <f t="shared" si="111"/>
        <v>0</v>
      </c>
      <c r="P251" s="531">
        <f t="shared" si="111"/>
        <v>0</v>
      </c>
      <c r="Q251" s="531">
        <f t="shared" si="111"/>
        <v>0</v>
      </c>
      <c r="R251" s="531">
        <f t="shared" si="111"/>
        <v>3545</v>
      </c>
      <c r="S251" s="531">
        <f t="shared" si="111"/>
        <v>24873656.600000001</v>
      </c>
      <c r="T251" s="531">
        <f t="shared" si="111"/>
        <v>0</v>
      </c>
      <c r="U251" s="531">
        <f t="shared" si="111"/>
        <v>0</v>
      </c>
      <c r="V251" s="531">
        <f t="shared" si="111"/>
        <v>0</v>
      </c>
      <c r="W251" s="531">
        <f t="shared" si="111"/>
        <v>0</v>
      </c>
      <c r="X251" s="531">
        <f t="shared" si="111"/>
        <v>0</v>
      </c>
      <c r="Y251" s="531">
        <f>SUM(Y231:Y250)</f>
        <v>22001659.380000003</v>
      </c>
      <c r="Z251" s="486">
        <f>(C251-Y251)*0.0214</f>
        <v>1167085.0125620004</v>
      </c>
      <c r="AA251" s="14"/>
      <c r="AB251" s="136"/>
      <c r="AC251" s="90"/>
      <c r="AD251" s="90"/>
      <c r="AG251" s="91"/>
    </row>
    <row r="252" spans="1:33" ht="18" customHeight="1" x14ac:dyDescent="0.25">
      <c r="A252" s="554" t="s">
        <v>446</v>
      </c>
      <c r="B252" s="555"/>
      <c r="C252" s="556"/>
      <c r="D252" s="533"/>
      <c r="E252" s="533"/>
      <c r="F252" s="533"/>
      <c r="G252" s="533"/>
      <c r="H252" s="533"/>
      <c r="I252" s="533"/>
      <c r="J252" s="533"/>
      <c r="K252" s="533"/>
      <c r="L252" s="533"/>
      <c r="M252" s="533"/>
      <c r="N252" s="533"/>
      <c r="O252" s="533"/>
      <c r="P252" s="533"/>
      <c r="Q252" s="533"/>
      <c r="R252" s="533"/>
      <c r="S252" s="533"/>
      <c r="T252" s="533"/>
      <c r="U252" s="533"/>
      <c r="V252" s="533"/>
      <c r="W252" s="533"/>
      <c r="X252" s="533"/>
      <c r="Y252" s="533"/>
      <c r="Z252" s="538"/>
      <c r="AA252" s="14"/>
      <c r="AB252" s="136"/>
      <c r="AC252" s="40"/>
      <c r="AD252" s="90"/>
    </row>
    <row r="253" spans="1:33" s="130" customFormat="1" ht="27.75" customHeight="1" x14ac:dyDescent="0.25">
      <c r="A253" s="134">
        <f>A250+1</f>
        <v>172</v>
      </c>
      <c r="B253" s="315" t="s">
        <v>444</v>
      </c>
      <c r="C253" s="486">
        <f t="shared" ref="C253:C254" si="113">D253+M253+O253+Q253+S253+U253+W253+X253+Y253+L253</f>
        <v>1173914.22</v>
      </c>
      <c r="D253" s="531">
        <f>E253+F253+G253+H253+I253+J253</f>
        <v>0</v>
      </c>
      <c r="E253" s="443"/>
      <c r="F253" s="285"/>
      <c r="G253" s="285"/>
      <c r="H253" s="285"/>
      <c r="I253" s="285"/>
      <c r="J253" s="285"/>
      <c r="K253" s="285"/>
      <c r="L253" s="285"/>
      <c r="M253" s="285"/>
      <c r="N253" s="285"/>
      <c r="O253" s="285"/>
      <c r="P253" s="285"/>
      <c r="Q253" s="285"/>
      <c r="R253" s="7"/>
      <c r="S253" s="285"/>
      <c r="T253" s="285"/>
      <c r="U253" s="285">
        <v>0</v>
      </c>
      <c r="V253" s="285"/>
      <c r="W253" s="285"/>
      <c r="X253" s="285"/>
      <c r="Y253" s="531">
        <v>1173914.22</v>
      </c>
      <c r="Z253" s="527"/>
      <c r="AA253" s="18" t="s">
        <v>1232</v>
      </c>
      <c r="AB253" s="136" t="s">
        <v>1480</v>
      </c>
      <c r="AC253" s="202"/>
    </row>
    <row r="254" spans="1:33" s="130" customFormat="1" ht="27.75" customHeight="1" x14ac:dyDescent="0.25">
      <c r="A254" s="134">
        <f>A253+1</f>
        <v>173</v>
      </c>
      <c r="B254" s="315" t="s">
        <v>445</v>
      </c>
      <c r="C254" s="486">
        <f t="shared" si="113"/>
        <v>2426929.56</v>
      </c>
      <c r="D254" s="531">
        <f>E254+F254+G254+H254+I254+J254</f>
        <v>0</v>
      </c>
      <c r="E254" s="443"/>
      <c r="F254" s="285"/>
      <c r="G254" s="285"/>
      <c r="H254" s="285"/>
      <c r="I254" s="285"/>
      <c r="J254" s="285"/>
      <c r="K254" s="285"/>
      <c r="L254" s="285"/>
      <c r="M254" s="285"/>
      <c r="N254" s="285"/>
      <c r="O254" s="285"/>
      <c r="P254" s="285"/>
      <c r="Q254" s="285"/>
      <c r="R254" s="285"/>
      <c r="S254" s="285"/>
      <c r="T254" s="285"/>
      <c r="U254" s="285">
        <v>0</v>
      </c>
      <c r="V254" s="285"/>
      <c r="W254" s="285"/>
      <c r="X254" s="285"/>
      <c r="Y254" s="531">
        <v>2426929.56</v>
      </c>
      <c r="Z254" s="527"/>
      <c r="AA254" s="18" t="s">
        <v>1232</v>
      </c>
      <c r="AB254" s="136" t="s">
        <v>1481</v>
      </c>
      <c r="AC254" s="202"/>
    </row>
    <row r="255" spans="1:33" ht="18" customHeight="1" x14ac:dyDescent="0.25">
      <c r="A255" s="659" t="s">
        <v>17</v>
      </c>
      <c r="B255" s="660"/>
      <c r="C255" s="486">
        <f>SUM(C253:C254)</f>
        <v>3600843.7800000003</v>
      </c>
      <c r="D255" s="483">
        <f t="shared" ref="D255:AA255" si="114">SUM(D253:D254)</f>
        <v>0</v>
      </c>
      <c r="E255" s="483">
        <f t="shared" si="114"/>
        <v>0</v>
      </c>
      <c r="F255" s="483">
        <f t="shared" si="114"/>
        <v>0</v>
      </c>
      <c r="G255" s="483">
        <f t="shared" si="114"/>
        <v>0</v>
      </c>
      <c r="H255" s="483">
        <f t="shared" si="114"/>
        <v>0</v>
      </c>
      <c r="I255" s="483">
        <f t="shared" si="114"/>
        <v>0</v>
      </c>
      <c r="J255" s="483">
        <f t="shared" si="114"/>
        <v>0</v>
      </c>
      <c r="K255" s="483">
        <f t="shared" si="114"/>
        <v>0</v>
      </c>
      <c r="L255" s="483">
        <f t="shared" ref="L255" si="115">SUM(L253:L254)</f>
        <v>0</v>
      </c>
      <c r="M255" s="483">
        <f t="shared" si="114"/>
        <v>0</v>
      </c>
      <c r="N255" s="483">
        <f t="shared" si="114"/>
        <v>0</v>
      </c>
      <c r="O255" s="483">
        <f t="shared" si="114"/>
        <v>0</v>
      </c>
      <c r="P255" s="483">
        <f t="shared" si="114"/>
        <v>0</v>
      </c>
      <c r="Q255" s="483">
        <f t="shared" si="114"/>
        <v>0</v>
      </c>
      <c r="R255" s="483">
        <f t="shared" si="114"/>
        <v>0</v>
      </c>
      <c r="S255" s="483">
        <f t="shared" si="114"/>
        <v>0</v>
      </c>
      <c r="T255" s="483">
        <f t="shared" si="114"/>
        <v>0</v>
      </c>
      <c r="U255" s="483">
        <f t="shared" si="114"/>
        <v>0</v>
      </c>
      <c r="V255" s="483">
        <f t="shared" si="114"/>
        <v>0</v>
      </c>
      <c r="W255" s="483">
        <f t="shared" si="114"/>
        <v>0</v>
      </c>
      <c r="X255" s="483">
        <f t="shared" si="114"/>
        <v>0</v>
      </c>
      <c r="Y255" s="483">
        <f>SUM(Y253:Y254)</f>
        <v>3600843.7800000003</v>
      </c>
      <c r="Z255" s="486">
        <f>(C255-Y255)*0.0214</f>
        <v>0</v>
      </c>
      <c r="AA255" s="527">
        <f t="shared" si="114"/>
        <v>0</v>
      </c>
      <c r="AB255" s="136"/>
      <c r="AC255" s="90"/>
      <c r="AD255" s="90"/>
      <c r="AG255" s="91"/>
    </row>
    <row r="256" spans="1:33" ht="18" customHeight="1" x14ac:dyDescent="0.25">
      <c r="A256" s="554" t="s">
        <v>108</v>
      </c>
      <c r="B256" s="555"/>
      <c r="C256" s="556"/>
      <c r="D256" s="533"/>
      <c r="E256" s="533"/>
      <c r="F256" s="533"/>
      <c r="G256" s="533"/>
      <c r="H256" s="533"/>
      <c r="I256" s="533"/>
      <c r="J256" s="533"/>
      <c r="K256" s="533"/>
      <c r="L256" s="533"/>
      <c r="M256" s="533"/>
      <c r="N256" s="533"/>
      <c r="O256" s="533"/>
      <c r="P256" s="533"/>
      <c r="Q256" s="533"/>
      <c r="R256" s="533"/>
      <c r="S256" s="533"/>
      <c r="T256" s="533"/>
      <c r="U256" s="533"/>
      <c r="V256" s="533"/>
      <c r="W256" s="533"/>
      <c r="X256" s="533"/>
      <c r="Y256" s="533"/>
      <c r="Z256" s="538"/>
      <c r="AA256" s="14"/>
      <c r="AB256" s="136"/>
      <c r="AC256" s="40"/>
      <c r="AD256" s="90"/>
    </row>
    <row r="257" spans="1:30" ht="18" customHeight="1" x14ac:dyDescent="0.25">
      <c r="A257" s="134">
        <f>A254+1</f>
        <v>174</v>
      </c>
      <c r="B257" s="339" t="s">
        <v>216</v>
      </c>
      <c r="C257" s="486">
        <f t="shared" ref="C257:C273" si="116">D257+M257+O257+Q257+S257+U257+W257+X257+Y257+L257</f>
        <v>17165109.489999998</v>
      </c>
      <c r="D257" s="531">
        <f t="shared" ref="D257:D273" si="117">E257+F257+G257+H257+I257+J257</f>
        <v>0</v>
      </c>
      <c r="E257" s="483"/>
      <c r="F257" s="531"/>
      <c r="G257" s="531"/>
      <c r="H257" s="531"/>
      <c r="I257" s="531"/>
      <c r="J257" s="531"/>
      <c r="K257" s="444"/>
      <c r="L257" s="444"/>
      <c r="M257" s="444"/>
      <c r="N257" s="531">
        <v>701.1</v>
      </c>
      <c r="O257" s="531">
        <v>3029439.39</v>
      </c>
      <c r="P257" s="531"/>
      <c r="Q257" s="531"/>
      <c r="R257" s="531">
        <v>2440</v>
      </c>
      <c r="S257" s="531">
        <v>14135670.1</v>
      </c>
      <c r="T257" s="531"/>
      <c r="U257" s="531"/>
      <c r="V257" s="531"/>
      <c r="W257" s="531"/>
      <c r="X257" s="531"/>
      <c r="Y257" s="531"/>
      <c r="Z257" s="527"/>
      <c r="AA257" s="14"/>
      <c r="AB257" s="136"/>
      <c r="AC257" s="40"/>
      <c r="AD257" s="90"/>
    </row>
    <row r="258" spans="1:30" ht="18" customHeight="1" x14ac:dyDescent="0.25">
      <c r="A258" s="134">
        <f t="shared" ref="A258:A273" si="118">A257+1</f>
        <v>175</v>
      </c>
      <c r="B258" s="339" t="s">
        <v>217</v>
      </c>
      <c r="C258" s="486">
        <f t="shared" si="116"/>
        <v>17603454.449999999</v>
      </c>
      <c r="D258" s="531">
        <f t="shared" si="117"/>
        <v>0</v>
      </c>
      <c r="E258" s="483"/>
      <c r="F258" s="531"/>
      <c r="G258" s="531"/>
      <c r="H258" s="531"/>
      <c r="I258" s="531"/>
      <c r="J258" s="531"/>
      <c r="K258" s="444"/>
      <c r="L258" s="444"/>
      <c r="M258" s="444"/>
      <c r="N258" s="531">
        <v>990</v>
      </c>
      <c r="O258" s="531">
        <v>5288730.5</v>
      </c>
      <c r="P258" s="531"/>
      <c r="Q258" s="531"/>
      <c r="R258" s="531">
        <v>2440</v>
      </c>
      <c r="S258" s="531">
        <v>12314723.949999999</v>
      </c>
      <c r="T258" s="531"/>
      <c r="U258" s="531"/>
      <c r="V258" s="531"/>
      <c r="W258" s="531"/>
      <c r="X258" s="531"/>
      <c r="Y258" s="531"/>
      <c r="Z258" s="527"/>
      <c r="AA258" s="14"/>
      <c r="AB258" s="136"/>
      <c r="AC258" s="184"/>
      <c r="AD258" s="90"/>
    </row>
    <row r="259" spans="1:30" ht="18" customHeight="1" x14ac:dyDescent="0.25">
      <c r="A259" s="134">
        <f t="shared" si="118"/>
        <v>176</v>
      </c>
      <c r="B259" s="339" t="s">
        <v>218</v>
      </c>
      <c r="C259" s="486">
        <f t="shared" si="116"/>
        <v>6529421.4399999995</v>
      </c>
      <c r="D259" s="531">
        <f t="shared" si="117"/>
        <v>6468953.5199999996</v>
      </c>
      <c r="E259" s="483"/>
      <c r="F259" s="531">
        <v>82194.080000000002</v>
      </c>
      <c r="G259" s="531">
        <v>4812103.72</v>
      </c>
      <c r="H259" s="531">
        <v>477078.72</v>
      </c>
      <c r="I259" s="531">
        <v>762805.1</v>
      </c>
      <c r="J259" s="531">
        <v>334771.90000000002</v>
      </c>
      <c r="K259" s="444"/>
      <c r="L259" s="444"/>
      <c r="M259" s="444"/>
      <c r="N259" s="531"/>
      <c r="O259" s="531"/>
      <c r="P259" s="531"/>
      <c r="Q259" s="531"/>
      <c r="R259" s="531"/>
      <c r="S259" s="531"/>
      <c r="T259" s="531"/>
      <c r="U259" s="531"/>
      <c r="V259" s="531"/>
      <c r="W259" s="531"/>
      <c r="X259" s="444">
        <v>60467.92</v>
      </c>
      <c r="Y259" s="483"/>
      <c r="Z259" s="486"/>
      <c r="AA259" s="14" t="s">
        <v>360</v>
      </c>
      <c r="AB259" s="136"/>
      <c r="AC259" s="40"/>
      <c r="AD259" s="90"/>
    </row>
    <row r="260" spans="1:30" ht="18" customHeight="1" x14ac:dyDescent="0.25">
      <c r="A260" s="134">
        <f t="shared" si="118"/>
        <v>177</v>
      </c>
      <c r="B260" s="339" t="s">
        <v>219</v>
      </c>
      <c r="C260" s="486">
        <f t="shared" si="116"/>
        <v>6692639.04</v>
      </c>
      <c r="D260" s="531">
        <f t="shared" si="117"/>
        <v>6692639.04</v>
      </c>
      <c r="E260" s="483"/>
      <c r="F260" s="531"/>
      <c r="G260" s="531">
        <v>6692639.04</v>
      </c>
      <c r="H260" s="531"/>
      <c r="I260" s="531"/>
      <c r="J260" s="531"/>
      <c r="K260" s="444"/>
      <c r="L260" s="444"/>
      <c r="M260" s="444"/>
      <c r="N260" s="531"/>
      <c r="O260" s="531"/>
      <c r="P260" s="531"/>
      <c r="Q260" s="531"/>
      <c r="R260" s="531"/>
      <c r="S260" s="531"/>
      <c r="T260" s="531"/>
      <c r="U260" s="531"/>
      <c r="V260" s="531"/>
      <c r="W260" s="531"/>
      <c r="X260" s="444"/>
      <c r="Y260" s="531"/>
      <c r="Z260" s="527"/>
      <c r="AA260" s="14"/>
      <c r="AB260" s="136"/>
      <c r="AC260" s="40"/>
      <c r="AD260" s="90"/>
    </row>
    <row r="261" spans="1:30" s="137" customFormat="1" ht="15" customHeight="1" x14ac:dyDescent="0.2">
      <c r="A261" s="134">
        <f t="shared" si="118"/>
        <v>178</v>
      </c>
      <c r="B261" s="314" t="s">
        <v>447</v>
      </c>
      <c r="C261" s="486">
        <f t="shared" si="116"/>
        <v>279341.05</v>
      </c>
      <c r="D261" s="531">
        <f t="shared" si="117"/>
        <v>0</v>
      </c>
      <c r="E261" s="200"/>
      <c r="F261" s="200"/>
      <c r="G261" s="200"/>
      <c r="H261" s="200"/>
      <c r="I261" s="200"/>
      <c r="J261" s="200"/>
      <c r="K261" s="200"/>
      <c r="L261" s="200"/>
      <c r="M261" s="200"/>
      <c r="N261" s="200"/>
      <c r="O261" s="200"/>
      <c r="P261" s="200"/>
      <c r="Q261" s="200"/>
      <c r="R261" s="531"/>
      <c r="S261" s="200"/>
      <c r="T261" s="200"/>
      <c r="U261" s="200"/>
      <c r="V261" s="200"/>
      <c r="W261" s="200"/>
      <c r="X261" s="200"/>
      <c r="Y261" s="531">
        <v>279341.05</v>
      </c>
      <c r="Z261" s="526"/>
      <c r="AA261" s="18"/>
      <c r="AB261" s="136" t="s">
        <v>980</v>
      </c>
    </row>
    <row r="262" spans="1:30" s="137" customFormat="1" ht="21" customHeight="1" x14ac:dyDescent="0.2">
      <c r="A262" s="134">
        <f t="shared" si="118"/>
        <v>179</v>
      </c>
      <c r="B262" s="314" t="s">
        <v>448</v>
      </c>
      <c r="C262" s="486">
        <f t="shared" si="116"/>
        <v>276096.95</v>
      </c>
      <c r="D262" s="531">
        <f t="shared" si="117"/>
        <v>0</v>
      </c>
      <c r="E262" s="531"/>
      <c r="F262" s="531"/>
      <c r="G262" s="531"/>
      <c r="H262" s="531"/>
      <c r="I262" s="531"/>
      <c r="J262" s="531"/>
      <c r="K262" s="531"/>
      <c r="L262" s="531"/>
      <c r="M262" s="531"/>
      <c r="N262" s="531"/>
      <c r="O262" s="328"/>
      <c r="P262" s="531"/>
      <c r="Q262" s="531"/>
      <c r="R262" s="531"/>
      <c r="S262" s="531"/>
      <c r="T262" s="531"/>
      <c r="U262" s="531"/>
      <c r="V262" s="531"/>
      <c r="W262" s="531"/>
      <c r="X262" s="531"/>
      <c r="Y262" s="531">
        <v>276096.95</v>
      </c>
      <c r="Z262" s="526"/>
      <c r="AA262" s="102"/>
      <c r="AB262" s="136" t="s">
        <v>980</v>
      </c>
    </row>
    <row r="263" spans="1:30" s="137" customFormat="1" ht="15.75" customHeight="1" x14ac:dyDescent="0.2">
      <c r="A263" s="134">
        <f t="shared" si="118"/>
        <v>180</v>
      </c>
      <c r="B263" s="314" t="s">
        <v>449</v>
      </c>
      <c r="C263" s="486">
        <f t="shared" si="116"/>
        <v>179824.15</v>
      </c>
      <c r="D263" s="531">
        <f t="shared" si="117"/>
        <v>0</v>
      </c>
      <c r="E263" s="531"/>
      <c r="F263" s="531"/>
      <c r="G263" s="531"/>
      <c r="H263" s="531"/>
      <c r="I263" s="531"/>
      <c r="J263" s="531"/>
      <c r="K263" s="531"/>
      <c r="L263" s="531"/>
      <c r="M263" s="531"/>
      <c r="N263" s="531"/>
      <c r="O263" s="531"/>
      <c r="P263" s="531"/>
      <c r="Q263" s="531"/>
      <c r="R263" s="531"/>
      <c r="S263" s="531"/>
      <c r="T263" s="531"/>
      <c r="U263" s="531"/>
      <c r="V263" s="531"/>
      <c r="W263" s="531"/>
      <c r="X263" s="531"/>
      <c r="Y263" s="531">
        <v>179824.15</v>
      </c>
      <c r="Z263" s="526"/>
      <c r="AA263" s="526"/>
      <c r="AB263" s="136" t="s">
        <v>1029</v>
      </c>
    </row>
    <row r="264" spans="1:30" s="137" customFormat="1" ht="18.75" customHeight="1" x14ac:dyDescent="0.2">
      <c r="A264" s="134">
        <f t="shared" si="118"/>
        <v>181</v>
      </c>
      <c r="B264" s="314" t="s">
        <v>450</v>
      </c>
      <c r="C264" s="486">
        <f t="shared" si="116"/>
        <v>1445684.1</v>
      </c>
      <c r="D264" s="531">
        <f t="shared" si="117"/>
        <v>0</v>
      </c>
      <c r="E264" s="531"/>
      <c r="F264" s="531"/>
      <c r="G264" s="531"/>
      <c r="H264" s="531"/>
      <c r="I264" s="531"/>
      <c r="J264" s="531"/>
      <c r="K264" s="531"/>
      <c r="L264" s="531"/>
      <c r="M264" s="531"/>
      <c r="N264" s="531"/>
      <c r="O264" s="531"/>
      <c r="P264" s="531"/>
      <c r="Q264" s="531"/>
      <c r="R264" s="531"/>
      <c r="S264" s="531"/>
      <c r="T264" s="531"/>
      <c r="U264" s="531"/>
      <c r="V264" s="531"/>
      <c r="W264" s="531"/>
      <c r="X264" s="531"/>
      <c r="Y264" s="531">
        <v>1445684.1</v>
      </c>
      <c r="Z264" s="526"/>
      <c r="AA264" s="102"/>
      <c r="AB264" s="136" t="s">
        <v>1126</v>
      </c>
    </row>
    <row r="265" spans="1:30" s="137" customFormat="1" ht="24.75" customHeight="1" x14ac:dyDescent="0.2">
      <c r="A265" s="134">
        <f t="shared" si="118"/>
        <v>182</v>
      </c>
      <c r="B265" s="314" t="s">
        <v>451</v>
      </c>
      <c r="C265" s="486">
        <f t="shared" si="116"/>
        <v>295551.86</v>
      </c>
      <c r="D265" s="531">
        <f t="shared" si="117"/>
        <v>0</v>
      </c>
      <c r="E265" s="531"/>
      <c r="F265" s="531"/>
      <c r="G265" s="531"/>
      <c r="H265" s="531"/>
      <c r="I265" s="531"/>
      <c r="J265" s="531"/>
      <c r="K265" s="531"/>
      <c r="L265" s="531"/>
      <c r="M265" s="531"/>
      <c r="N265" s="531"/>
      <c r="O265" s="531"/>
      <c r="P265" s="531"/>
      <c r="Q265" s="531"/>
      <c r="R265" s="531"/>
      <c r="S265" s="531"/>
      <c r="T265" s="531"/>
      <c r="U265" s="531"/>
      <c r="V265" s="531"/>
      <c r="W265" s="531"/>
      <c r="X265" s="531"/>
      <c r="Y265" s="531">
        <v>295551.86</v>
      </c>
      <c r="Z265" s="526"/>
      <c r="AA265" s="102"/>
      <c r="AB265" s="136" t="s">
        <v>981</v>
      </c>
    </row>
    <row r="266" spans="1:30" s="137" customFormat="1" ht="21" customHeight="1" x14ac:dyDescent="0.2">
      <c r="A266" s="134">
        <f t="shared" si="118"/>
        <v>183</v>
      </c>
      <c r="B266" s="314" t="s">
        <v>452</v>
      </c>
      <c r="C266" s="486">
        <f t="shared" si="116"/>
        <v>997737.65</v>
      </c>
      <c r="D266" s="531">
        <f t="shared" si="117"/>
        <v>0</v>
      </c>
      <c r="E266" s="531"/>
      <c r="F266" s="531"/>
      <c r="G266" s="531"/>
      <c r="H266" s="531"/>
      <c r="I266" s="531"/>
      <c r="J266" s="531"/>
      <c r="K266" s="531"/>
      <c r="L266" s="531"/>
      <c r="M266" s="531"/>
      <c r="N266" s="531"/>
      <c r="O266" s="531"/>
      <c r="P266" s="531"/>
      <c r="Q266" s="531"/>
      <c r="R266" s="531"/>
      <c r="S266" s="531"/>
      <c r="T266" s="531"/>
      <c r="U266" s="531"/>
      <c r="V266" s="531"/>
      <c r="W266" s="531"/>
      <c r="X266" s="531"/>
      <c r="Y266" s="531">
        <v>997737.65</v>
      </c>
      <c r="Z266" s="526"/>
      <c r="AA266" s="102"/>
      <c r="AB266" s="136" t="s">
        <v>1028</v>
      </c>
    </row>
    <row r="267" spans="1:30" s="137" customFormat="1" ht="21" customHeight="1" x14ac:dyDescent="0.2">
      <c r="A267" s="134">
        <f t="shared" si="118"/>
        <v>184</v>
      </c>
      <c r="B267" s="314" t="s">
        <v>453</v>
      </c>
      <c r="C267" s="486">
        <f t="shared" si="116"/>
        <v>337022.97</v>
      </c>
      <c r="D267" s="531">
        <f t="shared" si="117"/>
        <v>0</v>
      </c>
      <c r="E267" s="531"/>
      <c r="F267" s="531"/>
      <c r="G267" s="531"/>
      <c r="H267" s="531"/>
      <c r="I267" s="531"/>
      <c r="J267" s="531"/>
      <c r="K267" s="531"/>
      <c r="L267" s="531"/>
      <c r="M267" s="531"/>
      <c r="N267" s="531"/>
      <c r="O267" s="531"/>
      <c r="P267" s="531"/>
      <c r="Q267" s="531"/>
      <c r="R267" s="531"/>
      <c r="S267" s="200"/>
      <c r="T267" s="531"/>
      <c r="U267" s="531"/>
      <c r="V267" s="531"/>
      <c r="W267" s="531"/>
      <c r="X267" s="531"/>
      <c r="Y267" s="531">
        <v>337022.97</v>
      </c>
      <c r="Z267" s="526"/>
      <c r="AA267" s="102"/>
      <c r="AB267" s="136" t="s">
        <v>981</v>
      </c>
    </row>
    <row r="268" spans="1:30" s="137" customFormat="1" ht="16.5" customHeight="1" x14ac:dyDescent="0.2">
      <c r="A268" s="134">
        <f t="shared" si="118"/>
        <v>185</v>
      </c>
      <c r="B268" s="313" t="s">
        <v>454</v>
      </c>
      <c r="C268" s="486">
        <f t="shared" si="116"/>
        <v>978570.45</v>
      </c>
      <c r="D268" s="531">
        <f t="shared" si="117"/>
        <v>0</v>
      </c>
      <c r="E268" s="531"/>
      <c r="F268" s="531"/>
      <c r="G268" s="531"/>
      <c r="H268" s="531"/>
      <c r="I268" s="531"/>
      <c r="J268" s="531"/>
      <c r="K268" s="531"/>
      <c r="L268" s="531"/>
      <c r="M268" s="531"/>
      <c r="N268" s="531"/>
      <c r="O268" s="531"/>
      <c r="P268" s="531"/>
      <c r="Q268" s="531"/>
      <c r="R268" s="531"/>
      <c r="S268" s="531"/>
      <c r="T268" s="531"/>
      <c r="U268" s="531"/>
      <c r="V268" s="531"/>
      <c r="W268" s="531"/>
      <c r="X268" s="531"/>
      <c r="Y268" s="531">
        <v>978570.45</v>
      </c>
      <c r="Z268" s="526"/>
      <c r="AA268" s="102"/>
      <c r="AB268" s="136" t="s">
        <v>986</v>
      </c>
    </row>
    <row r="269" spans="1:30" s="137" customFormat="1" ht="14.25" customHeight="1" x14ac:dyDescent="0.2">
      <c r="A269" s="134">
        <f t="shared" si="118"/>
        <v>186</v>
      </c>
      <c r="B269" s="313" t="s">
        <v>455</v>
      </c>
      <c r="C269" s="486">
        <f t="shared" si="116"/>
        <v>233641.55999999994</v>
      </c>
      <c r="D269" s="531">
        <f t="shared" si="117"/>
        <v>0</v>
      </c>
      <c r="E269" s="328"/>
      <c r="F269" s="328"/>
      <c r="G269" s="328"/>
      <c r="H269" s="328"/>
      <c r="I269" s="328"/>
      <c r="J269" s="328"/>
      <c r="K269" s="531"/>
      <c r="L269" s="531"/>
      <c r="M269" s="531"/>
      <c r="N269" s="531"/>
      <c r="O269" s="328"/>
      <c r="P269" s="531"/>
      <c r="Q269" s="531"/>
      <c r="R269" s="483"/>
      <c r="S269" s="531"/>
      <c r="T269" s="531"/>
      <c r="U269" s="531"/>
      <c r="V269" s="531"/>
      <c r="W269" s="531"/>
      <c r="X269" s="531"/>
      <c r="Y269" s="531">
        <f>920377.57-686736.01</f>
        <v>233641.55999999994</v>
      </c>
      <c r="Z269" s="526"/>
      <c r="AA269" s="102"/>
      <c r="AB269" s="136" t="s">
        <v>1029</v>
      </c>
    </row>
    <row r="270" spans="1:30" s="137" customFormat="1" ht="19.5" customHeight="1" x14ac:dyDescent="0.2">
      <c r="A270" s="134">
        <f t="shared" si="118"/>
        <v>187</v>
      </c>
      <c r="B270" s="314" t="s">
        <v>456</v>
      </c>
      <c r="C270" s="486">
        <f t="shared" si="116"/>
        <v>420843.28</v>
      </c>
      <c r="D270" s="531">
        <f t="shared" si="117"/>
        <v>0</v>
      </c>
      <c r="E270" s="531"/>
      <c r="F270" s="531"/>
      <c r="G270" s="531"/>
      <c r="H270" s="531"/>
      <c r="I270" s="531"/>
      <c r="J270" s="531"/>
      <c r="K270" s="531"/>
      <c r="L270" s="531"/>
      <c r="M270" s="531"/>
      <c r="N270" s="531"/>
      <c r="O270" s="328"/>
      <c r="P270" s="531"/>
      <c r="Q270" s="531"/>
      <c r="R270" s="531"/>
      <c r="S270" s="483"/>
      <c r="T270" s="531"/>
      <c r="U270" s="531"/>
      <c r="V270" s="531"/>
      <c r="W270" s="531"/>
      <c r="X270" s="531"/>
      <c r="Y270" s="531">
        <v>420843.28</v>
      </c>
      <c r="Z270" s="526"/>
      <c r="AA270" s="102"/>
      <c r="AB270" s="136" t="s">
        <v>980</v>
      </c>
    </row>
    <row r="271" spans="1:30" s="137" customFormat="1" ht="17.25" customHeight="1" x14ac:dyDescent="0.2">
      <c r="A271" s="134">
        <f t="shared" si="118"/>
        <v>188</v>
      </c>
      <c r="B271" s="313" t="s">
        <v>457</v>
      </c>
      <c r="C271" s="486">
        <f t="shared" si="116"/>
        <v>424477.81</v>
      </c>
      <c r="D271" s="531">
        <f t="shared" si="117"/>
        <v>0</v>
      </c>
      <c r="E271" s="531"/>
      <c r="F271" s="531"/>
      <c r="G271" s="531"/>
      <c r="H271" s="531"/>
      <c r="I271" s="531"/>
      <c r="J271" s="531"/>
      <c r="K271" s="531"/>
      <c r="L271" s="531"/>
      <c r="M271" s="531"/>
      <c r="N271" s="531"/>
      <c r="O271" s="328"/>
      <c r="P271" s="531"/>
      <c r="Q271" s="531"/>
      <c r="R271" s="531"/>
      <c r="S271" s="483"/>
      <c r="T271" s="531"/>
      <c r="U271" s="531"/>
      <c r="V271" s="531"/>
      <c r="W271" s="531"/>
      <c r="X271" s="531"/>
      <c r="Y271" s="531">
        <v>424477.81</v>
      </c>
      <c r="Z271" s="526"/>
      <c r="AA271" s="102"/>
      <c r="AB271" s="136" t="s">
        <v>980</v>
      </c>
    </row>
    <row r="272" spans="1:30" s="137" customFormat="1" ht="15.75" customHeight="1" x14ac:dyDescent="0.2">
      <c r="A272" s="134">
        <f t="shared" si="118"/>
        <v>189</v>
      </c>
      <c r="B272" s="314" t="s">
        <v>458</v>
      </c>
      <c r="C272" s="486">
        <f t="shared" si="116"/>
        <v>230897.36</v>
      </c>
      <c r="D272" s="531">
        <f t="shared" si="117"/>
        <v>0</v>
      </c>
      <c r="E272" s="531"/>
      <c r="F272" s="531"/>
      <c r="G272" s="531"/>
      <c r="H272" s="531"/>
      <c r="I272" s="531"/>
      <c r="J272" s="531"/>
      <c r="K272" s="531"/>
      <c r="L272" s="531"/>
      <c r="M272" s="531"/>
      <c r="N272" s="531"/>
      <c r="O272" s="328"/>
      <c r="P272" s="531"/>
      <c r="Q272" s="483"/>
      <c r="R272" s="531"/>
      <c r="S272" s="531"/>
      <c r="T272" s="531"/>
      <c r="U272" s="531"/>
      <c r="V272" s="531"/>
      <c r="W272" s="531"/>
      <c r="X272" s="531"/>
      <c r="Y272" s="531">
        <v>230897.36</v>
      </c>
      <c r="Z272" s="526"/>
      <c r="AA272" s="102"/>
      <c r="AB272" s="136" t="s">
        <v>1029</v>
      </c>
    </row>
    <row r="273" spans="1:33" s="137" customFormat="1" ht="17.25" customHeight="1" x14ac:dyDescent="0.2">
      <c r="A273" s="134">
        <f t="shared" si="118"/>
        <v>190</v>
      </c>
      <c r="B273" s="316" t="s">
        <v>459</v>
      </c>
      <c r="C273" s="486">
        <f t="shared" si="116"/>
        <v>316523.26</v>
      </c>
      <c r="D273" s="531">
        <f t="shared" si="117"/>
        <v>0</v>
      </c>
      <c r="E273" s="531"/>
      <c r="F273" s="531"/>
      <c r="G273" s="531"/>
      <c r="H273" s="531"/>
      <c r="I273" s="531"/>
      <c r="J273" s="531"/>
      <c r="K273" s="531"/>
      <c r="L273" s="531"/>
      <c r="M273" s="531"/>
      <c r="N273" s="531"/>
      <c r="O273" s="328"/>
      <c r="P273" s="531"/>
      <c r="Q273" s="531"/>
      <c r="R273" s="531"/>
      <c r="S273" s="483"/>
      <c r="T273" s="531"/>
      <c r="U273" s="531"/>
      <c r="V273" s="531"/>
      <c r="W273" s="531"/>
      <c r="X273" s="531"/>
      <c r="Y273" s="531">
        <v>316523.26</v>
      </c>
      <c r="Z273" s="526"/>
      <c r="AA273" s="102"/>
      <c r="AB273" s="136" t="s">
        <v>980</v>
      </c>
    </row>
    <row r="274" spans="1:33" ht="18" customHeight="1" x14ac:dyDescent="0.25">
      <c r="A274" s="659" t="s">
        <v>17</v>
      </c>
      <c r="B274" s="660"/>
      <c r="C274" s="486">
        <f>SUM(C257:C273)</f>
        <v>54406836.869999997</v>
      </c>
      <c r="D274" s="483">
        <f t="shared" ref="D274:X274" si="119">SUM(D257:D273)</f>
        <v>13161592.559999999</v>
      </c>
      <c r="E274" s="483">
        <f t="shared" si="119"/>
        <v>0</v>
      </c>
      <c r="F274" s="483">
        <f t="shared" si="119"/>
        <v>82194.080000000002</v>
      </c>
      <c r="G274" s="483">
        <f t="shared" si="119"/>
        <v>11504742.76</v>
      </c>
      <c r="H274" s="483">
        <f t="shared" si="119"/>
        <v>477078.72</v>
      </c>
      <c r="I274" s="483">
        <f t="shared" si="119"/>
        <v>762805.1</v>
      </c>
      <c r="J274" s="483">
        <f t="shared" si="119"/>
        <v>334771.90000000002</v>
      </c>
      <c r="K274" s="483">
        <f t="shared" si="119"/>
        <v>0</v>
      </c>
      <c r="L274" s="483">
        <f t="shared" ref="L274" si="120">SUM(L257:L273)</f>
        <v>0</v>
      </c>
      <c r="M274" s="483">
        <f t="shared" si="119"/>
        <v>0</v>
      </c>
      <c r="N274" s="483">
        <f t="shared" si="119"/>
        <v>1691.1</v>
      </c>
      <c r="O274" s="483">
        <f t="shared" si="119"/>
        <v>8318169.8900000006</v>
      </c>
      <c r="P274" s="483">
        <f t="shared" si="119"/>
        <v>0</v>
      </c>
      <c r="Q274" s="483">
        <f t="shared" si="119"/>
        <v>0</v>
      </c>
      <c r="R274" s="483">
        <f t="shared" si="119"/>
        <v>4880</v>
      </c>
      <c r="S274" s="483">
        <f t="shared" si="119"/>
        <v>26450394.049999997</v>
      </c>
      <c r="T274" s="483">
        <f t="shared" si="119"/>
        <v>0</v>
      </c>
      <c r="U274" s="483">
        <f t="shared" si="119"/>
        <v>0</v>
      </c>
      <c r="V274" s="483">
        <f t="shared" si="119"/>
        <v>0</v>
      </c>
      <c r="W274" s="483">
        <f t="shared" si="119"/>
        <v>0</v>
      </c>
      <c r="X274" s="483">
        <f t="shared" si="119"/>
        <v>60467.92</v>
      </c>
      <c r="Y274" s="483">
        <f>SUM(Y257:Y273)</f>
        <v>6416212.4499999993</v>
      </c>
      <c r="Z274" s="486">
        <f>(C274-Y274)*0.0214</f>
        <v>1026999.362588</v>
      </c>
      <c r="AA274" s="14"/>
      <c r="AB274" s="136"/>
      <c r="AC274" s="90"/>
      <c r="AD274" s="90"/>
      <c r="AG274" s="91"/>
    </row>
    <row r="275" spans="1:33" ht="18" customHeight="1" x14ac:dyDescent="0.25">
      <c r="A275" s="554" t="s">
        <v>109</v>
      </c>
      <c r="B275" s="555"/>
      <c r="C275" s="556"/>
      <c r="D275" s="533"/>
      <c r="E275" s="533"/>
      <c r="F275" s="533"/>
      <c r="G275" s="533"/>
      <c r="H275" s="533"/>
      <c r="I275" s="533"/>
      <c r="J275" s="533"/>
      <c r="K275" s="533"/>
      <c r="L275" s="533"/>
      <c r="M275" s="533"/>
      <c r="N275" s="533"/>
      <c r="O275" s="533"/>
      <c r="P275" s="533"/>
      <c r="Q275" s="533"/>
      <c r="R275" s="533"/>
      <c r="S275" s="533"/>
      <c r="T275" s="533"/>
      <c r="U275" s="533"/>
      <c r="V275" s="533"/>
      <c r="W275" s="533"/>
      <c r="X275" s="533"/>
      <c r="Y275" s="533"/>
      <c r="Z275" s="538"/>
      <c r="AA275" s="14"/>
      <c r="AB275" s="136"/>
      <c r="AC275" s="40"/>
      <c r="AD275" s="90"/>
    </row>
    <row r="276" spans="1:33" ht="18" customHeight="1" x14ac:dyDescent="0.25">
      <c r="A276" s="134">
        <f>A273+1</f>
        <v>191</v>
      </c>
      <c r="B276" s="314" t="s">
        <v>220</v>
      </c>
      <c r="C276" s="486">
        <f t="shared" ref="C276:C286" si="121">D276+M276+O276+Q276+S276+U276+W276+X276+Y276+L276</f>
        <v>3395579.37</v>
      </c>
      <c r="D276" s="531">
        <f t="shared" ref="D276:D286" si="122">E276+F276+G276+H276+I276+J276</f>
        <v>0</v>
      </c>
      <c r="E276" s="483"/>
      <c r="F276" s="531"/>
      <c r="G276" s="531"/>
      <c r="H276" s="531"/>
      <c r="I276" s="531"/>
      <c r="J276" s="531"/>
      <c r="K276" s="531"/>
      <c r="L276" s="531"/>
      <c r="M276" s="531"/>
      <c r="N276" s="531">
        <v>940.75</v>
      </c>
      <c r="O276" s="531">
        <v>2651454.83</v>
      </c>
      <c r="P276" s="531"/>
      <c r="Q276" s="531"/>
      <c r="R276" s="531"/>
      <c r="S276" s="531"/>
      <c r="T276" s="531"/>
      <c r="U276" s="531"/>
      <c r="V276" s="531"/>
      <c r="W276" s="531"/>
      <c r="X276" s="444"/>
      <c r="Y276" s="531">
        <v>744124.54</v>
      </c>
      <c r="Z276" s="486"/>
      <c r="AA276" s="14"/>
      <c r="AB276" s="136" t="s">
        <v>986</v>
      </c>
      <c r="AC276" s="183"/>
      <c r="AD276" s="90"/>
    </row>
    <row r="277" spans="1:33" s="137" customFormat="1" ht="15.75" customHeight="1" x14ac:dyDescent="0.2">
      <c r="A277" s="485">
        <f t="shared" ref="A277:A286" si="123">A276+1</f>
        <v>192</v>
      </c>
      <c r="B277" s="314" t="s">
        <v>460</v>
      </c>
      <c r="C277" s="486">
        <f t="shared" si="121"/>
        <v>415620.64</v>
      </c>
      <c r="D277" s="531">
        <f t="shared" si="122"/>
        <v>0</v>
      </c>
      <c r="E277" s="531"/>
      <c r="F277" s="531"/>
      <c r="G277" s="531"/>
      <c r="H277" s="531"/>
      <c r="I277" s="531"/>
      <c r="J277" s="531"/>
      <c r="K277" s="531"/>
      <c r="L277" s="531"/>
      <c r="M277" s="531"/>
      <c r="N277" s="531"/>
      <c r="O277" s="531"/>
      <c r="P277" s="531"/>
      <c r="Q277" s="531"/>
      <c r="R277" s="531"/>
      <c r="S277" s="531"/>
      <c r="T277" s="531"/>
      <c r="U277" s="531"/>
      <c r="V277" s="531"/>
      <c r="W277" s="531"/>
      <c r="X277" s="531"/>
      <c r="Y277" s="531">
        <v>415620.64</v>
      </c>
      <c r="Z277" s="527"/>
      <c r="AA277" s="18"/>
      <c r="AB277" s="136" t="s">
        <v>1019</v>
      </c>
    </row>
    <row r="278" spans="1:33" s="137" customFormat="1" ht="15.75" customHeight="1" x14ac:dyDescent="0.2">
      <c r="A278" s="485">
        <f t="shared" si="123"/>
        <v>193</v>
      </c>
      <c r="B278" s="314" t="s">
        <v>461</v>
      </c>
      <c r="C278" s="486">
        <f t="shared" si="121"/>
        <v>339381.42</v>
      </c>
      <c r="D278" s="531">
        <f t="shared" si="122"/>
        <v>0</v>
      </c>
      <c r="E278" s="531"/>
      <c r="F278" s="531"/>
      <c r="G278" s="531"/>
      <c r="H278" s="531"/>
      <c r="I278" s="531"/>
      <c r="J278" s="531"/>
      <c r="K278" s="531"/>
      <c r="L278" s="531"/>
      <c r="M278" s="531"/>
      <c r="N278" s="531"/>
      <c r="O278" s="531"/>
      <c r="P278" s="531"/>
      <c r="Q278" s="531"/>
      <c r="R278" s="531"/>
      <c r="S278" s="531"/>
      <c r="T278" s="531"/>
      <c r="U278" s="531"/>
      <c r="V278" s="531"/>
      <c r="W278" s="531"/>
      <c r="X278" s="531"/>
      <c r="Y278" s="531">
        <v>339381.42</v>
      </c>
      <c r="Z278" s="527"/>
      <c r="AA278" s="18"/>
      <c r="AB278" s="136" t="s">
        <v>980</v>
      </c>
    </row>
    <row r="279" spans="1:33" s="137" customFormat="1" ht="15.75" customHeight="1" x14ac:dyDescent="0.2">
      <c r="A279" s="485">
        <f t="shared" si="123"/>
        <v>194</v>
      </c>
      <c r="B279" s="314" t="s">
        <v>462</v>
      </c>
      <c r="C279" s="486">
        <f t="shared" si="121"/>
        <v>279885.52</v>
      </c>
      <c r="D279" s="531">
        <f t="shared" si="122"/>
        <v>0</v>
      </c>
      <c r="E279" s="531"/>
      <c r="F279" s="531"/>
      <c r="G279" s="531"/>
      <c r="H279" s="531"/>
      <c r="I279" s="531"/>
      <c r="J279" s="531"/>
      <c r="K279" s="531"/>
      <c r="L279" s="531"/>
      <c r="M279" s="531"/>
      <c r="N279" s="531"/>
      <c r="O279" s="531"/>
      <c r="P279" s="531"/>
      <c r="Q279" s="531"/>
      <c r="R279" s="531"/>
      <c r="S279" s="531"/>
      <c r="T279" s="531"/>
      <c r="U279" s="531"/>
      <c r="V279" s="531"/>
      <c r="W279" s="531"/>
      <c r="X279" s="531"/>
      <c r="Y279" s="531">
        <v>279885.52</v>
      </c>
      <c r="Z279" s="527"/>
      <c r="AA279" s="18"/>
      <c r="AB279" s="136" t="s">
        <v>980</v>
      </c>
    </row>
    <row r="280" spans="1:33" s="137" customFormat="1" ht="15.75" customHeight="1" x14ac:dyDescent="0.2">
      <c r="A280" s="485">
        <f t="shared" si="123"/>
        <v>195</v>
      </c>
      <c r="B280" s="314" t="s">
        <v>463</v>
      </c>
      <c r="C280" s="486">
        <f t="shared" si="121"/>
        <v>294895.89</v>
      </c>
      <c r="D280" s="531">
        <f t="shared" si="122"/>
        <v>0</v>
      </c>
      <c r="E280" s="200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0"/>
      <c r="R280" s="200"/>
      <c r="S280" s="200"/>
      <c r="T280" s="200"/>
      <c r="U280" s="200"/>
      <c r="V280" s="200"/>
      <c r="W280" s="200"/>
      <c r="X280" s="200"/>
      <c r="Y280" s="531">
        <v>294895.89</v>
      </c>
      <c r="Z280" s="527"/>
      <c r="AA280" s="18"/>
      <c r="AB280" s="136" t="s">
        <v>986</v>
      </c>
    </row>
    <row r="281" spans="1:33" s="137" customFormat="1" ht="15.75" customHeight="1" x14ac:dyDescent="0.2">
      <c r="A281" s="485">
        <f t="shared" si="123"/>
        <v>196</v>
      </c>
      <c r="B281" s="314" t="s">
        <v>464</v>
      </c>
      <c r="C281" s="486">
        <f t="shared" si="121"/>
        <v>438341</v>
      </c>
      <c r="D281" s="531">
        <f t="shared" si="122"/>
        <v>0</v>
      </c>
      <c r="E281" s="200"/>
      <c r="F281" s="200"/>
      <c r="G281" s="200"/>
      <c r="H281" s="200"/>
      <c r="I281" s="200"/>
      <c r="J281" s="200"/>
      <c r="K281" s="200"/>
      <c r="L281" s="200"/>
      <c r="M281" s="200"/>
      <c r="N281" s="200"/>
      <c r="O281" s="200"/>
      <c r="P281" s="200"/>
      <c r="Q281" s="200"/>
      <c r="R281" s="200"/>
      <c r="S281" s="200"/>
      <c r="T281" s="200"/>
      <c r="U281" s="200"/>
      <c r="V281" s="200"/>
      <c r="W281" s="200"/>
      <c r="X281" s="200"/>
      <c r="Y281" s="531">
        <v>438341</v>
      </c>
      <c r="Z281" s="527"/>
      <c r="AA281" s="18"/>
      <c r="AB281" s="136" t="s">
        <v>1127</v>
      </c>
    </row>
    <row r="282" spans="1:33" s="137" customFormat="1" ht="15.75" customHeight="1" x14ac:dyDescent="0.2">
      <c r="A282" s="485">
        <f t="shared" si="123"/>
        <v>197</v>
      </c>
      <c r="B282" s="314" t="s">
        <v>465</v>
      </c>
      <c r="C282" s="486">
        <f t="shared" si="121"/>
        <v>360462.95</v>
      </c>
      <c r="D282" s="531">
        <f t="shared" si="122"/>
        <v>0</v>
      </c>
      <c r="E282" s="200"/>
      <c r="F282" s="200"/>
      <c r="G282" s="200"/>
      <c r="H282" s="200"/>
      <c r="I282" s="200"/>
      <c r="J282" s="200"/>
      <c r="K282" s="200"/>
      <c r="L282" s="200"/>
      <c r="M282" s="200"/>
      <c r="N282" s="200"/>
      <c r="O282" s="200"/>
      <c r="P282" s="200"/>
      <c r="Q282" s="200"/>
      <c r="R282" s="200"/>
      <c r="S282" s="200"/>
      <c r="T282" s="200"/>
      <c r="U282" s="200"/>
      <c r="V282" s="200"/>
      <c r="W282" s="200"/>
      <c r="X282" s="200"/>
      <c r="Y282" s="531">
        <v>360462.95</v>
      </c>
      <c r="Z282" s="527"/>
      <c r="AA282" s="18"/>
      <c r="AB282" s="136" t="s">
        <v>1127</v>
      </c>
    </row>
    <row r="283" spans="1:33" s="137" customFormat="1" ht="15.75" customHeight="1" x14ac:dyDescent="0.2">
      <c r="A283" s="485">
        <f t="shared" si="123"/>
        <v>198</v>
      </c>
      <c r="B283" s="314" t="s">
        <v>466</v>
      </c>
      <c r="C283" s="486">
        <f t="shared" si="121"/>
        <v>279091.5</v>
      </c>
      <c r="D283" s="531">
        <f t="shared" si="122"/>
        <v>0</v>
      </c>
      <c r="E283" s="200"/>
      <c r="F283" s="200"/>
      <c r="G283" s="200"/>
      <c r="H283" s="200"/>
      <c r="I283" s="200"/>
      <c r="J283" s="200"/>
      <c r="K283" s="200"/>
      <c r="L283" s="200"/>
      <c r="M283" s="200"/>
      <c r="N283" s="200"/>
      <c r="O283" s="200"/>
      <c r="P283" s="200"/>
      <c r="Q283" s="200"/>
      <c r="R283" s="200"/>
      <c r="S283" s="200"/>
      <c r="T283" s="200"/>
      <c r="U283" s="200"/>
      <c r="V283" s="200"/>
      <c r="W283" s="200"/>
      <c r="X283" s="200"/>
      <c r="Y283" s="531">
        <v>279091.5</v>
      </c>
      <c r="Z283" s="527"/>
      <c r="AA283" s="18"/>
      <c r="AB283" s="136" t="s">
        <v>980</v>
      </c>
    </row>
    <row r="284" spans="1:33" s="137" customFormat="1" ht="15.75" customHeight="1" x14ac:dyDescent="0.2">
      <c r="A284" s="485">
        <f t="shared" si="123"/>
        <v>199</v>
      </c>
      <c r="B284" s="314" t="s">
        <v>467</v>
      </c>
      <c r="C284" s="486">
        <f t="shared" si="121"/>
        <v>414381.57</v>
      </c>
      <c r="D284" s="531">
        <f t="shared" si="122"/>
        <v>0</v>
      </c>
      <c r="E284" s="200"/>
      <c r="F284" s="200"/>
      <c r="G284" s="200"/>
      <c r="H284" s="200"/>
      <c r="I284" s="200"/>
      <c r="J284" s="200"/>
      <c r="K284" s="200"/>
      <c r="L284" s="200"/>
      <c r="M284" s="200"/>
      <c r="N284" s="200"/>
      <c r="O284" s="200"/>
      <c r="P284" s="200"/>
      <c r="Q284" s="200"/>
      <c r="R284" s="200"/>
      <c r="S284" s="200"/>
      <c r="T284" s="200"/>
      <c r="U284" s="200"/>
      <c r="V284" s="200"/>
      <c r="W284" s="200"/>
      <c r="X284" s="200"/>
      <c r="Y284" s="531">
        <v>414381.57</v>
      </c>
      <c r="Z284" s="527"/>
      <c r="AA284" s="18"/>
      <c r="AB284" s="136" t="s">
        <v>1012</v>
      </c>
    </row>
    <row r="285" spans="1:33" s="137" customFormat="1" ht="15.75" customHeight="1" x14ac:dyDescent="0.2">
      <c r="A285" s="485">
        <f t="shared" si="123"/>
        <v>200</v>
      </c>
      <c r="B285" s="314" t="s">
        <v>468</v>
      </c>
      <c r="C285" s="486">
        <f t="shared" si="121"/>
        <v>298140.09000000003</v>
      </c>
      <c r="D285" s="531">
        <f t="shared" si="122"/>
        <v>0</v>
      </c>
      <c r="E285" s="200"/>
      <c r="F285" s="200"/>
      <c r="G285" s="200"/>
      <c r="H285" s="200"/>
      <c r="I285" s="200"/>
      <c r="J285" s="200"/>
      <c r="K285" s="200"/>
      <c r="L285" s="200"/>
      <c r="M285" s="200"/>
      <c r="N285" s="200"/>
      <c r="O285" s="200"/>
      <c r="P285" s="200"/>
      <c r="Q285" s="200"/>
      <c r="R285" s="200"/>
      <c r="S285" s="200"/>
      <c r="T285" s="200"/>
      <c r="U285" s="200"/>
      <c r="V285" s="200"/>
      <c r="W285" s="200"/>
      <c r="X285" s="200"/>
      <c r="Y285" s="531">
        <v>298140.09000000003</v>
      </c>
      <c r="Z285" s="527"/>
      <c r="AA285" s="18"/>
      <c r="AB285" s="136" t="s">
        <v>980</v>
      </c>
    </row>
    <row r="286" spans="1:33" s="137" customFormat="1" ht="15.75" customHeight="1" x14ac:dyDescent="0.2">
      <c r="A286" s="485">
        <f t="shared" si="123"/>
        <v>201</v>
      </c>
      <c r="B286" s="314" t="s">
        <v>469</v>
      </c>
      <c r="C286" s="486">
        <f t="shared" si="121"/>
        <v>298140.09000000003</v>
      </c>
      <c r="D286" s="531">
        <f t="shared" si="122"/>
        <v>0</v>
      </c>
      <c r="E286" s="200"/>
      <c r="F286" s="200"/>
      <c r="G286" s="200"/>
      <c r="H286" s="200"/>
      <c r="I286" s="200"/>
      <c r="J286" s="200"/>
      <c r="K286" s="200"/>
      <c r="L286" s="200"/>
      <c r="M286" s="200"/>
      <c r="N286" s="200"/>
      <c r="O286" s="200"/>
      <c r="P286" s="200"/>
      <c r="Q286" s="200"/>
      <c r="R286" s="200"/>
      <c r="S286" s="200"/>
      <c r="T286" s="200"/>
      <c r="U286" s="200"/>
      <c r="V286" s="200"/>
      <c r="W286" s="200"/>
      <c r="X286" s="200"/>
      <c r="Y286" s="531">
        <v>298140.09000000003</v>
      </c>
      <c r="Z286" s="527"/>
      <c r="AA286" s="18"/>
      <c r="AB286" s="136" t="s">
        <v>980</v>
      </c>
    </row>
    <row r="287" spans="1:33" ht="18" customHeight="1" x14ac:dyDescent="0.25">
      <c r="A287" s="659" t="s">
        <v>17</v>
      </c>
      <c r="B287" s="660"/>
      <c r="C287" s="527">
        <f t="shared" ref="C287:Y287" si="124">SUM(C276:C286)</f>
        <v>6813920.04</v>
      </c>
      <c r="D287" s="531">
        <f t="shared" si="124"/>
        <v>0</v>
      </c>
      <c r="E287" s="531">
        <f t="shared" si="124"/>
        <v>0</v>
      </c>
      <c r="F287" s="531">
        <f t="shared" si="124"/>
        <v>0</v>
      </c>
      <c r="G287" s="531">
        <f t="shared" si="124"/>
        <v>0</v>
      </c>
      <c r="H287" s="531">
        <f t="shared" si="124"/>
        <v>0</v>
      </c>
      <c r="I287" s="531">
        <f t="shared" si="124"/>
        <v>0</v>
      </c>
      <c r="J287" s="531">
        <f t="shared" si="124"/>
        <v>0</v>
      </c>
      <c r="K287" s="531">
        <f t="shared" si="124"/>
        <v>0</v>
      </c>
      <c r="L287" s="531">
        <f t="shared" ref="L287" si="125">SUM(L276:L286)</f>
        <v>0</v>
      </c>
      <c r="M287" s="531">
        <f t="shared" si="124"/>
        <v>0</v>
      </c>
      <c r="N287" s="531">
        <f t="shared" si="124"/>
        <v>940.75</v>
      </c>
      <c r="O287" s="531">
        <f t="shared" si="124"/>
        <v>2651454.83</v>
      </c>
      <c r="P287" s="531">
        <f t="shared" si="124"/>
        <v>0</v>
      </c>
      <c r="Q287" s="531">
        <f t="shared" si="124"/>
        <v>0</v>
      </c>
      <c r="R287" s="531">
        <f t="shared" si="124"/>
        <v>0</v>
      </c>
      <c r="S287" s="531">
        <f t="shared" si="124"/>
        <v>0</v>
      </c>
      <c r="T287" s="531">
        <f t="shared" si="124"/>
        <v>0</v>
      </c>
      <c r="U287" s="531">
        <f t="shared" si="124"/>
        <v>0</v>
      </c>
      <c r="V287" s="531">
        <f t="shared" si="124"/>
        <v>0</v>
      </c>
      <c r="W287" s="531">
        <f t="shared" si="124"/>
        <v>0</v>
      </c>
      <c r="X287" s="531">
        <f t="shared" si="124"/>
        <v>0</v>
      </c>
      <c r="Y287" s="531">
        <f t="shared" si="124"/>
        <v>4162465.21</v>
      </c>
      <c r="Z287" s="486">
        <f>(C287-Y287)*0.0214</f>
        <v>56741.133362</v>
      </c>
      <c r="AA287" s="14"/>
      <c r="AB287" s="136"/>
      <c r="AC287" s="90"/>
      <c r="AD287" s="90"/>
      <c r="AG287" s="91"/>
    </row>
    <row r="288" spans="1:33" ht="18" customHeight="1" x14ac:dyDescent="0.25">
      <c r="A288" s="554" t="s">
        <v>110</v>
      </c>
      <c r="B288" s="556"/>
      <c r="C288" s="538">
        <f t="shared" ref="C288:Y288" si="126">C287+C274+C255+C251+C229+C224</f>
        <v>174399541.92000002</v>
      </c>
      <c r="D288" s="533">
        <f t="shared" si="126"/>
        <v>42824618.790000007</v>
      </c>
      <c r="E288" s="533">
        <f t="shared" si="126"/>
        <v>0</v>
      </c>
      <c r="F288" s="533">
        <f t="shared" si="126"/>
        <v>3817840.4400000004</v>
      </c>
      <c r="G288" s="533">
        <f t="shared" si="126"/>
        <v>29124693.920000002</v>
      </c>
      <c r="H288" s="533">
        <f t="shared" si="126"/>
        <v>2506251.56</v>
      </c>
      <c r="I288" s="533">
        <f t="shared" si="126"/>
        <v>5070160.01</v>
      </c>
      <c r="J288" s="533">
        <f t="shared" si="126"/>
        <v>2305672.86</v>
      </c>
      <c r="K288" s="533">
        <f t="shared" si="126"/>
        <v>6</v>
      </c>
      <c r="L288" s="533">
        <f t="shared" ref="L288" si="127">L287+L274+L255+L251+L229+L224</f>
        <v>18924462</v>
      </c>
      <c r="M288" s="533">
        <f t="shared" si="126"/>
        <v>600000</v>
      </c>
      <c r="N288" s="533">
        <f t="shared" si="126"/>
        <v>3834.95</v>
      </c>
      <c r="O288" s="533">
        <f t="shared" si="126"/>
        <v>15212373.4</v>
      </c>
      <c r="P288" s="533">
        <f t="shared" si="126"/>
        <v>0</v>
      </c>
      <c r="Q288" s="533">
        <f t="shared" si="126"/>
        <v>0</v>
      </c>
      <c r="R288" s="533">
        <f t="shared" si="126"/>
        <v>8425</v>
      </c>
      <c r="S288" s="533">
        <f t="shared" si="126"/>
        <v>51324050.649999999</v>
      </c>
      <c r="T288" s="533">
        <f t="shared" si="126"/>
        <v>0</v>
      </c>
      <c r="U288" s="533">
        <f t="shared" si="126"/>
        <v>0</v>
      </c>
      <c r="V288" s="533">
        <f t="shared" si="126"/>
        <v>0</v>
      </c>
      <c r="W288" s="533">
        <f t="shared" si="126"/>
        <v>0</v>
      </c>
      <c r="X288" s="533">
        <f t="shared" si="126"/>
        <v>60467.92</v>
      </c>
      <c r="Y288" s="533">
        <f t="shared" si="126"/>
        <v>45453569.160000004</v>
      </c>
      <c r="Z288" s="486">
        <f>(C288-Y288)*0.0214</f>
        <v>2759443.8170640003</v>
      </c>
      <c r="AA288" s="14"/>
      <c r="AB288" s="136">
        <f>C288+(C288-Y288)*0.0214</f>
        <v>177158985.737064</v>
      </c>
      <c r="AC288" s="90"/>
      <c r="AD288" s="90"/>
    </row>
    <row r="289" spans="1:31" ht="12.75" customHeight="1" x14ac:dyDescent="0.25">
      <c r="A289" s="633" t="s">
        <v>37</v>
      </c>
      <c r="B289" s="633"/>
      <c r="C289" s="633"/>
      <c r="D289" s="633"/>
      <c r="E289" s="633"/>
      <c r="F289" s="633"/>
      <c r="G289" s="633"/>
      <c r="H289" s="633"/>
      <c r="I289" s="633"/>
      <c r="J289" s="633"/>
      <c r="K289" s="633"/>
      <c r="L289" s="633"/>
      <c r="M289" s="633"/>
      <c r="N289" s="633"/>
      <c r="O289" s="633"/>
      <c r="P289" s="633"/>
      <c r="Q289" s="633"/>
      <c r="R289" s="633"/>
      <c r="S289" s="633"/>
      <c r="T289" s="633"/>
      <c r="U289" s="633"/>
      <c r="V289" s="633"/>
      <c r="W289" s="633"/>
      <c r="X289" s="633"/>
      <c r="Y289" s="633"/>
      <c r="Z289" s="528"/>
      <c r="AA289" s="14"/>
      <c r="AB289" s="136"/>
      <c r="AD289" s="90"/>
    </row>
    <row r="290" spans="1:31" ht="12.75" customHeight="1" x14ac:dyDescent="0.25">
      <c r="A290" s="554" t="s">
        <v>470</v>
      </c>
      <c r="B290" s="555"/>
      <c r="C290" s="556"/>
      <c r="D290" s="533"/>
      <c r="E290" s="533"/>
      <c r="F290" s="533"/>
      <c r="G290" s="533"/>
      <c r="H290" s="533"/>
      <c r="I290" s="533"/>
      <c r="J290" s="533"/>
      <c r="K290" s="533"/>
      <c r="L290" s="533"/>
      <c r="M290" s="533"/>
      <c r="N290" s="533"/>
      <c r="O290" s="533"/>
      <c r="P290" s="533"/>
      <c r="Q290" s="533"/>
      <c r="R290" s="533"/>
      <c r="S290" s="533"/>
      <c r="T290" s="533"/>
      <c r="U290" s="533"/>
      <c r="V290" s="533"/>
      <c r="W290" s="533"/>
      <c r="X290" s="533"/>
      <c r="Y290" s="533"/>
      <c r="Z290" s="538"/>
      <c r="AA290" s="14"/>
      <c r="AB290" s="136"/>
      <c r="AE290" s="132"/>
    </row>
    <row r="291" spans="1:31" s="137" customFormat="1" ht="24" customHeight="1" x14ac:dyDescent="0.2">
      <c r="A291" s="134">
        <f>A286+1</f>
        <v>202</v>
      </c>
      <c r="B291" s="10" t="s">
        <v>471</v>
      </c>
      <c r="C291" s="486">
        <f t="shared" ref="C291:C309" si="128">D291+M291+O291+Q291+S291+U291+W291+X291+Y291+L291</f>
        <v>76591715.670000002</v>
      </c>
      <c r="D291" s="531">
        <f>E291+F291+G291+H291+I291+J291</f>
        <v>21590909.120000001</v>
      </c>
      <c r="E291" s="531"/>
      <c r="F291" s="531">
        <v>3848468.8</v>
      </c>
      <c r="G291" s="445">
        <v>12032502.24</v>
      </c>
      <c r="H291" s="445">
        <v>1715628.64</v>
      </c>
      <c r="I291" s="445">
        <v>2136251.92</v>
      </c>
      <c r="J291" s="445">
        <v>1858057.52</v>
      </c>
      <c r="K291" s="531"/>
      <c r="L291" s="531"/>
      <c r="M291" s="531"/>
      <c r="N291" s="531">
        <v>1086</v>
      </c>
      <c r="O291" s="531">
        <v>8666958.9600000009</v>
      </c>
      <c r="P291" s="531"/>
      <c r="Q291" s="531">
        <v>7763172.5599999996</v>
      </c>
      <c r="R291" s="531">
        <v>2265</v>
      </c>
      <c r="S291" s="531">
        <v>35997920.640000001</v>
      </c>
      <c r="T291" s="531"/>
      <c r="U291" s="531"/>
      <c r="V291" s="531"/>
      <c r="W291" s="531"/>
      <c r="X291" s="445"/>
      <c r="Y291" s="531">
        <f>1198739.93+307821.83+560817.01+505375.62</f>
        <v>2572754.39</v>
      </c>
      <c r="Z291" s="527"/>
      <c r="AA291" s="523"/>
      <c r="AB291" s="136" t="s">
        <v>1683</v>
      </c>
      <c r="AC291" s="536">
        <v>2572754.39</v>
      </c>
      <c r="AD291" s="45"/>
    </row>
    <row r="292" spans="1:31" s="137" customFormat="1" ht="24" customHeight="1" x14ac:dyDescent="0.2">
      <c r="A292" s="134">
        <f>A291+1</f>
        <v>203</v>
      </c>
      <c r="B292" s="10" t="s">
        <v>1678</v>
      </c>
      <c r="C292" s="486">
        <f t="shared" si="128"/>
        <v>1737575</v>
      </c>
      <c r="D292" s="531">
        <f t="shared" ref="D292:D309" si="129">E292+F292+G292+H292+I292+J292</f>
        <v>0</v>
      </c>
      <c r="E292" s="531"/>
      <c r="F292" s="531"/>
      <c r="G292" s="445"/>
      <c r="H292" s="445"/>
      <c r="I292" s="445"/>
      <c r="J292" s="445"/>
      <c r="K292" s="531"/>
      <c r="L292" s="531"/>
      <c r="M292" s="531"/>
      <c r="N292" s="531"/>
      <c r="O292" s="531"/>
      <c r="P292" s="531"/>
      <c r="Q292" s="531"/>
      <c r="R292" s="531"/>
      <c r="S292" s="531"/>
      <c r="T292" s="531"/>
      <c r="U292" s="531"/>
      <c r="V292" s="531"/>
      <c r="W292" s="531"/>
      <c r="X292" s="445"/>
      <c r="Y292" s="531">
        <v>1737575</v>
      </c>
      <c r="Z292" s="527"/>
      <c r="AA292" s="523"/>
      <c r="AB292" s="136" t="s">
        <v>1681</v>
      </c>
      <c r="AC292" s="12"/>
      <c r="AD292" s="45"/>
    </row>
    <row r="293" spans="1:31" ht="19.5" customHeight="1" x14ac:dyDescent="0.25">
      <c r="A293" s="134">
        <f t="shared" ref="A293:A309" si="130">A292+1</f>
        <v>204</v>
      </c>
      <c r="B293" s="10" t="s">
        <v>1675</v>
      </c>
      <c r="C293" s="486">
        <f t="shared" si="128"/>
        <v>6859664</v>
      </c>
      <c r="D293" s="531">
        <f t="shared" si="129"/>
        <v>0</v>
      </c>
      <c r="E293" s="533"/>
      <c r="F293" s="533"/>
      <c r="G293" s="533"/>
      <c r="H293" s="533"/>
      <c r="I293" s="533"/>
      <c r="J293" s="533"/>
      <c r="K293" s="533"/>
      <c r="L293" s="533"/>
      <c r="M293" s="533"/>
      <c r="N293" s="531"/>
      <c r="O293" s="531"/>
      <c r="P293" s="531"/>
      <c r="Q293" s="531"/>
      <c r="R293" s="531"/>
      <c r="S293" s="531"/>
      <c r="T293" s="531"/>
      <c r="U293" s="531"/>
      <c r="V293" s="533"/>
      <c r="W293" s="533"/>
      <c r="X293" s="533"/>
      <c r="Y293" s="531">
        <v>6859664</v>
      </c>
      <c r="Z293" s="538"/>
      <c r="AA293" s="14"/>
      <c r="AB293" s="136" t="s">
        <v>1681</v>
      </c>
      <c r="AE293" s="132"/>
    </row>
    <row r="294" spans="1:31" ht="21" customHeight="1" x14ac:dyDescent="0.25">
      <c r="A294" s="134">
        <f t="shared" si="130"/>
        <v>205</v>
      </c>
      <c r="B294" s="10" t="s">
        <v>1676</v>
      </c>
      <c r="C294" s="486">
        <f t="shared" si="128"/>
        <v>4271367</v>
      </c>
      <c r="D294" s="531">
        <f t="shared" si="129"/>
        <v>0</v>
      </c>
      <c r="E294" s="533"/>
      <c r="F294" s="533"/>
      <c r="G294" s="533"/>
      <c r="H294" s="533"/>
      <c r="I294" s="533"/>
      <c r="J294" s="533"/>
      <c r="K294" s="533"/>
      <c r="L294" s="533"/>
      <c r="M294" s="533"/>
      <c r="N294" s="533"/>
      <c r="O294" s="533"/>
      <c r="P294" s="533"/>
      <c r="Q294" s="533"/>
      <c r="R294" s="533"/>
      <c r="S294" s="533"/>
      <c r="T294" s="531"/>
      <c r="U294" s="483"/>
      <c r="V294" s="533"/>
      <c r="W294" s="533"/>
      <c r="X294" s="533"/>
      <c r="Y294" s="531">
        <v>4271367</v>
      </c>
      <c r="Z294" s="538"/>
      <c r="AA294" s="14"/>
      <c r="AB294" s="136" t="s">
        <v>1681</v>
      </c>
      <c r="AE294" s="132"/>
    </row>
    <row r="295" spans="1:31" s="137" customFormat="1" ht="24" customHeight="1" x14ac:dyDescent="0.2">
      <c r="A295" s="134">
        <f t="shared" si="130"/>
        <v>206</v>
      </c>
      <c r="B295" s="339" t="s">
        <v>1677</v>
      </c>
      <c r="C295" s="486">
        <f t="shared" si="128"/>
        <v>4036687</v>
      </c>
      <c r="D295" s="531">
        <f t="shared" si="129"/>
        <v>0</v>
      </c>
      <c r="E295" s="531"/>
      <c r="F295" s="531"/>
      <c r="G295" s="445"/>
      <c r="H295" s="445"/>
      <c r="I295" s="445"/>
      <c r="J295" s="445"/>
      <c r="K295" s="531"/>
      <c r="L295" s="531"/>
      <c r="M295" s="531"/>
      <c r="N295" s="531"/>
      <c r="O295" s="531"/>
      <c r="P295" s="531"/>
      <c r="Q295" s="531"/>
      <c r="R295" s="531"/>
      <c r="S295" s="531"/>
      <c r="T295" s="531"/>
      <c r="U295" s="531"/>
      <c r="V295" s="531"/>
      <c r="W295" s="531"/>
      <c r="X295" s="445"/>
      <c r="Y295" s="531">
        <v>4036687</v>
      </c>
      <c r="Z295" s="527"/>
      <c r="AA295" s="523"/>
      <c r="AB295" s="136" t="s">
        <v>1681</v>
      </c>
      <c r="AC295" s="536"/>
      <c r="AD295" s="45"/>
    </row>
    <row r="296" spans="1:31" ht="18" customHeight="1" x14ac:dyDescent="0.25">
      <c r="A296" s="134">
        <f t="shared" si="130"/>
        <v>207</v>
      </c>
      <c r="B296" s="339" t="s">
        <v>1579</v>
      </c>
      <c r="C296" s="486">
        <f t="shared" si="128"/>
        <v>5540206</v>
      </c>
      <c r="D296" s="531">
        <f t="shared" si="129"/>
        <v>0</v>
      </c>
      <c r="E296" s="531"/>
      <c r="F296" s="531"/>
      <c r="G296" s="531"/>
      <c r="H296" s="531"/>
      <c r="I296" s="531"/>
      <c r="J296" s="531"/>
      <c r="K296" s="531"/>
      <c r="L296" s="531"/>
      <c r="M296" s="531"/>
      <c r="N296" s="531"/>
      <c r="O296" s="531"/>
      <c r="P296" s="531"/>
      <c r="Q296" s="531"/>
      <c r="R296" s="531"/>
      <c r="S296" s="531"/>
      <c r="T296" s="531"/>
      <c r="U296" s="531"/>
      <c r="V296" s="531"/>
      <c r="W296" s="531"/>
      <c r="X296" s="483"/>
      <c r="Y296" s="531">
        <v>5540206</v>
      </c>
      <c r="Z296" s="527"/>
      <c r="AA296" s="14"/>
      <c r="AB296" s="136" t="s">
        <v>1682</v>
      </c>
      <c r="AC296" s="536">
        <v>9588549</v>
      </c>
      <c r="AE296" s="132"/>
    </row>
    <row r="297" spans="1:31" ht="18" customHeight="1" x14ac:dyDescent="0.25">
      <c r="A297" s="134">
        <f t="shared" si="130"/>
        <v>208</v>
      </c>
      <c r="B297" s="339" t="s">
        <v>1713</v>
      </c>
      <c r="C297" s="486">
        <f t="shared" si="128"/>
        <v>12804620.140000001</v>
      </c>
      <c r="D297" s="531">
        <f t="shared" si="129"/>
        <v>12804620.140000001</v>
      </c>
      <c r="E297" s="531"/>
      <c r="F297" s="483">
        <v>2180691.92</v>
      </c>
      <c r="G297" s="483">
        <v>8602018.2799999993</v>
      </c>
      <c r="H297" s="483">
        <v>1125421.46</v>
      </c>
      <c r="I297" s="483"/>
      <c r="J297" s="483">
        <v>896488.48</v>
      </c>
      <c r="K297" s="531"/>
      <c r="L297" s="531"/>
      <c r="M297" s="531"/>
      <c r="N297" s="531"/>
      <c r="O297" s="531"/>
      <c r="P297" s="531"/>
      <c r="Q297" s="531"/>
      <c r="R297" s="531"/>
      <c r="S297" s="531"/>
      <c r="T297" s="531"/>
      <c r="U297" s="483"/>
      <c r="V297" s="531"/>
      <c r="W297" s="531"/>
      <c r="X297" s="483"/>
      <c r="Y297" s="531"/>
      <c r="Z297" s="527"/>
      <c r="AA297" s="14"/>
      <c r="AB297" s="136"/>
      <c r="AC297" s="536"/>
      <c r="AE297" s="132"/>
    </row>
    <row r="298" spans="1:31" ht="18" customHeight="1" x14ac:dyDescent="0.25">
      <c r="A298" s="134">
        <f t="shared" si="130"/>
        <v>209</v>
      </c>
      <c r="B298" s="339" t="s">
        <v>1429</v>
      </c>
      <c r="C298" s="486">
        <f t="shared" si="128"/>
        <v>4608612</v>
      </c>
      <c r="D298" s="531">
        <f t="shared" si="129"/>
        <v>0</v>
      </c>
      <c r="E298" s="531"/>
      <c r="F298" s="531"/>
      <c r="G298" s="531"/>
      <c r="H298" s="531"/>
      <c r="I298" s="531"/>
      <c r="J298" s="531"/>
      <c r="K298" s="531"/>
      <c r="L298" s="531"/>
      <c r="M298" s="531"/>
      <c r="N298" s="531"/>
      <c r="O298" s="531"/>
      <c r="P298" s="531"/>
      <c r="Q298" s="531"/>
      <c r="R298" s="531"/>
      <c r="S298" s="531"/>
      <c r="T298" s="531"/>
      <c r="U298" s="531"/>
      <c r="V298" s="531"/>
      <c r="W298" s="531"/>
      <c r="X298" s="483"/>
      <c r="Y298" s="531">
        <v>4608612</v>
      </c>
      <c r="Z298" s="527"/>
      <c r="AA298" s="14"/>
      <c r="AB298" s="136" t="s">
        <v>1681</v>
      </c>
      <c r="AC298" s="536">
        <f>12867165.7+6718342.5</f>
        <v>19585508.199999999</v>
      </c>
      <c r="AE298" s="132"/>
    </row>
    <row r="299" spans="1:31" ht="18" customHeight="1" x14ac:dyDescent="0.25">
      <c r="A299" s="134">
        <f t="shared" si="130"/>
        <v>210</v>
      </c>
      <c r="B299" s="339" t="s">
        <v>1673</v>
      </c>
      <c r="C299" s="486">
        <f t="shared" si="128"/>
        <v>43478574.076800004</v>
      </c>
      <c r="D299" s="531">
        <f t="shared" si="129"/>
        <v>37511971.076800004</v>
      </c>
      <c r="E299" s="531"/>
      <c r="F299" s="483">
        <v>1956876.6</v>
      </c>
      <c r="G299" s="483">
        <v>28231632.16</v>
      </c>
      <c r="H299" s="483">
        <v>4029193.47</v>
      </c>
      <c r="I299" s="483"/>
      <c r="J299" s="483">
        <v>3294268.8467999995</v>
      </c>
      <c r="K299" s="531"/>
      <c r="L299" s="531"/>
      <c r="M299" s="531"/>
      <c r="N299" s="531"/>
      <c r="O299" s="531"/>
      <c r="P299" s="531"/>
      <c r="Q299" s="531"/>
      <c r="R299" s="531"/>
      <c r="S299" s="531"/>
      <c r="T299" s="531"/>
      <c r="U299" s="531"/>
      <c r="V299" s="531"/>
      <c r="W299" s="531"/>
      <c r="X299" s="483"/>
      <c r="Y299" s="531">
        <v>5966603</v>
      </c>
      <c r="Z299" s="527"/>
      <c r="AA299" s="14"/>
      <c r="AB299" s="136" t="s">
        <v>1680</v>
      </c>
      <c r="AC299" s="536"/>
      <c r="AE299" s="132"/>
    </row>
    <row r="300" spans="1:31" ht="18" customHeight="1" x14ac:dyDescent="0.25">
      <c r="A300" s="134">
        <f t="shared" si="130"/>
        <v>211</v>
      </c>
      <c r="B300" s="339" t="s">
        <v>1430</v>
      </c>
      <c r="C300" s="486">
        <f t="shared" si="128"/>
        <v>6200369</v>
      </c>
      <c r="D300" s="531">
        <f t="shared" si="129"/>
        <v>0</v>
      </c>
      <c r="E300" s="531"/>
      <c r="F300" s="531"/>
      <c r="G300" s="531"/>
      <c r="H300" s="531"/>
      <c r="I300" s="531"/>
      <c r="J300" s="531"/>
      <c r="K300" s="531"/>
      <c r="L300" s="531"/>
      <c r="M300" s="531"/>
      <c r="N300" s="531"/>
      <c r="O300" s="531"/>
      <c r="P300" s="531"/>
      <c r="Q300" s="531"/>
      <c r="R300" s="531"/>
      <c r="S300" s="531"/>
      <c r="T300" s="531"/>
      <c r="U300" s="531"/>
      <c r="V300" s="531"/>
      <c r="W300" s="531"/>
      <c r="X300" s="483"/>
      <c r="Y300" s="531">
        <f>6200369</f>
        <v>6200369</v>
      </c>
      <c r="Z300" s="527"/>
      <c r="AA300" s="14"/>
      <c r="AB300" s="136" t="s">
        <v>1682</v>
      </c>
      <c r="AC300" s="536">
        <v>13700466.5</v>
      </c>
      <c r="AE300" s="132"/>
    </row>
    <row r="301" spans="1:31" s="137" customFormat="1" ht="17.25" customHeight="1" x14ac:dyDescent="0.2">
      <c r="A301" s="134">
        <f t="shared" si="130"/>
        <v>212</v>
      </c>
      <c r="B301" s="10" t="s">
        <v>472</v>
      </c>
      <c r="C301" s="486">
        <f t="shared" si="128"/>
        <v>5597781</v>
      </c>
      <c r="D301" s="531">
        <f t="shared" si="129"/>
        <v>0</v>
      </c>
      <c r="E301" s="531"/>
      <c r="F301" s="531"/>
      <c r="G301" s="445"/>
      <c r="H301" s="445"/>
      <c r="I301" s="445"/>
      <c r="J301" s="445"/>
      <c r="K301" s="531"/>
      <c r="L301" s="531"/>
      <c r="M301" s="531"/>
      <c r="N301" s="531"/>
      <c r="O301" s="531"/>
      <c r="P301" s="531"/>
      <c r="Q301" s="531"/>
      <c r="R301" s="531"/>
      <c r="S301" s="531"/>
      <c r="T301" s="531"/>
      <c r="U301" s="531"/>
      <c r="V301" s="531"/>
      <c r="W301" s="531"/>
      <c r="X301" s="445"/>
      <c r="Y301" s="531">
        <v>5597781</v>
      </c>
      <c r="Z301" s="527"/>
      <c r="AA301" s="327" t="s">
        <v>975</v>
      </c>
      <c r="AB301" s="136" t="s">
        <v>986</v>
      </c>
      <c r="AC301" s="536">
        <v>1305179.42</v>
      </c>
      <c r="AD301" s="45"/>
    </row>
    <row r="302" spans="1:31" s="137" customFormat="1" ht="21.75" customHeight="1" x14ac:dyDescent="0.2">
      <c r="A302" s="134">
        <f t="shared" si="130"/>
        <v>213</v>
      </c>
      <c r="B302" s="10" t="s">
        <v>473</v>
      </c>
      <c r="C302" s="486">
        <f t="shared" si="128"/>
        <v>5528968</v>
      </c>
      <c r="D302" s="531">
        <f t="shared" si="129"/>
        <v>0</v>
      </c>
      <c r="E302" s="531"/>
      <c r="F302" s="531"/>
      <c r="G302" s="445"/>
      <c r="H302" s="445"/>
      <c r="I302" s="445"/>
      <c r="J302" s="445"/>
      <c r="K302" s="531"/>
      <c r="L302" s="531"/>
      <c r="M302" s="531"/>
      <c r="N302" s="531"/>
      <c r="O302" s="531"/>
      <c r="P302" s="531"/>
      <c r="Q302" s="531"/>
      <c r="R302" s="531"/>
      <c r="S302" s="531"/>
      <c r="T302" s="531"/>
      <c r="U302" s="531"/>
      <c r="V302" s="531"/>
      <c r="W302" s="531"/>
      <c r="X302" s="445"/>
      <c r="Y302" s="531">
        <v>5528968</v>
      </c>
      <c r="Z302" s="527"/>
      <c r="AA302" s="327" t="s">
        <v>976</v>
      </c>
      <c r="AB302" s="136" t="s">
        <v>1707</v>
      </c>
      <c r="AC302" s="536">
        <v>2397439.7000000002</v>
      </c>
      <c r="AD302" s="45"/>
    </row>
    <row r="303" spans="1:31" s="137" customFormat="1" ht="21.75" customHeight="1" x14ac:dyDescent="0.2">
      <c r="A303" s="134">
        <f t="shared" si="130"/>
        <v>214</v>
      </c>
      <c r="B303" s="10" t="s">
        <v>1672</v>
      </c>
      <c r="C303" s="486">
        <f t="shared" si="128"/>
        <v>9703729.5600000005</v>
      </c>
      <c r="D303" s="531">
        <f t="shared" si="129"/>
        <v>0</v>
      </c>
      <c r="E303" s="531"/>
      <c r="F303" s="531"/>
      <c r="G303" s="445"/>
      <c r="H303" s="445"/>
      <c r="I303" s="445"/>
      <c r="J303" s="445"/>
      <c r="K303" s="531">
        <v>1</v>
      </c>
      <c r="L303" s="531">
        <v>3814090.49</v>
      </c>
      <c r="M303" s="531">
        <v>94178.07</v>
      </c>
      <c r="N303" s="531"/>
      <c r="O303" s="531"/>
      <c r="P303" s="531"/>
      <c r="Q303" s="531"/>
      <c r="R303" s="531"/>
      <c r="S303" s="531"/>
      <c r="T303" s="531"/>
      <c r="U303" s="531"/>
      <c r="V303" s="531"/>
      <c r="W303" s="531"/>
      <c r="X303" s="445"/>
      <c r="Y303" s="531">
        <f>5795461</f>
        <v>5795461</v>
      </c>
      <c r="Z303" s="527"/>
      <c r="AA303" s="327"/>
      <c r="AB303" s="136" t="s">
        <v>1686</v>
      </c>
      <c r="AC303" s="536"/>
      <c r="AD303" s="45"/>
    </row>
    <row r="304" spans="1:31" s="137" customFormat="1" ht="21.75" customHeight="1" x14ac:dyDescent="0.2">
      <c r="A304" s="134">
        <f t="shared" si="130"/>
        <v>215</v>
      </c>
      <c r="B304" s="309" t="s">
        <v>474</v>
      </c>
      <c r="C304" s="486">
        <f t="shared" si="128"/>
        <v>5145695</v>
      </c>
      <c r="D304" s="531">
        <f t="shared" si="129"/>
        <v>0</v>
      </c>
      <c r="E304" s="531"/>
      <c r="F304" s="531"/>
      <c r="G304" s="445"/>
      <c r="H304" s="445"/>
      <c r="I304" s="445"/>
      <c r="J304" s="445"/>
      <c r="K304" s="531"/>
      <c r="L304" s="531"/>
      <c r="M304" s="531"/>
      <c r="N304" s="531"/>
      <c r="O304" s="531"/>
      <c r="P304" s="531"/>
      <c r="Q304" s="531"/>
      <c r="R304" s="531"/>
      <c r="S304" s="531"/>
      <c r="T304" s="531"/>
      <c r="U304" s="531"/>
      <c r="V304" s="531"/>
      <c r="W304" s="531"/>
      <c r="X304" s="483"/>
      <c r="Y304" s="531">
        <v>5145695</v>
      </c>
      <c r="Z304" s="527"/>
      <c r="AA304" s="327"/>
      <c r="AB304" s="136" t="s">
        <v>1684</v>
      </c>
      <c r="AC304" s="536">
        <v>1188516.29</v>
      </c>
      <c r="AD304" s="45"/>
    </row>
    <row r="305" spans="1:32" s="137" customFormat="1" ht="21.75" customHeight="1" x14ac:dyDescent="0.2">
      <c r="A305" s="134">
        <f t="shared" si="130"/>
        <v>216</v>
      </c>
      <c r="B305" s="10" t="s">
        <v>1674</v>
      </c>
      <c r="C305" s="486">
        <f t="shared" si="128"/>
        <v>2666145</v>
      </c>
      <c r="D305" s="531">
        <f t="shared" si="129"/>
        <v>0</v>
      </c>
      <c r="E305" s="531"/>
      <c r="F305" s="531"/>
      <c r="G305" s="445"/>
      <c r="H305" s="445"/>
      <c r="I305" s="445"/>
      <c r="J305" s="445"/>
      <c r="K305" s="531"/>
      <c r="L305" s="531"/>
      <c r="M305" s="531"/>
      <c r="N305" s="531"/>
      <c r="O305" s="531"/>
      <c r="P305" s="531"/>
      <c r="Q305" s="531"/>
      <c r="R305" s="531"/>
      <c r="S305" s="531"/>
      <c r="T305" s="531"/>
      <c r="U305" s="483"/>
      <c r="V305" s="531"/>
      <c r="W305" s="531"/>
      <c r="X305" s="483"/>
      <c r="Y305" s="531">
        <v>2666145</v>
      </c>
      <c r="Z305" s="527"/>
      <c r="AA305" s="327"/>
      <c r="AB305" s="136" t="s">
        <v>1681</v>
      </c>
      <c r="AC305" s="536"/>
      <c r="AD305" s="45"/>
    </row>
    <row r="306" spans="1:32" s="137" customFormat="1" ht="21.75" customHeight="1" x14ac:dyDescent="0.2">
      <c r="A306" s="134">
        <f t="shared" si="130"/>
        <v>217</v>
      </c>
      <c r="B306" s="10" t="s">
        <v>1679</v>
      </c>
      <c r="C306" s="486">
        <f t="shared" si="128"/>
        <v>2582214</v>
      </c>
      <c r="D306" s="531">
        <f t="shared" si="129"/>
        <v>0</v>
      </c>
      <c r="E306" s="531"/>
      <c r="F306" s="531"/>
      <c r="G306" s="445"/>
      <c r="H306" s="445"/>
      <c r="I306" s="445"/>
      <c r="J306" s="445"/>
      <c r="K306" s="531"/>
      <c r="L306" s="531"/>
      <c r="M306" s="531"/>
      <c r="N306" s="446"/>
      <c r="O306" s="446"/>
      <c r="P306" s="446"/>
      <c r="Q306" s="446"/>
      <c r="R306" s="446"/>
      <c r="S306" s="446"/>
      <c r="T306" s="531"/>
      <c r="U306" s="531"/>
      <c r="V306" s="531"/>
      <c r="W306" s="531"/>
      <c r="X306" s="483"/>
      <c r="Y306" s="531">
        <v>2582214</v>
      </c>
      <c r="Z306" s="527"/>
      <c r="AA306" s="327"/>
      <c r="AB306" s="136" t="s">
        <v>1681</v>
      </c>
      <c r="AC306" s="536"/>
      <c r="AD306" s="45"/>
    </row>
    <row r="307" spans="1:32" s="137" customFormat="1" ht="24" customHeight="1" x14ac:dyDescent="0.2">
      <c r="A307" s="134">
        <f t="shared" si="130"/>
        <v>218</v>
      </c>
      <c r="B307" s="10" t="s">
        <v>475</v>
      </c>
      <c r="C307" s="486">
        <f t="shared" si="128"/>
        <v>39107486.140000001</v>
      </c>
      <c r="D307" s="531">
        <f t="shared" si="129"/>
        <v>33063509.140000001</v>
      </c>
      <c r="E307" s="531"/>
      <c r="F307" s="483">
        <v>4123619.74</v>
      </c>
      <c r="G307" s="483">
        <v>21297440.039999999</v>
      </c>
      <c r="H307" s="483">
        <v>4035955.36</v>
      </c>
      <c r="I307" s="483"/>
      <c r="J307" s="483">
        <v>3606494</v>
      </c>
      <c r="K307" s="531"/>
      <c r="L307" s="531"/>
      <c r="M307" s="531"/>
      <c r="N307" s="531"/>
      <c r="O307" s="531"/>
      <c r="P307" s="531"/>
      <c r="Q307" s="531"/>
      <c r="R307" s="531"/>
      <c r="S307" s="531"/>
      <c r="T307" s="531"/>
      <c r="U307" s="483"/>
      <c r="V307" s="531"/>
      <c r="W307" s="531"/>
      <c r="X307" s="445"/>
      <c r="Y307" s="531">
        <f>6043977</f>
        <v>6043977</v>
      </c>
      <c r="Z307" s="527"/>
      <c r="AA307" s="327"/>
      <c r="AB307" s="136" t="s">
        <v>1722</v>
      </c>
      <c r="AC307" s="536">
        <v>3254673.04</v>
      </c>
      <c r="AD307" s="45"/>
    </row>
    <row r="308" spans="1:32" s="137" customFormat="1" ht="24" customHeight="1" x14ac:dyDescent="0.2">
      <c r="A308" s="134">
        <f t="shared" si="130"/>
        <v>219</v>
      </c>
      <c r="B308" s="10" t="s">
        <v>476</v>
      </c>
      <c r="C308" s="486">
        <f t="shared" si="128"/>
        <v>7843038</v>
      </c>
      <c r="D308" s="531">
        <f t="shared" si="129"/>
        <v>0</v>
      </c>
      <c r="E308" s="531"/>
      <c r="F308" s="531"/>
      <c r="G308" s="445"/>
      <c r="H308" s="445"/>
      <c r="I308" s="445"/>
      <c r="J308" s="445"/>
      <c r="K308" s="531"/>
      <c r="L308" s="531"/>
      <c r="M308" s="531"/>
      <c r="N308" s="531"/>
      <c r="O308" s="531"/>
      <c r="P308" s="531"/>
      <c r="Q308" s="531"/>
      <c r="R308" s="531"/>
      <c r="S308" s="531"/>
      <c r="T308" s="531"/>
      <c r="U308" s="483"/>
      <c r="V308" s="531"/>
      <c r="W308" s="531"/>
      <c r="X308" s="445"/>
      <c r="Y308" s="531">
        <v>7843038</v>
      </c>
      <c r="Z308" s="527"/>
      <c r="AA308" s="327"/>
      <c r="AB308" s="136" t="s">
        <v>1685</v>
      </c>
      <c r="AC308" s="536">
        <v>2105019.48</v>
      </c>
      <c r="AD308" s="45"/>
    </row>
    <row r="309" spans="1:32" ht="21" customHeight="1" x14ac:dyDescent="0.2">
      <c r="A309" s="134">
        <f t="shared" si="130"/>
        <v>220</v>
      </c>
      <c r="B309" s="339" t="s">
        <v>609</v>
      </c>
      <c r="C309" s="486">
        <f t="shared" si="128"/>
        <v>29181600</v>
      </c>
      <c r="D309" s="531">
        <f t="shared" si="129"/>
        <v>0</v>
      </c>
      <c r="E309" s="531"/>
      <c r="F309" s="531"/>
      <c r="G309" s="531"/>
      <c r="H309" s="531"/>
      <c r="I309" s="531"/>
      <c r="J309" s="531"/>
      <c r="K309" s="531"/>
      <c r="L309" s="531"/>
      <c r="M309" s="531"/>
      <c r="N309" s="16"/>
      <c r="O309" s="16"/>
      <c r="P309" s="16"/>
      <c r="Q309" s="16"/>
      <c r="R309" s="16">
        <v>2400</v>
      </c>
      <c r="S309" s="200">
        <v>29181600</v>
      </c>
      <c r="T309" s="531"/>
      <c r="U309" s="531"/>
      <c r="V309" s="531"/>
      <c r="W309" s="207"/>
      <c r="X309" s="483"/>
      <c r="Y309" s="531"/>
      <c r="Z309" s="527"/>
      <c r="AA309" s="14"/>
      <c r="AB309" s="136" t="s">
        <v>1578</v>
      </c>
      <c r="AC309" s="90"/>
      <c r="AD309" s="90"/>
      <c r="AE309" s="132"/>
      <c r="AF309" s="90"/>
    </row>
    <row r="310" spans="1:32" ht="17.25" customHeight="1" x14ac:dyDescent="0.25">
      <c r="A310" s="659" t="s">
        <v>17</v>
      </c>
      <c r="B310" s="660"/>
      <c r="C310" s="486">
        <f t="shared" ref="C310:Y310" si="131">SUM(C291:C309)</f>
        <v>273486046.58679998</v>
      </c>
      <c r="D310" s="483">
        <f t="shared" si="131"/>
        <v>104971009.47680001</v>
      </c>
      <c r="E310" s="483">
        <f t="shared" si="131"/>
        <v>0</v>
      </c>
      <c r="F310" s="483">
        <f t="shared" si="131"/>
        <v>12109657.060000001</v>
      </c>
      <c r="G310" s="483">
        <f t="shared" si="131"/>
        <v>70163592.719999999</v>
      </c>
      <c r="H310" s="483">
        <f t="shared" si="131"/>
        <v>10906198.93</v>
      </c>
      <c r="I310" s="483">
        <f t="shared" si="131"/>
        <v>2136251.92</v>
      </c>
      <c r="J310" s="483">
        <f t="shared" si="131"/>
        <v>9655308.8467999995</v>
      </c>
      <c r="K310" s="483">
        <f t="shared" si="131"/>
        <v>1</v>
      </c>
      <c r="L310" s="483">
        <f t="shared" si="131"/>
        <v>3814090.49</v>
      </c>
      <c r="M310" s="483">
        <f t="shared" si="131"/>
        <v>94178.07</v>
      </c>
      <c r="N310" s="483">
        <f t="shared" si="131"/>
        <v>1086</v>
      </c>
      <c r="O310" s="483">
        <f t="shared" si="131"/>
        <v>8666958.9600000009</v>
      </c>
      <c r="P310" s="483">
        <f t="shared" si="131"/>
        <v>0</v>
      </c>
      <c r="Q310" s="483">
        <f t="shared" si="131"/>
        <v>7763172.5599999996</v>
      </c>
      <c r="R310" s="483">
        <f t="shared" si="131"/>
        <v>4665</v>
      </c>
      <c r="S310" s="483">
        <f t="shared" si="131"/>
        <v>65179520.640000001</v>
      </c>
      <c r="T310" s="483">
        <f t="shared" si="131"/>
        <v>0</v>
      </c>
      <c r="U310" s="483">
        <f t="shared" si="131"/>
        <v>0</v>
      </c>
      <c r="V310" s="483">
        <f t="shared" si="131"/>
        <v>0</v>
      </c>
      <c r="W310" s="483">
        <f t="shared" si="131"/>
        <v>0</v>
      </c>
      <c r="X310" s="483">
        <f t="shared" si="131"/>
        <v>0</v>
      </c>
      <c r="Y310" s="483">
        <f t="shared" si="131"/>
        <v>82997116.390000001</v>
      </c>
      <c r="Z310" s="486">
        <f>(C310-Y310)*0.0214</f>
        <v>4076463.1062115198</v>
      </c>
      <c r="AA310" s="14"/>
      <c r="AB310" s="136"/>
      <c r="AC310" s="535">
        <f>SUM(AC298:AC309)</f>
        <v>43536802.629999995</v>
      </c>
      <c r="AD310" s="90"/>
      <c r="AE310" s="132"/>
    </row>
    <row r="311" spans="1:32" ht="15" customHeight="1" x14ac:dyDescent="0.25">
      <c r="A311" s="554" t="s">
        <v>38</v>
      </c>
      <c r="B311" s="555"/>
      <c r="C311" s="556"/>
      <c r="D311" s="533"/>
      <c r="E311" s="533"/>
      <c r="F311" s="533"/>
      <c r="G311" s="533"/>
      <c r="H311" s="533"/>
      <c r="I311" s="533"/>
      <c r="J311" s="533"/>
      <c r="K311" s="533"/>
      <c r="L311" s="533"/>
      <c r="M311" s="533"/>
      <c r="N311" s="533"/>
      <c r="O311" s="533"/>
      <c r="P311" s="533"/>
      <c r="Q311" s="533"/>
      <c r="R311" s="533"/>
      <c r="S311" s="533"/>
      <c r="T311" s="533"/>
      <c r="U311" s="533"/>
      <c r="V311" s="533"/>
      <c r="W311" s="533"/>
      <c r="X311" s="533"/>
      <c r="Y311" s="533"/>
      <c r="Z311" s="538"/>
      <c r="AA311" s="14"/>
      <c r="AB311" s="136"/>
      <c r="AD311" s="90"/>
    </row>
    <row r="312" spans="1:32" ht="15" customHeight="1" x14ac:dyDescent="0.25">
      <c r="A312" s="134">
        <f>A309+1</f>
        <v>221</v>
      </c>
      <c r="B312" s="339" t="s">
        <v>221</v>
      </c>
      <c r="C312" s="486">
        <f t="shared" ref="C312:C333" si="132">D312+M312+O312+Q312+S312+U312+W312+X312+Y312+L312</f>
        <v>376877.72</v>
      </c>
      <c r="D312" s="531">
        <f t="shared" ref="D312:D333" si="133">E312+F312+G312+H312+I312+J312</f>
        <v>376877.72</v>
      </c>
      <c r="E312" s="483"/>
      <c r="F312" s="531">
        <v>376877.72</v>
      </c>
      <c r="G312" s="531"/>
      <c r="H312" s="531"/>
      <c r="I312" s="531"/>
      <c r="J312" s="531"/>
      <c r="K312" s="531"/>
      <c r="L312" s="531"/>
      <c r="M312" s="531"/>
      <c r="N312" s="483"/>
      <c r="O312" s="483"/>
      <c r="P312" s="483"/>
      <c r="Q312" s="531"/>
      <c r="R312" s="483"/>
      <c r="S312" s="531"/>
      <c r="T312" s="531"/>
      <c r="U312" s="531"/>
      <c r="V312" s="531"/>
      <c r="W312" s="531"/>
      <c r="X312" s="483"/>
      <c r="Y312" s="483"/>
      <c r="Z312" s="486"/>
      <c r="AA312" s="14"/>
      <c r="AB312" s="136"/>
      <c r="AD312" s="90"/>
    </row>
    <row r="313" spans="1:32" ht="15" customHeight="1" x14ac:dyDescent="0.25">
      <c r="A313" s="134">
        <f t="shared" ref="A313:A333" si="134">A312+1</f>
        <v>222</v>
      </c>
      <c r="B313" s="339" t="s">
        <v>222</v>
      </c>
      <c r="C313" s="486">
        <f t="shared" si="132"/>
        <v>9048001.4299999997</v>
      </c>
      <c r="D313" s="531">
        <f t="shared" si="133"/>
        <v>0</v>
      </c>
      <c r="E313" s="483"/>
      <c r="F313" s="531"/>
      <c r="G313" s="531"/>
      <c r="H313" s="531"/>
      <c r="I313" s="531"/>
      <c r="J313" s="531"/>
      <c r="K313" s="531"/>
      <c r="L313" s="531"/>
      <c r="M313" s="531"/>
      <c r="N313" s="483"/>
      <c r="O313" s="531"/>
      <c r="P313" s="483">
        <v>842</v>
      </c>
      <c r="Q313" s="531">
        <v>9048001.4299999997</v>
      </c>
      <c r="R313" s="483"/>
      <c r="S313" s="531"/>
      <c r="T313" s="531"/>
      <c r="U313" s="531"/>
      <c r="V313" s="531"/>
      <c r="W313" s="531"/>
      <c r="X313" s="483"/>
      <c r="Y313" s="531"/>
      <c r="Z313" s="527"/>
      <c r="AA313" s="14"/>
      <c r="AB313" s="136"/>
      <c r="AD313" s="90"/>
    </row>
    <row r="314" spans="1:32" ht="15" customHeight="1" x14ac:dyDescent="0.25">
      <c r="A314" s="134">
        <f t="shared" si="134"/>
        <v>223</v>
      </c>
      <c r="B314" s="339" t="s">
        <v>223</v>
      </c>
      <c r="C314" s="486">
        <f t="shared" si="132"/>
        <v>383779.66</v>
      </c>
      <c r="D314" s="531">
        <f t="shared" si="133"/>
        <v>383779.66</v>
      </c>
      <c r="E314" s="483"/>
      <c r="F314" s="531">
        <v>383779.66</v>
      </c>
      <c r="G314" s="531"/>
      <c r="H314" s="531"/>
      <c r="I314" s="531"/>
      <c r="J314" s="531"/>
      <c r="K314" s="531"/>
      <c r="L314" s="531"/>
      <c r="M314" s="531"/>
      <c r="N314" s="483"/>
      <c r="O314" s="531"/>
      <c r="P314" s="483"/>
      <c r="Q314" s="531"/>
      <c r="R314" s="483"/>
      <c r="S314" s="531"/>
      <c r="T314" s="531"/>
      <c r="U314" s="531"/>
      <c r="V314" s="531"/>
      <c r="W314" s="531"/>
      <c r="X314" s="483"/>
      <c r="Y314" s="531"/>
      <c r="Z314" s="527"/>
      <c r="AA314" s="14"/>
      <c r="AB314" s="136"/>
      <c r="AD314" s="90"/>
    </row>
    <row r="315" spans="1:32" ht="15" customHeight="1" x14ac:dyDescent="0.25">
      <c r="A315" s="134">
        <f t="shared" si="134"/>
        <v>224</v>
      </c>
      <c r="B315" s="339" t="s">
        <v>224</v>
      </c>
      <c r="C315" s="486">
        <f t="shared" si="132"/>
        <v>14811992.699999999</v>
      </c>
      <c r="D315" s="531">
        <f t="shared" si="133"/>
        <v>0</v>
      </c>
      <c r="E315" s="483"/>
      <c r="F315" s="531"/>
      <c r="G315" s="531"/>
      <c r="H315" s="531"/>
      <c r="I315" s="531"/>
      <c r="J315" s="531"/>
      <c r="K315" s="531"/>
      <c r="L315" s="531"/>
      <c r="M315" s="531"/>
      <c r="N315" s="483"/>
      <c r="O315" s="531"/>
      <c r="P315" s="483"/>
      <c r="Q315" s="531"/>
      <c r="R315" s="483">
        <v>1956</v>
      </c>
      <c r="S315" s="531">
        <v>14811992.699999999</v>
      </c>
      <c r="T315" s="531"/>
      <c r="U315" s="531"/>
      <c r="V315" s="531"/>
      <c r="W315" s="531"/>
      <c r="X315" s="483"/>
      <c r="Y315" s="483"/>
      <c r="Z315" s="486"/>
      <c r="AA315" s="14"/>
      <c r="AB315" s="136"/>
      <c r="AD315" s="90"/>
    </row>
    <row r="316" spans="1:32" ht="15" customHeight="1" x14ac:dyDescent="0.25">
      <c r="A316" s="134">
        <f t="shared" si="134"/>
        <v>225</v>
      </c>
      <c r="B316" s="339" t="s">
        <v>225</v>
      </c>
      <c r="C316" s="486">
        <f t="shared" si="132"/>
        <v>6988182.2999999998</v>
      </c>
      <c r="D316" s="531">
        <f t="shared" si="133"/>
        <v>634956.1</v>
      </c>
      <c r="E316" s="483"/>
      <c r="F316" s="531">
        <v>634956.1</v>
      </c>
      <c r="G316" s="531"/>
      <c r="H316" s="531"/>
      <c r="I316" s="531"/>
      <c r="J316" s="531"/>
      <c r="K316" s="531"/>
      <c r="L316" s="531"/>
      <c r="M316" s="531"/>
      <c r="N316" s="483"/>
      <c r="O316" s="531"/>
      <c r="P316" s="483"/>
      <c r="Q316" s="531"/>
      <c r="R316" s="483">
        <v>1977</v>
      </c>
      <c r="S316" s="531">
        <v>6353226.2000000002</v>
      </c>
      <c r="T316" s="531"/>
      <c r="U316" s="483"/>
      <c r="V316" s="531"/>
      <c r="W316" s="531"/>
      <c r="X316" s="483"/>
      <c r="Y316" s="483"/>
      <c r="Z316" s="486"/>
      <c r="AA316" s="14"/>
      <c r="AB316" s="136"/>
      <c r="AD316" s="90"/>
    </row>
    <row r="317" spans="1:32" ht="15" customHeight="1" x14ac:dyDescent="0.25">
      <c r="A317" s="134">
        <f t="shared" si="134"/>
        <v>226</v>
      </c>
      <c r="B317" s="339" t="s">
        <v>229</v>
      </c>
      <c r="C317" s="486">
        <f t="shared" si="132"/>
        <v>30168851.27</v>
      </c>
      <c r="D317" s="531">
        <f t="shared" si="133"/>
        <v>0</v>
      </c>
      <c r="E317" s="483"/>
      <c r="F317" s="531"/>
      <c r="G317" s="531"/>
      <c r="H317" s="531"/>
      <c r="I317" s="531"/>
      <c r="J317" s="531"/>
      <c r="K317" s="531"/>
      <c r="L317" s="531"/>
      <c r="M317" s="531"/>
      <c r="N317" s="483">
        <v>765</v>
      </c>
      <c r="O317" s="531">
        <v>1240548.29</v>
      </c>
      <c r="P317" s="531">
        <v>580</v>
      </c>
      <c r="Q317" s="531">
        <v>10011643.92</v>
      </c>
      <c r="R317" s="531">
        <v>1977</v>
      </c>
      <c r="S317" s="531">
        <v>10160583.52</v>
      </c>
      <c r="T317" s="531"/>
      <c r="U317" s="531"/>
      <c r="V317" s="531"/>
      <c r="W317" s="531">
        <v>8756075.5399999991</v>
      </c>
      <c r="X317" s="483"/>
      <c r="Y317" s="483"/>
      <c r="Z317" s="486"/>
      <c r="AA317" s="14"/>
      <c r="AB317" s="136"/>
      <c r="AD317" s="90"/>
    </row>
    <row r="318" spans="1:32" ht="12.75" customHeight="1" x14ac:dyDescent="0.25">
      <c r="A318" s="134">
        <f t="shared" si="134"/>
        <v>227</v>
      </c>
      <c r="B318" s="339" t="s">
        <v>484</v>
      </c>
      <c r="C318" s="486">
        <f t="shared" si="132"/>
        <v>218055.86</v>
      </c>
      <c r="D318" s="531">
        <f t="shared" si="133"/>
        <v>0</v>
      </c>
      <c r="E318" s="531"/>
      <c r="F318" s="531"/>
      <c r="G318" s="531"/>
      <c r="H318" s="531"/>
      <c r="I318" s="531"/>
      <c r="J318" s="531"/>
      <c r="K318" s="531"/>
      <c r="L318" s="531"/>
      <c r="M318" s="531"/>
      <c r="N318" s="483"/>
      <c r="O318" s="531"/>
      <c r="P318" s="531"/>
      <c r="Q318" s="531"/>
      <c r="R318" s="483"/>
      <c r="S318" s="531"/>
      <c r="T318" s="483"/>
      <c r="U318" s="531"/>
      <c r="V318" s="531"/>
      <c r="W318" s="531"/>
      <c r="X318" s="531"/>
      <c r="Y318" s="531">
        <v>218055.86</v>
      </c>
      <c r="Z318" s="527"/>
      <c r="AA318" s="527" t="s">
        <v>1229</v>
      </c>
      <c r="AB318" s="136" t="s">
        <v>1087</v>
      </c>
      <c r="AC318" s="39"/>
      <c r="AD318" s="90"/>
      <c r="AE318" s="132"/>
    </row>
    <row r="319" spans="1:32" ht="12.75" customHeight="1" x14ac:dyDescent="0.25">
      <c r="A319" s="134">
        <f t="shared" si="134"/>
        <v>228</v>
      </c>
      <c r="B319" s="339" t="s">
        <v>485</v>
      </c>
      <c r="C319" s="486">
        <f t="shared" si="132"/>
        <v>432400.44</v>
      </c>
      <c r="D319" s="531">
        <f t="shared" si="133"/>
        <v>0</v>
      </c>
      <c r="E319" s="531"/>
      <c r="F319" s="531"/>
      <c r="G319" s="531"/>
      <c r="H319" s="531"/>
      <c r="I319" s="531"/>
      <c r="J319" s="531"/>
      <c r="K319" s="531"/>
      <c r="L319" s="531"/>
      <c r="M319" s="531"/>
      <c r="N319" s="483"/>
      <c r="O319" s="531"/>
      <c r="P319" s="531"/>
      <c r="Q319" s="531"/>
      <c r="R319" s="483"/>
      <c r="S319" s="531"/>
      <c r="T319" s="483"/>
      <c r="U319" s="531"/>
      <c r="V319" s="531"/>
      <c r="W319" s="531"/>
      <c r="X319" s="531"/>
      <c r="Y319" s="531">
        <v>432400.44</v>
      </c>
      <c r="Z319" s="527"/>
      <c r="AA319" s="527"/>
      <c r="AB319" s="136" t="s">
        <v>980</v>
      </c>
      <c r="AC319" s="39"/>
      <c r="AD319" s="90"/>
      <c r="AE319" s="132"/>
    </row>
    <row r="320" spans="1:32" ht="12.75" customHeight="1" x14ac:dyDescent="0.25">
      <c r="A320" s="134">
        <f t="shared" si="134"/>
        <v>229</v>
      </c>
      <c r="B320" s="339" t="s">
        <v>483</v>
      </c>
      <c r="C320" s="486">
        <f t="shared" si="132"/>
        <v>108838.79</v>
      </c>
      <c r="D320" s="531">
        <f t="shared" si="133"/>
        <v>0</v>
      </c>
      <c r="E320" s="531"/>
      <c r="F320" s="531"/>
      <c r="G320" s="531"/>
      <c r="H320" s="531"/>
      <c r="I320" s="531"/>
      <c r="J320" s="531"/>
      <c r="K320" s="531"/>
      <c r="L320" s="531"/>
      <c r="M320" s="531"/>
      <c r="N320" s="483"/>
      <c r="O320" s="531"/>
      <c r="P320" s="531"/>
      <c r="Q320" s="531"/>
      <c r="R320" s="483"/>
      <c r="S320" s="531"/>
      <c r="T320" s="483"/>
      <c r="U320" s="531"/>
      <c r="V320" s="531"/>
      <c r="W320" s="483"/>
      <c r="X320" s="531"/>
      <c r="Y320" s="531">
        <v>108838.79</v>
      </c>
      <c r="Z320" s="527"/>
      <c r="AA320" s="527"/>
      <c r="AB320" s="136" t="s">
        <v>1122</v>
      </c>
      <c r="AC320" s="39"/>
      <c r="AD320" s="90"/>
      <c r="AE320" s="132"/>
    </row>
    <row r="321" spans="1:33" ht="12.75" customHeight="1" x14ac:dyDescent="0.25">
      <c r="A321" s="134">
        <f t="shared" si="134"/>
        <v>230</v>
      </c>
      <c r="B321" s="339" t="s">
        <v>486</v>
      </c>
      <c r="C321" s="486">
        <f t="shared" si="132"/>
        <v>67902.36</v>
      </c>
      <c r="D321" s="531">
        <f t="shared" si="133"/>
        <v>0</v>
      </c>
      <c r="E321" s="531"/>
      <c r="F321" s="531"/>
      <c r="G321" s="531"/>
      <c r="H321" s="531"/>
      <c r="I321" s="531"/>
      <c r="J321" s="531"/>
      <c r="K321" s="531"/>
      <c r="L321" s="531"/>
      <c r="M321" s="531"/>
      <c r="N321" s="483"/>
      <c r="O321" s="531"/>
      <c r="P321" s="531"/>
      <c r="Q321" s="531"/>
      <c r="R321" s="531"/>
      <c r="S321" s="531"/>
      <c r="T321" s="531"/>
      <c r="U321" s="531"/>
      <c r="V321" s="531"/>
      <c r="W321" s="531"/>
      <c r="X321" s="531"/>
      <c r="Y321" s="531">
        <v>67902.36</v>
      </c>
      <c r="Z321" s="527"/>
      <c r="AA321" s="527"/>
      <c r="AB321" s="136" t="s">
        <v>1004</v>
      </c>
      <c r="AC321" s="39"/>
      <c r="AD321" s="90"/>
      <c r="AE321" s="132"/>
    </row>
    <row r="322" spans="1:33" ht="12.75" customHeight="1" x14ac:dyDescent="0.25">
      <c r="A322" s="134">
        <f t="shared" si="134"/>
        <v>231</v>
      </c>
      <c r="B322" s="339" t="s">
        <v>477</v>
      </c>
      <c r="C322" s="486">
        <f t="shared" si="132"/>
        <v>44996.41</v>
      </c>
      <c r="D322" s="531">
        <f t="shared" si="133"/>
        <v>0</v>
      </c>
      <c r="E322" s="531"/>
      <c r="F322" s="531"/>
      <c r="G322" s="531"/>
      <c r="H322" s="531"/>
      <c r="I322" s="531"/>
      <c r="J322" s="531"/>
      <c r="K322" s="531"/>
      <c r="L322" s="531"/>
      <c r="M322" s="531"/>
      <c r="N322" s="483"/>
      <c r="O322" s="531"/>
      <c r="P322" s="531"/>
      <c r="Q322" s="531"/>
      <c r="R322" s="483"/>
      <c r="S322" s="531"/>
      <c r="T322" s="483"/>
      <c r="U322" s="531"/>
      <c r="V322" s="531"/>
      <c r="W322" s="531"/>
      <c r="X322" s="531"/>
      <c r="Y322" s="531">
        <v>44996.41</v>
      </c>
      <c r="Z322" s="527"/>
      <c r="AA322" s="527"/>
      <c r="AB322" s="136" t="s">
        <v>1004</v>
      </c>
      <c r="AC322" s="39"/>
      <c r="AD322" s="90"/>
      <c r="AE322" s="132"/>
    </row>
    <row r="323" spans="1:33" ht="12.75" customHeight="1" x14ac:dyDescent="0.25">
      <c r="A323" s="134">
        <f t="shared" si="134"/>
        <v>232</v>
      </c>
      <c r="B323" s="339" t="s">
        <v>487</v>
      </c>
      <c r="C323" s="486">
        <f t="shared" si="132"/>
        <v>110374.17</v>
      </c>
      <c r="D323" s="531">
        <f t="shared" si="133"/>
        <v>0</v>
      </c>
      <c r="E323" s="531"/>
      <c r="F323" s="533"/>
      <c r="G323" s="533"/>
      <c r="H323" s="533"/>
      <c r="I323" s="533"/>
      <c r="J323" s="533"/>
      <c r="K323" s="533"/>
      <c r="L323" s="533"/>
      <c r="M323" s="533"/>
      <c r="N323" s="531"/>
      <c r="O323" s="531"/>
      <c r="P323" s="531"/>
      <c r="Q323" s="531"/>
      <c r="R323" s="533"/>
      <c r="S323" s="533"/>
      <c r="T323" s="533"/>
      <c r="U323" s="533"/>
      <c r="V323" s="533"/>
      <c r="W323" s="533"/>
      <c r="X323" s="533"/>
      <c r="Y323" s="531">
        <v>110374.17</v>
      </c>
      <c r="Z323" s="527"/>
      <c r="AA323" s="527"/>
      <c r="AB323" s="136" t="s">
        <v>1004</v>
      </c>
      <c r="AC323" s="39"/>
      <c r="AD323" s="90"/>
      <c r="AE323" s="132"/>
    </row>
    <row r="324" spans="1:33" ht="12.75" customHeight="1" x14ac:dyDescent="0.25">
      <c r="A324" s="134">
        <f t="shared" si="134"/>
        <v>233</v>
      </c>
      <c r="B324" s="339" t="s">
        <v>488</v>
      </c>
      <c r="C324" s="486">
        <f t="shared" si="132"/>
        <v>276390.59999999998</v>
      </c>
      <c r="D324" s="531">
        <f t="shared" si="133"/>
        <v>0</v>
      </c>
      <c r="E324" s="531"/>
      <c r="F324" s="533"/>
      <c r="G324" s="533"/>
      <c r="H324" s="533"/>
      <c r="I324" s="533"/>
      <c r="J324" s="533"/>
      <c r="K324" s="533"/>
      <c r="L324" s="533"/>
      <c r="M324" s="533"/>
      <c r="N324" s="531"/>
      <c r="O324" s="531"/>
      <c r="P324" s="531"/>
      <c r="Q324" s="531"/>
      <c r="R324" s="533"/>
      <c r="S324" s="533"/>
      <c r="T324" s="533"/>
      <c r="U324" s="533"/>
      <c r="V324" s="533"/>
      <c r="W324" s="533"/>
      <c r="X324" s="533"/>
      <c r="Y324" s="531">
        <v>276390.59999999998</v>
      </c>
      <c r="Z324" s="527"/>
      <c r="AA324" s="527"/>
      <c r="AB324" s="136" t="s">
        <v>980</v>
      </c>
      <c r="AC324" s="39"/>
      <c r="AD324" s="90"/>
      <c r="AE324" s="132"/>
    </row>
    <row r="325" spans="1:33" ht="12.75" customHeight="1" x14ac:dyDescent="0.25">
      <c r="A325" s="134">
        <f t="shared" si="134"/>
        <v>234</v>
      </c>
      <c r="B325" s="339" t="s">
        <v>489</v>
      </c>
      <c r="C325" s="486">
        <f t="shared" si="132"/>
        <v>110979.48</v>
      </c>
      <c r="D325" s="531">
        <f t="shared" si="133"/>
        <v>0</v>
      </c>
      <c r="E325" s="531"/>
      <c r="F325" s="533"/>
      <c r="G325" s="533"/>
      <c r="H325" s="533"/>
      <c r="I325" s="533"/>
      <c r="J325" s="533"/>
      <c r="K325" s="533"/>
      <c r="L325" s="533"/>
      <c r="M325" s="533"/>
      <c r="N325" s="531"/>
      <c r="O325" s="531"/>
      <c r="P325" s="531"/>
      <c r="Q325" s="531"/>
      <c r="R325" s="533"/>
      <c r="S325" s="533"/>
      <c r="T325" s="533"/>
      <c r="U325" s="533"/>
      <c r="V325" s="533"/>
      <c r="W325" s="533"/>
      <c r="X325" s="533"/>
      <c r="Y325" s="531">
        <v>110979.48</v>
      </c>
      <c r="Z325" s="527"/>
      <c r="AA325" s="527"/>
      <c r="AB325" s="136" t="s">
        <v>1004</v>
      </c>
      <c r="AC325" s="39"/>
      <c r="AD325" s="90"/>
      <c r="AE325" s="132"/>
    </row>
    <row r="326" spans="1:33" ht="15" customHeight="1" x14ac:dyDescent="0.25">
      <c r="A326" s="134">
        <f t="shared" si="134"/>
        <v>235</v>
      </c>
      <c r="B326" s="339" t="s">
        <v>226</v>
      </c>
      <c r="C326" s="486">
        <f t="shared" si="132"/>
        <v>4262777.79</v>
      </c>
      <c r="D326" s="531">
        <f t="shared" si="133"/>
        <v>0</v>
      </c>
      <c r="E326" s="483"/>
      <c r="F326" s="531"/>
      <c r="G326" s="531"/>
      <c r="H326" s="531"/>
      <c r="I326" s="531"/>
      <c r="J326" s="531"/>
      <c r="K326" s="531"/>
      <c r="L326" s="531"/>
      <c r="M326" s="531"/>
      <c r="N326" s="483"/>
      <c r="O326" s="531"/>
      <c r="P326" s="483">
        <v>452.4</v>
      </c>
      <c r="Q326" s="531">
        <v>4262777.79</v>
      </c>
      <c r="R326" s="483"/>
      <c r="S326" s="531"/>
      <c r="T326" s="531"/>
      <c r="U326" s="531"/>
      <c r="V326" s="531"/>
      <c r="W326" s="531"/>
      <c r="X326" s="483"/>
      <c r="Y326" s="483"/>
      <c r="Z326" s="486"/>
      <c r="AA326" s="14"/>
      <c r="AB326" s="136"/>
      <c r="AD326" s="90"/>
    </row>
    <row r="327" spans="1:33" ht="15" customHeight="1" x14ac:dyDescent="0.25">
      <c r="A327" s="134">
        <f t="shared" si="134"/>
        <v>236</v>
      </c>
      <c r="B327" s="339" t="s">
        <v>227</v>
      </c>
      <c r="C327" s="486">
        <f t="shared" si="132"/>
        <v>4262749.8600000003</v>
      </c>
      <c r="D327" s="531">
        <f t="shared" si="133"/>
        <v>0</v>
      </c>
      <c r="E327" s="483"/>
      <c r="F327" s="531"/>
      <c r="G327" s="531"/>
      <c r="H327" s="531"/>
      <c r="I327" s="531"/>
      <c r="J327" s="531"/>
      <c r="K327" s="531"/>
      <c r="L327" s="531"/>
      <c r="M327" s="531"/>
      <c r="N327" s="483"/>
      <c r="O327" s="531"/>
      <c r="P327" s="483">
        <v>290</v>
      </c>
      <c r="Q327" s="531">
        <v>4262749.8600000003</v>
      </c>
      <c r="R327" s="483"/>
      <c r="S327" s="483"/>
      <c r="T327" s="531"/>
      <c r="U327" s="531"/>
      <c r="V327" s="531"/>
      <c r="W327" s="531"/>
      <c r="X327" s="483"/>
      <c r="Y327" s="483"/>
      <c r="Z327" s="486"/>
      <c r="AA327" s="14"/>
      <c r="AB327" s="136"/>
      <c r="AC327" s="90"/>
      <c r="AD327" s="90"/>
    </row>
    <row r="328" spans="1:33" ht="12.75" customHeight="1" x14ac:dyDescent="0.25">
      <c r="A328" s="134">
        <f t="shared" si="134"/>
        <v>237</v>
      </c>
      <c r="B328" s="309" t="s">
        <v>478</v>
      </c>
      <c r="C328" s="486">
        <f t="shared" si="132"/>
        <v>475192.75</v>
      </c>
      <c r="D328" s="531">
        <f t="shared" si="133"/>
        <v>0</v>
      </c>
      <c r="E328" s="531"/>
      <c r="F328" s="533"/>
      <c r="G328" s="533"/>
      <c r="H328" s="533"/>
      <c r="I328" s="533"/>
      <c r="J328" s="533"/>
      <c r="K328" s="533"/>
      <c r="L328" s="533"/>
      <c r="M328" s="533"/>
      <c r="N328" s="531"/>
      <c r="O328" s="531"/>
      <c r="P328" s="531"/>
      <c r="Q328" s="531"/>
      <c r="R328" s="533"/>
      <c r="S328" s="533"/>
      <c r="T328" s="531"/>
      <c r="U328" s="531"/>
      <c r="V328" s="533"/>
      <c r="W328" s="533"/>
      <c r="X328" s="533"/>
      <c r="Y328" s="531">
        <v>475192.75</v>
      </c>
      <c r="Z328" s="527"/>
      <c r="AA328" s="527"/>
      <c r="AB328" s="136" t="s">
        <v>1155</v>
      </c>
      <c r="AC328" s="39"/>
      <c r="AD328" s="90"/>
      <c r="AE328" s="132"/>
    </row>
    <row r="329" spans="1:33" ht="12.75" customHeight="1" x14ac:dyDescent="0.25">
      <c r="A329" s="134">
        <f t="shared" si="134"/>
        <v>238</v>
      </c>
      <c r="B329" s="309" t="s">
        <v>479</v>
      </c>
      <c r="C329" s="486">
        <f t="shared" si="132"/>
        <v>414043.3</v>
      </c>
      <c r="D329" s="531">
        <f t="shared" si="133"/>
        <v>0</v>
      </c>
      <c r="E329" s="531"/>
      <c r="F329" s="533"/>
      <c r="G329" s="533"/>
      <c r="H329" s="533"/>
      <c r="I329" s="533"/>
      <c r="J329" s="533"/>
      <c r="K329" s="533"/>
      <c r="L329" s="533"/>
      <c r="M329" s="533"/>
      <c r="N329" s="531"/>
      <c r="O329" s="531"/>
      <c r="P329" s="531"/>
      <c r="Q329" s="531"/>
      <c r="R329" s="533"/>
      <c r="S329" s="533"/>
      <c r="T329" s="531"/>
      <c r="U329" s="531"/>
      <c r="V329" s="533"/>
      <c r="W329" s="533"/>
      <c r="X329" s="533"/>
      <c r="Y329" s="531">
        <v>414043.3</v>
      </c>
      <c r="Z329" s="527"/>
      <c r="AA329" s="527"/>
      <c r="AB329" s="136" t="s">
        <v>980</v>
      </c>
      <c r="AC329" s="39"/>
      <c r="AD329" s="90"/>
      <c r="AE329" s="132"/>
    </row>
    <row r="330" spans="1:33" x14ac:dyDescent="0.25">
      <c r="A330" s="134">
        <f t="shared" si="134"/>
        <v>239</v>
      </c>
      <c r="B330" s="309" t="s">
        <v>480</v>
      </c>
      <c r="C330" s="486">
        <f t="shared" si="132"/>
        <v>479018.48</v>
      </c>
      <c r="D330" s="531">
        <f t="shared" si="133"/>
        <v>0</v>
      </c>
      <c r="E330" s="531"/>
      <c r="F330" s="531"/>
      <c r="G330" s="531"/>
      <c r="H330" s="531"/>
      <c r="I330" s="531"/>
      <c r="J330" s="531"/>
      <c r="K330" s="531"/>
      <c r="L330" s="531"/>
      <c r="M330" s="531"/>
      <c r="N330" s="483"/>
      <c r="O330" s="531"/>
      <c r="P330" s="531"/>
      <c r="Q330" s="531"/>
      <c r="R330" s="531"/>
      <c r="S330" s="531"/>
      <c r="T330" s="531"/>
      <c r="U330" s="483"/>
      <c r="V330" s="531"/>
      <c r="W330" s="531"/>
      <c r="X330" s="531"/>
      <c r="Y330" s="531">
        <v>479018.48</v>
      </c>
      <c r="Z330" s="527"/>
      <c r="AA330" s="527"/>
      <c r="AB330" s="136" t="s">
        <v>1156</v>
      </c>
      <c r="AC330" s="39"/>
      <c r="AD330" s="90"/>
      <c r="AE330" s="90"/>
      <c r="AF330" s="90"/>
    </row>
    <row r="331" spans="1:33" ht="15" customHeight="1" x14ac:dyDescent="0.25">
      <c r="A331" s="134">
        <f t="shared" si="134"/>
        <v>240</v>
      </c>
      <c r="B331" s="339" t="s">
        <v>228</v>
      </c>
      <c r="C331" s="486">
        <f t="shared" si="132"/>
        <v>437954.64</v>
      </c>
      <c r="D331" s="531">
        <f t="shared" si="133"/>
        <v>437954.64</v>
      </c>
      <c r="E331" s="483"/>
      <c r="F331" s="531">
        <v>437954.64</v>
      </c>
      <c r="G331" s="531"/>
      <c r="H331" s="531"/>
      <c r="I331" s="531"/>
      <c r="J331" s="531"/>
      <c r="K331" s="531"/>
      <c r="L331" s="531"/>
      <c r="M331" s="531"/>
      <c r="N331" s="483"/>
      <c r="O331" s="531"/>
      <c r="P331" s="531"/>
      <c r="Q331" s="531"/>
      <c r="R331" s="531"/>
      <c r="S331" s="531"/>
      <c r="T331" s="531"/>
      <c r="U331" s="531"/>
      <c r="V331" s="531"/>
      <c r="W331" s="531"/>
      <c r="X331" s="483"/>
      <c r="Y331" s="483"/>
      <c r="Z331" s="486"/>
      <c r="AA331" s="14"/>
      <c r="AB331" s="136"/>
      <c r="AD331" s="90"/>
    </row>
    <row r="332" spans="1:33" ht="15" customHeight="1" x14ac:dyDescent="0.25">
      <c r="A332" s="134">
        <f t="shared" si="134"/>
        <v>241</v>
      </c>
      <c r="B332" s="309" t="s">
        <v>481</v>
      </c>
      <c r="C332" s="486">
        <f t="shared" si="132"/>
        <v>99976.04</v>
      </c>
      <c r="D332" s="531">
        <f t="shared" si="133"/>
        <v>0</v>
      </c>
      <c r="E332" s="531"/>
      <c r="F332" s="531"/>
      <c r="G332" s="531"/>
      <c r="H332" s="531"/>
      <c r="I332" s="531"/>
      <c r="J332" s="531"/>
      <c r="K332" s="531"/>
      <c r="L332" s="531"/>
      <c r="M332" s="531"/>
      <c r="N332" s="483"/>
      <c r="O332" s="531"/>
      <c r="P332" s="531"/>
      <c r="Q332" s="531"/>
      <c r="R332" s="531"/>
      <c r="S332" s="531"/>
      <c r="T332" s="531"/>
      <c r="U332" s="483"/>
      <c r="V332" s="531"/>
      <c r="W332" s="531"/>
      <c r="X332" s="531"/>
      <c r="Y332" s="531">
        <v>99976.04</v>
      </c>
      <c r="Z332" s="527"/>
      <c r="AA332" s="527" t="s">
        <v>1230</v>
      </c>
      <c r="AB332" s="136" t="s">
        <v>1004</v>
      </c>
      <c r="AC332" s="39"/>
      <c r="AD332" s="90"/>
      <c r="AE332" s="90"/>
      <c r="AF332" s="90"/>
    </row>
    <row r="333" spans="1:33" ht="12.75" customHeight="1" x14ac:dyDescent="0.25">
      <c r="A333" s="134">
        <f t="shared" si="134"/>
        <v>242</v>
      </c>
      <c r="B333" s="339" t="s">
        <v>482</v>
      </c>
      <c r="C333" s="486">
        <f t="shared" si="132"/>
        <v>96603.4</v>
      </c>
      <c r="D333" s="531">
        <f t="shared" si="133"/>
        <v>0</v>
      </c>
      <c r="E333" s="531"/>
      <c r="F333" s="531"/>
      <c r="G333" s="531"/>
      <c r="H333" s="531"/>
      <c r="I333" s="531"/>
      <c r="J333" s="531"/>
      <c r="K333" s="531"/>
      <c r="L333" s="531"/>
      <c r="M333" s="531"/>
      <c r="N333" s="483"/>
      <c r="O333" s="531"/>
      <c r="P333" s="531"/>
      <c r="Q333" s="531"/>
      <c r="R333" s="531"/>
      <c r="S333" s="531"/>
      <c r="T333" s="531"/>
      <c r="U333" s="531"/>
      <c r="V333" s="531"/>
      <c r="W333" s="531"/>
      <c r="X333" s="531"/>
      <c r="Y333" s="531">
        <v>96603.4</v>
      </c>
      <c r="Z333" s="527"/>
      <c r="AA333" s="527"/>
      <c r="AB333" s="136" t="s">
        <v>1004</v>
      </c>
      <c r="AC333" s="39"/>
      <c r="AD333" s="90"/>
      <c r="AE333" s="132"/>
    </row>
    <row r="334" spans="1:33" ht="15" customHeight="1" x14ac:dyDescent="0.25">
      <c r="A334" s="659" t="s">
        <v>17</v>
      </c>
      <c r="B334" s="660"/>
      <c r="C334" s="486">
        <f t="shared" ref="C334:Y334" si="135">SUM(C312:C333)</f>
        <v>73675939.450000003</v>
      </c>
      <c r="D334" s="483">
        <f t="shared" si="135"/>
        <v>1833568.12</v>
      </c>
      <c r="E334" s="483">
        <f t="shared" si="135"/>
        <v>0</v>
      </c>
      <c r="F334" s="483">
        <f t="shared" si="135"/>
        <v>1833568.12</v>
      </c>
      <c r="G334" s="483">
        <f t="shared" si="135"/>
        <v>0</v>
      </c>
      <c r="H334" s="483">
        <f t="shared" si="135"/>
        <v>0</v>
      </c>
      <c r="I334" s="483">
        <f t="shared" si="135"/>
        <v>0</v>
      </c>
      <c r="J334" s="483">
        <f t="shared" si="135"/>
        <v>0</v>
      </c>
      <c r="K334" s="483">
        <f t="shared" si="135"/>
        <v>0</v>
      </c>
      <c r="L334" s="483">
        <f t="shared" si="135"/>
        <v>0</v>
      </c>
      <c r="M334" s="483">
        <f t="shared" si="135"/>
        <v>0</v>
      </c>
      <c r="N334" s="483">
        <f t="shared" si="135"/>
        <v>765</v>
      </c>
      <c r="O334" s="483">
        <f t="shared" si="135"/>
        <v>1240548.29</v>
      </c>
      <c r="P334" s="483">
        <f t="shared" si="135"/>
        <v>2164.4</v>
      </c>
      <c r="Q334" s="483">
        <f t="shared" si="135"/>
        <v>27585173</v>
      </c>
      <c r="R334" s="483">
        <f t="shared" si="135"/>
        <v>5910</v>
      </c>
      <c r="S334" s="483">
        <f t="shared" si="135"/>
        <v>31325802.419999998</v>
      </c>
      <c r="T334" s="483">
        <f t="shared" si="135"/>
        <v>0</v>
      </c>
      <c r="U334" s="483">
        <f t="shared" si="135"/>
        <v>0</v>
      </c>
      <c r="V334" s="483">
        <f t="shared" si="135"/>
        <v>0</v>
      </c>
      <c r="W334" s="483">
        <f t="shared" si="135"/>
        <v>8756075.5399999991</v>
      </c>
      <c r="X334" s="483">
        <f t="shared" si="135"/>
        <v>0</v>
      </c>
      <c r="Y334" s="483">
        <f t="shared" si="135"/>
        <v>2934772.08</v>
      </c>
      <c r="Z334" s="486">
        <f>(C334-Y334)*0.0214</f>
        <v>1513860.981718</v>
      </c>
      <c r="AA334" s="14"/>
      <c r="AB334" s="136"/>
      <c r="AC334" s="90"/>
      <c r="AD334" s="90"/>
      <c r="AG334" s="91"/>
    </row>
    <row r="335" spans="1:33" ht="12.75" customHeight="1" x14ac:dyDescent="0.25">
      <c r="A335" s="698" t="s">
        <v>490</v>
      </c>
      <c r="B335" s="698"/>
      <c r="C335" s="537"/>
      <c r="D335" s="533"/>
      <c r="E335" s="533"/>
      <c r="F335" s="533"/>
      <c r="G335" s="533"/>
      <c r="H335" s="533"/>
      <c r="I335" s="533"/>
      <c r="J335" s="533"/>
      <c r="K335" s="533"/>
      <c r="L335" s="533"/>
      <c r="M335" s="533"/>
      <c r="N335" s="533"/>
      <c r="O335" s="533"/>
      <c r="P335" s="533"/>
      <c r="Q335" s="533"/>
      <c r="R335" s="533"/>
      <c r="S335" s="533"/>
      <c r="T335" s="483"/>
      <c r="U335" s="483"/>
      <c r="V335" s="483">
        <v>20</v>
      </c>
      <c r="W335" s="483">
        <v>21</v>
      </c>
      <c r="X335" s="483">
        <v>22</v>
      </c>
      <c r="Y335" s="531"/>
      <c r="Z335" s="134"/>
      <c r="AA335" s="14"/>
      <c r="AB335" s="136"/>
      <c r="AC335" s="90"/>
      <c r="AD335" s="90"/>
      <c r="AE335" s="132"/>
    </row>
    <row r="336" spans="1:33" ht="12.75" customHeight="1" x14ac:dyDescent="0.25">
      <c r="A336" s="134">
        <f>A333+1</f>
        <v>243</v>
      </c>
      <c r="B336" s="317" t="s">
        <v>491</v>
      </c>
      <c r="C336" s="486">
        <f t="shared" ref="C336:C338" si="136">D336+M336+O336+Q336+S336+U336+W336+X336+Y336+L336</f>
        <v>830807.5</v>
      </c>
      <c r="D336" s="531">
        <f>E336+F336+G336+H336+I336+J336</f>
        <v>0</v>
      </c>
      <c r="E336" s="483"/>
      <c r="F336" s="483"/>
      <c r="G336" s="483"/>
      <c r="H336" s="483"/>
      <c r="I336" s="483"/>
      <c r="J336" s="483"/>
      <c r="K336" s="483"/>
      <c r="L336" s="483"/>
      <c r="M336" s="483"/>
      <c r="N336" s="483"/>
      <c r="O336" s="483"/>
      <c r="P336" s="483"/>
      <c r="Q336" s="483"/>
      <c r="R336" s="483"/>
      <c r="S336" s="483"/>
      <c r="T336" s="483"/>
      <c r="U336" s="483"/>
      <c r="V336" s="483"/>
      <c r="W336" s="483"/>
      <c r="X336" s="483"/>
      <c r="Y336" s="483">
        <v>830807.5</v>
      </c>
      <c r="Z336" s="486"/>
      <c r="AA336" s="527" t="s">
        <v>1295</v>
      </c>
      <c r="AB336" s="136" t="s">
        <v>1012</v>
      </c>
      <c r="AC336" s="90"/>
      <c r="AD336" s="90"/>
      <c r="AE336" s="132"/>
    </row>
    <row r="337" spans="1:33" ht="12.75" customHeight="1" x14ac:dyDescent="0.25">
      <c r="A337" s="134">
        <f>A336+1</f>
        <v>244</v>
      </c>
      <c r="B337" s="317" t="s">
        <v>492</v>
      </c>
      <c r="C337" s="486">
        <f t="shared" si="136"/>
        <v>1094765.8</v>
      </c>
      <c r="D337" s="531">
        <f>E337+F337+G337+H337+I337+J337</f>
        <v>0</v>
      </c>
      <c r="E337" s="483"/>
      <c r="F337" s="483"/>
      <c r="G337" s="483"/>
      <c r="H337" s="483"/>
      <c r="I337" s="483"/>
      <c r="J337" s="483"/>
      <c r="K337" s="483"/>
      <c r="L337" s="483"/>
      <c r="M337" s="483"/>
      <c r="N337" s="483"/>
      <c r="O337" s="483"/>
      <c r="P337" s="483"/>
      <c r="Q337" s="483"/>
      <c r="R337" s="483"/>
      <c r="S337" s="483"/>
      <c r="T337" s="483"/>
      <c r="U337" s="483"/>
      <c r="V337" s="483"/>
      <c r="W337" s="483"/>
      <c r="X337" s="483"/>
      <c r="Y337" s="483">
        <v>1094765.8</v>
      </c>
      <c r="Z337" s="486"/>
      <c r="AA337" s="527"/>
      <c r="AB337" s="136" t="s">
        <v>1127</v>
      </c>
      <c r="AC337" s="90"/>
      <c r="AD337" s="90"/>
      <c r="AE337" s="132"/>
    </row>
    <row r="338" spans="1:33" ht="12.75" customHeight="1" x14ac:dyDescent="0.25">
      <c r="A338" s="134">
        <f>A337+1</f>
        <v>245</v>
      </c>
      <c r="B338" s="317" t="s">
        <v>493</v>
      </c>
      <c r="C338" s="486">
        <f t="shared" si="136"/>
        <v>1014444.54</v>
      </c>
      <c r="D338" s="531">
        <f>E338+F338+G338+H338+I338+J338</f>
        <v>0</v>
      </c>
      <c r="E338" s="483"/>
      <c r="F338" s="483"/>
      <c r="G338" s="483"/>
      <c r="H338" s="483"/>
      <c r="I338" s="483"/>
      <c r="J338" s="483"/>
      <c r="K338" s="483"/>
      <c r="L338" s="483"/>
      <c r="M338" s="483"/>
      <c r="N338" s="483"/>
      <c r="O338" s="483"/>
      <c r="P338" s="483"/>
      <c r="Q338" s="483"/>
      <c r="R338" s="483"/>
      <c r="S338" s="483"/>
      <c r="T338" s="483"/>
      <c r="U338" s="483"/>
      <c r="V338" s="483"/>
      <c r="W338" s="483"/>
      <c r="X338" s="483"/>
      <c r="Y338" s="483">
        <v>1014444.54</v>
      </c>
      <c r="Z338" s="486"/>
      <c r="AA338" s="527"/>
      <c r="AB338" s="136" t="s">
        <v>1157</v>
      </c>
      <c r="AC338" s="90"/>
      <c r="AD338" s="90"/>
      <c r="AE338" s="132"/>
    </row>
    <row r="339" spans="1:33" ht="12.75" customHeight="1" x14ac:dyDescent="0.25">
      <c r="A339" s="659" t="s">
        <v>17</v>
      </c>
      <c r="B339" s="660"/>
      <c r="C339" s="486">
        <f>SUM(C336:C338)</f>
        <v>2940017.84</v>
      </c>
      <c r="D339" s="483">
        <f t="shared" ref="D339:Y339" si="137">SUM(D336:D338)</f>
        <v>0</v>
      </c>
      <c r="E339" s="483">
        <f t="shared" si="137"/>
        <v>0</v>
      </c>
      <c r="F339" s="483">
        <f t="shared" si="137"/>
        <v>0</v>
      </c>
      <c r="G339" s="483">
        <f t="shared" si="137"/>
        <v>0</v>
      </c>
      <c r="H339" s="483">
        <f t="shared" si="137"/>
        <v>0</v>
      </c>
      <c r="I339" s="483">
        <f t="shared" si="137"/>
        <v>0</v>
      </c>
      <c r="J339" s="483">
        <f t="shared" si="137"/>
        <v>0</v>
      </c>
      <c r="K339" s="483">
        <f t="shared" si="137"/>
        <v>0</v>
      </c>
      <c r="L339" s="483">
        <f t="shared" ref="L339" si="138">SUM(L336:L338)</f>
        <v>0</v>
      </c>
      <c r="M339" s="483">
        <f t="shared" si="137"/>
        <v>0</v>
      </c>
      <c r="N339" s="483">
        <f t="shared" si="137"/>
        <v>0</v>
      </c>
      <c r="O339" s="483">
        <f t="shared" si="137"/>
        <v>0</v>
      </c>
      <c r="P339" s="483">
        <f t="shared" si="137"/>
        <v>0</v>
      </c>
      <c r="Q339" s="483">
        <f t="shared" si="137"/>
        <v>0</v>
      </c>
      <c r="R339" s="483">
        <f t="shared" si="137"/>
        <v>0</v>
      </c>
      <c r="S339" s="483">
        <f t="shared" si="137"/>
        <v>0</v>
      </c>
      <c r="T339" s="483">
        <f t="shared" si="137"/>
        <v>0</v>
      </c>
      <c r="U339" s="483">
        <f t="shared" si="137"/>
        <v>0</v>
      </c>
      <c r="V339" s="483">
        <f t="shared" si="137"/>
        <v>0</v>
      </c>
      <c r="W339" s="483">
        <f t="shared" si="137"/>
        <v>0</v>
      </c>
      <c r="X339" s="483">
        <f t="shared" si="137"/>
        <v>0</v>
      </c>
      <c r="Y339" s="483">
        <f t="shared" si="137"/>
        <v>2940017.84</v>
      </c>
      <c r="Z339" s="486">
        <f>(C339-Y339)*0.0214</f>
        <v>0</v>
      </c>
      <c r="AA339" s="14"/>
      <c r="AB339" s="136"/>
      <c r="AC339" s="90"/>
      <c r="AD339" s="90"/>
      <c r="AE339" s="132"/>
    </row>
    <row r="340" spans="1:33" ht="15" customHeight="1" x14ac:dyDescent="0.25">
      <c r="A340" s="554" t="s">
        <v>39</v>
      </c>
      <c r="B340" s="555"/>
      <c r="C340" s="556"/>
      <c r="D340" s="533"/>
      <c r="E340" s="533"/>
      <c r="F340" s="533"/>
      <c r="G340" s="533"/>
      <c r="H340" s="533"/>
      <c r="I340" s="533"/>
      <c r="J340" s="533"/>
      <c r="K340" s="533"/>
      <c r="L340" s="533"/>
      <c r="M340" s="533"/>
      <c r="N340" s="533"/>
      <c r="O340" s="533"/>
      <c r="P340" s="533"/>
      <c r="Q340" s="533"/>
      <c r="R340" s="533"/>
      <c r="S340" s="533"/>
      <c r="T340" s="533"/>
      <c r="U340" s="533"/>
      <c r="V340" s="533"/>
      <c r="W340" s="533"/>
      <c r="X340" s="533"/>
      <c r="Y340" s="533"/>
      <c r="Z340" s="538"/>
      <c r="AA340" s="14"/>
      <c r="AB340" s="136"/>
      <c r="AD340" s="90"/>
    </row>
    <row r="341" spans="1:33" ht="15" customHeight="1" x14ac:dyDescent="0.25">
      <c r="A341" s="134">
        <f>A338+1</f>
        <v>246</v>
      </c>
      <c r="B341" s="339" t="s">
        <v>40</v>
      </c>
      <c r="C341" s="486">
        <f t="shared" ref="C341:C342" si="139">D341+M341+O341+Q341+S341+U341+W341+X341+Y341+L341</f>
        <v>388358.06</v>
      </c>
      <c r="D341" s="531">
        <f>E341+F341+G341+H341+I341+J341</f>
        <v>388358.06</v>
      </c>
      <c r="E341" s="531"/>
      <c r="F341" s="531">
        <f>381196.64+7161.42</f>
        <v>388358.06</v>
      </c>
      <c r="G341" s="531"/>
      <c r="H341" s="531"/>
      <c r="I341" s="531"/>
      <c r="J341" s="531"/>
      <c r="K341" s="531"/>
      <c r="L341" s="531"/>
      <c r="M341" s="531"/>
      <c r="N341" s="483"/>
      <c r="O341" s="531"/>
      <c r="P341" s="531"/>
      <c r="Q341" s="531"/>
      <c r="R341" s="531"/>
      <c r="S341" s="483"/>
      <c r="T341" s="531"/>
      <c r="U341" s="531"/>
      <c r="V341" s="531"/>
      <c r="W341" s="531"/>
      <c r="X341" s="483"/>
      <c r="Y341" s="483"/>
      <c r="Z341" s="486"/>
      <c r="AA341" s="14"/>
      <c r="AB341" s="136"/>
      <c r="AC341" s="90"/>
      <c r="AD341" s="90"/>
    </row>
    <row r="342" spans="1:33" ht="15" customHeight="1" x14ac:dyDescent="0.25">
      <c r="A342" s="134">
        <f>A341+1</f>
        <v>247</v>
      </c>
      <c r="B342" s="339" t="s">
        <v>41</v>
      </c>
      <c r="C342" s="486">
        <f t="shared" si="139"/>
        <v>1245521.8600000001</v>
      </c>
      <c r="D342" s="531">
        <f>E342+F342+G342+H342+I342+J342</f>
        <v>1245521.8600000001</v>
      </c>
      <c r="E342" s="531"/>
      <c r="F342" s="531">
        <v>1245521.8600000001</v>
      </c>
      <c r="G342" s="531"/>
      <c r="H342" s="531"/>
      <c r="I342" s="531"/>
      <c r="J342" s="531"/>
      <c r="K342" s="531"/>
      <c r="L342" s="531"/>
      <c r="M342" s="531"/>
      <c r="N342" s="483"/>
      <c r="O342" s="531"/>
      <c r="P342" s="531"/>
      <c r="Q342" s="531"/>
      <c r="R342" s="531"/>
      <c r="S342" s="483"/>
      <c r="T342" s="531"/>
      <c r="U342" s="531"/>
      <c r="V342" s="531"/>
      <c r="W342" s="531"/>
      <c r="X342" s="483"/>
      <c r="Y342" s="483"/>
      <c r="Z342" s="486"/>
      <c r="AA342" s="14"/>
      <c r="AB342" s="136"/>
      <c r="AC342" s="90"/>
      <c r="AD342" s="90"/>
    </row>
    <row r="343" spans="1:33" ht="15" customHeight="1" x14ac:dyDescent="0.25">
      <c r="A343" s="659" t="s">
        <v>17</v>
      </c>
      <c r="B343" s="660"/>
      <c r="C343" s="486">
        <f>SUM(C341:C342)</f>
        <v>1633879.9200000002</v>
      </c>
      <c r="D343" s="483">
        <f t="shared" ref="D343:Y343" si="140">SUM(D341:D342)</f>
        <v>1633879.9200000002</v>
      </c>
      <c r="E343" s="483">
        <f t="shared" si="140"/>
        <v>0</v>
      </c>
      <c r="F343" s="483">
        <f t="shared" si="140"/>
        <v>1633879.9200000002</v>
      </c>
      <c r="G343" s="483">
        <f t="shared" si="140"/>
        <v>0</v>
      </c>
      <c r="H343" s="483">
        <f t="shared" si="140"/>
        <v>0</v>
      </c>
      <c r="I343" s="483">
        <f t="shared" si="140"/>
        <v>0</v>
      </c>
      <c r="J343" s="483">
        <f t="shared" si="140"/>
        <v>0</v>
      </c>
      <c r="K343" s="483">
        <f t="shared" si="140"/>
        <v>0</v>
      </c>
      <c r="L343" s="483">
        <f t="shared" ref="L343" si="141">SUM(L341:L342)</f>
        <v>0</v>
      </c>
      <c r="M343" s="483">
        <f t="shared" si="140"/>
        <v>0</v>
      </c>
      <c r="N343" s="483">
        <f t="shared" si="140"/>
        <v>0</v>
      </c>
      <c r="O343" s="483">
        <f t="shared" si="140"/>
        <v>0</v>
      </c>
      <c r="P343" s="483">
        <f t="shared" si="140"/>
        <v>0</v>
      </c>
      <c r="Q343" s="483">
        <f t="shared" si="140"/>
        <v>0</v>
      </c>
      <c r="R343" s="483">
        <f t="shared" si="140"/>
        <v>0</v>
      </c>
      <c r="S343" s="483">
        <f t="shared" si="140"/>
        <v>0</v>
      </c>
      <c r="T343" s="483">
        <f t="shared" si="140"/>
        <v>0</v>
      </c>
      <c r="U343" s="483">
        <f t="shared" si="140"/>
        <v>0</v>
      </c>
      <c r="V343" s="483">
        <f t="shared" si="140"/>
        <v>0</v>
      </c>
      <c r="W343" s="483">
        <f t="shared" si="140"/>
        <v>0</v>
      </c>
      <c r="X343" s="483">
        <f t="shared" si="140"/>
        <v>0</v>
      </c>
      <c r="Y343" s="483">
        <f t="shared" si="140"/>
        <v>0</v>
      </c>
      <c r="Z343" s="486">
        <f>(C343-Y343)*0.0214</f>
        <v>34965.030288000002</v>
      </c>
      <c r="AA343" s="14"/>
      <c r="AB343" s="136"/>
      <c r="AC343" s="90"/>
      <c r="AD343" s="90"/>
      <c r="AG343" s="91"/>
    </row>
    <row r="344" spans="1:33" ht="19.5" customHeight="1" x14ac:dyDescent="0.25">
      <c r="A344" s="554" t="s">
        <v>494</v>
      </c>
      <c r="B344" s="555"/>
      <c r="C344" s="556"/>
      <c r="D344" s="533"/>
      <c r="E344" s="533"/>
      <c r="F344" s="533"/>
      <c r="G344" s="533"/>
      <c r="H344" s="533"/>
      <c r="I344" s="533"/>
      <c r="J344" s="533"/>
      <c r="K344" s="533"/>
      <c r="L344" s="533"/>
      <c r="M344" s="533"/>
      <c r="N344" s="533"/>
      <c r="O344" s="533"/>
      <c r="P344" s="533"/>
      <c r="Q344" s="533"/>
      <c r="R344" s="533"/>
      <c r="S344" s="533"/>
      <c r="T344" s="533"/>
      <c r="U344" s="533"/>
      <c r="V344" s="533"/>
      <c r="W344" s="533"/>
      <c r="X344" s="533"/>
      <c r="Y344" s="533"/>
      <c r="Z344" s="538"/>
      <c r="AA344" s="14"/>
      <c r="AB344" s="136"/>
      <c r="AD344" s="90"/>
    </row>
    <row r="345" spans="1:33" ht="17.25" customHeight="1" x14ac:dyDescent="0.25">
      <c r="A345" s="134">
        <f>A342+1</f>
        <v>248</v>
      </c>
      <c r="B345" s="314" t="s">
        <v>495</v>
      </c>
      <c r="C345" s="486">
        <f t="shared" ref="C345:C352" si="142">D345+M345+O345+Q345+S345+U345+W345+X345+Y345+L345</f>
        <v>178158.71</v>
      </c>
      <c r="D345" s="531">
        <f>E345+F345+G345+H345+I345+J345</f>
        <v>0</v>
      </c>
      <c r="E345" s="533"/>
      <c r="F345" s="533"/>
      <c r="G345" s="533"/>
      <c r="H345" s="533"/>
      <c r="I345" s="533"/>
      <c r="J345" s="533"/>
      <c r="K345" s="533"/>
      <c r="L345" s="533"/>
      <c r="M345" s="533"/>
      <c r="N345" s="533"/>
      <c r="O345" s="533"/>
      <c r="P345" s="533"/>
      <c r="Q345" s="533"/>
      <c r="R345" s="533"/>
      <c r="S345" s="533"/>
      <c r="T345" s="533"/>
      <c r="U345" s="533"/>
      <c r="V345" s="533"/>
      <c r="W345" s="533"/>
      <c r="X345" s="533"/>
      <c r="Y345" s="531">
        <v>178158.71</v>
      </c>
      <c r="Z345" s="527"/>
      <c r="AA345" s="14"/>
      <c r="AB345" s="136" t="s">
        <v>981</v>
      </c>
      <c r="AD345" s="90"/>
    </row>
    <row r="346" spans="1:33" ht="17.25" customHeight="1" x14ac:dyDescent="0.25">
      <c r="A346" s="134">
        <f t="shared" ref="A346:A352" si="143">A345+1</f>
        <v>249</v>
      </c>
      <c r="B346" s="314" t="s">
        <v>1605</v>
      </c>
      <c r="C346" s="486">
        <f t="shared" si="142"/>
        <v>518283.5</v>
      </c>
      <c r="D346" s="531"/>
      <c r="E346" s="533"/>
      <c r="F346" s="533"/>
      <c r="G346" s="533"/>
      <c r="H346" s="533"/>
      <c r="I346" s="533"/>
      <c r="J346" s="533"/>
      <c r="K346" s="533"/>
      <c r="L346" s="533"/>
      <c r="M346" s="533"/>
      <c r="N346" s="533"/>
      <c r="O346" s="533"/>
      <c r="P346" s="533"/>
      <c r="Q346" s="533"/>
      <c r="R346" s="533"/>
      <c r="S346" s="533"/>
      <c r="T346" s="533"/>
      <c r="U346" s="533"/>
      <c r="V346" s="533"/>
      <c r="W346" s="533"/>
      <c r="X346" s="533"/>
      <c r="Y346" s="531">
        <v>518283.5</v>
      </c>
      <c r="Z346" s="527"/>
      <c r="AA346" s="538"/>
      <c r="AB346" s="136" t="s">
        <v>1003</v>
      </c>
      <c r="AD346" s="90"/>
    </row>
    <row r="347" spans="1:33" ht="17.25" customHeight="1" x14ac:dyDescent="0.25">
      <c r="A347" s="134">
        <f t="shared" si="143"/>
        <v>250</v>
      </c>
      <c r="B347" s="314" t="s">
        <v>1606</v>
      </c>
      <c r="C347" s="486">
        <f t="shared" si="142"/>
        <v>518283.5</v>
      </c>
      <c r="D347" s="531"/>
      <c r="E347" s="533"/>
      <c r="F347" s="533"/>
      <c r="G347" s="533"/>
      <c r="H347" s="533"/>
      <c r="I347" s="533"/>
      <c r="J347" s="533"/>
      <c r="K347" s="533"/>
      <c r="L347" s="533"/>
      <c r="M347" s="533"/>
      <c r="N347" s="533"/>
      <c r="O347" s="533"/>
      <c r="P347" s="533"/>
      <c r="Q347" s="533"/>
      <c r="R347" s="533"/>
      <c r="S347" s="533"/>
      <c r="T347" s="533"/>
      <c r="U347" s="533"/>
      <c r="V347" s="533"/>
      <c r="W347" s="533"/>
      <c r="X347" s="533"/>
      <c r="Y347" s="531">
        <v>518283.5</v>
      </c>
      <c r="Z347" s="527"/>
      <c r="AA347" s="538"/>
      <c r="AB347" s="136" t="s">
        <v>1003</v>
      </c>
      <c r="AD347" s="90"/>
    </row>
    <row r="348" spans="1:33" ht="17.25" customHeight="1" x14ac:dyDescent="0.25">
      <c r="A348" s="134">
        <f t="shared" si="143"/>
        <v>251</v>
      </c>
      <c r="B348" s="314" t="s">
        <v>1603</v>
      </c>
      <c r="C348" s="486">
        <f t="shared" si="142"/>
        <v>1646937.25</v>
      </c>
      <c r="D348" s="531"/>
      <c r="E348" s="533"/>
      <c r="F348" s="533"/>
      <c r="G348" s="533"/>
      <c r="H348" s="533"/>
      <c r="I348" s="533"/>
      <c r="J348" s="533"/>
      <c r="K348" s="533"/>
      <c r="L348" s="533"/>
      <c r="M348" s="533"/>
      <c r="N348" s="533"/>
      <c r="O348" s="533"/>
      <c r="P348" s="533"/>
      <c r="Q348" s="533"/>
      <c r="R348" s="533"/>
      <c r="S348" s="533"/>
      <c r="T348" s="533"/>
      <c r="U348" s="533"/>
      <c r="V348" s="533"/>
      <c r="W348" s="533"/>
      <c r="X348" s="533"/>
      <c r="Y348" s="531">
        <v>1646937.25</v>
      </c>
      <c r="Z348" s="527"/>
      <c r="AA348" s="538"/>
      <c r="AB348" s="136" t="s">
        <v>1003</v>
      </c>
      <c r="AD348" s="90"/>
    </row>
    <row r="349" spans="1:33" ht="17.25" customHeight="1" x14ac:dyDescent="0.25">
      <c r="A349" s="134">
        <f t="shared" si="143"/>
        <v>252</v>
      </c>
      <c r="B349" s="314" t="s">
        <v>1604</v>
      </c>
      <c r="C349" s="486">
        <f t="shared" si="142"/>
        <v>1614419.06</v>
      </c>
      <c r="D349" s="531"/>
      <c r="E349" s="533"/>
      <c r="F349" s="533"/>
      <c r="G349" s="533"/>
      <c r="H349" s="533"/>
      <c r="I349" s="533"/>
      <c r="J349" s="533"/>
      <c r="K349" s="533"/>
      <c r="L349" s="533"/>
      <c r="M349" s="533"/>
      <c r="N349" s="533"/>
      <c r="O349" s="533"/>
      <c r="P349" s="533"/>
      <c r="Q349" s="533"/>
      <c r="R349" s="533"/>
      <c r="S349" s="533"/>
      <c r="T349" s="533"/>
      <c r="U349" s="533"/>
      <c r="V349" s="533"/>
      <c r="W349" s="533"/>
      <c r="X349" s="533"/>
      <c r="Y349" s="531">
        <v>1614419.06</v>
      </c>
      <c r="Z349" s="527"/>
      <c r="AA349" s="538"/>
      <c r="AB349" s="136" t="s">
        <v>1003</v>
      </c>
      <c r="AD349" s="90"/>
    </row>
    <row r="350" spans="1:33" ht="17.25" customHeight="1" x14ac:dyDescent="0.25">
      <c r="A350" s="134">
        <f t="shared" si="143"/>
        <v>253</v>
      </c>
      <c r="B350" s="314" t="s">
        <v>1607</v>
      </c>
      <c r="C350" s="486">
        <f t="shared" si="142"/>
        <v>529524.55000000005</v>
      </c>
      <c r="D350" s="531"/>
      <c r="E350" s="533"/>
      <c r="F350" s="533"/>
      <c r="G350" s="533"/>
      <c r="H350" s="533"/>
      <c r="I350" s="533"/>
      <c r="J350" s="533"/>
      <c r="K350" s="533"/>
      <c r="L350" s="533"/>
      <c r="M350" s="533"/>
      <c r="N350" s="533"/>
      <c r="O350" s="533"/>
      <c r="P350" s="533"/>
      <c r="Q350" s="533"/>
      <c r="R350" s="533"/>
      <c r="S350" s="533"/>
      <c r="T350" s="533"/>
      <c r="U350" s="533"/>
      <c r="V350" s="533"/>
      <c r="W350" s="533"/>
      <c r="X350" s="533"/>
      <c r="Y350" s="531">
        <v>529524.55000000005</v>
      </c>
      <c r="Z350" s="527"/>
      <c r="AA350" s="538"/>
      <c r="AB350" s="136" t="s">
        <v>1003</v>
      </c>
      <c r="AD350" s="90"/>
    </row>
    <row r="351" spans="1:33" ht="17.25" customHeight="1" x14ac:dyDescent="0.25">
      <c r="A351" s="134">
        <f t="shared" si="143"/>
        <v>254</v>
      </c>
      <c r="B351" s="314" t="s">
        <v>1608</v>
      </c>
      <c r="C351" s="486">
        <f t="shared" si="142"/>
        <v>328412.15000000002</v>
      </c>
      <c r="D351" s="531"/>
      <c r="E351" s="533"/>
      <c r="F351" s="533"/>
      <c r="G351" s="533"/>
      <c r="H351" s="533"/>
      <c r="I351" s="533"/>
      <c r="J351" s="533"/>
      <c r="K351" s="533"/>
      <c r="L351" s="533"/>
      <c r="M351" s="533"/>
      <c r="N351" s="533"/>
      <c r="O351" s="533"/>
      <c r="P351" s="533"/>
      <c r="Q351" s="533"/>
      <c r="R351" s="533"/>
      <c r="S351" s="533"/>
      <c r="T351" s="533"/>
      <c r="U351" s="533"/>
      <c r="V351" s="533"/>
      <c r="W351" s="533"/>
      <c r="X351" s="533"/>
      <c r="Y351" s="531">
        <v>328412.15000000002</v>
      </c>
      <c r="Z351" s="527"/>
      <c r="AA351" s="538"/>
      <c r="AB351" s="136" t="s">
        <v>1164</v>
      </c>
      <c r="AD351" s="90"/>
    </row>
    <row r="352" spans="1:33" ht="17.25" customHeight="1" x14ac:dyDescent="0.25">
      <c r="A352" s="134">
        <f t="shared" si="143"/>
        <v>255</v>
      </c>
      <c r="B352" s="314" t="s">
        <v>1609</v>
      </c>
      <c r="C352" s="486">
        <f t="shared" si="142"/>
        <v>530960.26</v>
      </c>
      <c r="D352" s="531"/>
      <c r="E352" s="533"/>
      <c r="F352" s="533"/>
      <c r="G352" s="533"/>
      <c r="H352" s="533"/>
      <c r="I352" s="533"/>
      <c r="J352" s="533"/>
      <c r="K352" s="533"/>
      <c r="L352" s="533"/>
      <c r="M352" s="533"/>
      <c r="N352" s="533"/>
      <c r="O352" s="533"/>
      <c r="P352" s="533"/>
      <c r="Q352" s="533"/>
      <c r="R352" s="533"/>
      <c r="S352" s="533"/>
      <c r="T352" s="533"/>
      <c r="U352" s="533"/>
      <c r="V352" s="533"/>
      <c r="W352" s="533"/>
      <c r="X352" s="533"/>
      <c r="Y352" s="531">
        <v>530960.26</v>
      </c>
      <c r="Z352" s="527"/>
      <c r="AA352" s="538"/>
      <c r="AB352" s="136" t="s">
        <v>1003</v>
      </c>
      <c r="AD352" s="90"/>
    </row>
    <row r="353" spans="1:33" ht="15" customHeight="1" x14ac:dyDescent="0.25">
      <c r="A353" s="659" t="s">
        <v>17</v>
      </c>
      <c r="B353" s="660"/>
      <c r="C353" s="486">
        <f>SUM(C345:C352)</f>
        <v>5864978.9799999995</v>
      </c>
      <c r="D353" s="483">
        <f t="shared" ref="D353:Y353" si="144">SUM(D345:D352)</f>
        <v>0</v>
      </c>
      <c r="E353" s="483">
        <f t="shared" si="144"/>
        <v>0</v>
      </c>
      <c r="F353" s="483">
        <f t="shared" si="144"/>
        <v>0</v>
      </c>
      <c r="G353" s="483">
        <f t="shared" si="144"/>
        <v>0</v>
      </c>
      <c r="H353" s="483">
        <f t="shared" si="144"/>
        <v>0</v>
      </c>
      <c r="I353" s="483">
        <f t="shared" si="144"/>
        <v>0</v>
      </c>
      <c r="J353" s="483">
        <f t="shared" si="144"/>
        <v>0</v>
      </c>
      <c r="K353" s="483">
        <f t="shared" si="144"/>
        <v>0</v>
      </c>
      <c r="L353" s="483">
        <f t="shared" ref="L353" si="145">SUM(L345:L352)</f>
        <v>0</v>
      </c>
      <c r="M353" s="483">
        <f t="shared" si="144"/>
        <v>0</v>
      </c>
      <c r="N353" s="483">
        <f t="shared" si="144"/>
        <v>0</v>
      </c>
      <c r="O353" s="483">
        <f t="shared" si="144"/>
        <v>0</v>
      </c>
      <c r="P353" s="483">
        <f t="shared" si="144"/>
        <v>0</v>
      </c>
      <c r="Q353" s="483">
        <f t="shared" si="144"/>
        <v>0</v>
      </c>
      <c r="R353" s="483">
        <f t="shared" si="144"/>
        <v>0</v>
      </c>
      <c r="S353" s="483">
        <f t="shared" si="144"/>
        <v>0</v>
      </c>
      <c r="T353" s="483">
        <f t="shared" si="144"/>
        <v>0</v>
      </c>
      <c r="U353" s="483">
        <f t="shared" si="144"/>
        <v>0</v>
      </c>
      <c r="V353" s="483">
        <f t="shared" si="144"/>
        <v>0</v>
      </c>
      <c r="W353" s="483">
        <f t="shared" si="144"/>
        <v>0</v>
      </c>
      <c r="X353" s="483">
        <f t="shared" si="144"/>
        <v>0</v>
      </c>
      <c r="Y353" s="483">
        <f t="shared" si="144"/>
        <v>5864978.9799999995</v>
      </c>
      <c r="Z353" s="486">
        <f>(C353-Y353)*0.0214</f>
        <v>0</v>
      </c>
      <c r="AA353" s="527">
        <f>SUM(AA345:AA345)</f>
        <v>0</v>
      </c>
      <c r="AB353" s="136"/>
      <c r="AC353" s="90"/>
      <c r="AD353" s="90"/>
      <c r="AG353" s="91"/>
    </row>
    <row r="354" spans="1:33" ht="17.25" customHeight="1" x14ac:dyDescent="0.25">
      <c r="A354" s="554" t="s">
        <v>42</v>
      </c>
      <c r="B354" s="555"/>
      <c r="C354" s="556"/>
      <c r="D354" s="533"/>
      <c r="E354" s="533"/>
      <c r="F354" s="533"/>
      <c r="G354" s="533"/>
      <c r="H354" s="533"/>
      <c r="I354" s="533"/>
      <c r="J354" s="533"/>
      <c r="K354" s="533"/>
      <c r="L354" s="533"/>
      <c r="M354" s="533"/>
      <c r="N354" s="533"/>
      <c r="O354" s="533"/>
      <c r="P354" s="533"/>
      <c r="Q354" s="533"/>
      <c r="R354" s="533"/>
      <c r="S354" s="533"/>
      <c r="T354" s="533"/>
      <c r="U354" s="533"/>
      <c r="V354" s="533"/>
      <c r="W354" s="533"/>
      <c r="X354" s="533"/>
      <c r="Y354" s="533"/>
      <c r="Z354" s="538"/>
      <c r="AA354" s="14"/>
      <c r="AB354" s="136"/>
      <c r="AD354" s="90"/>
    </row>
    <row r="355" spans="1:33" ht="17.25" customHeight="1" x14ac:dyDescent="0.25">
      <c r="A355" s="134">
        <f>A352+1</f>
        <v>256</v>
      </c>
      <c r="B355" s="309" t="s">
        <v>1616</v>
      </c>
      <c r="C355" s="486">
        <f t="shared" ref="C355:C365" si="146">D355+M355+O355+Q355+S355+U355+W355+X355+Y355+L355</f>
        <v>721046.49</v>
      </c>
      <c r="D355" s="533"/>
      <c r="E355" s="533"/>
      <c r="F355" s="533"/>
      <c r="G355" s="533"/>
      <c r="H355" s="533"/>
      <c r="I355" s="533"/>
      <c r="J355" s="533"/>
      <c r="K355" s="533"/>
      <c r="L355" s="533"/>
      <c r="M355" s="533"/>
      <c r="N355" s="533"/>
      <c r="O355" s="533"/>
      <c r="P355" s="533"/>
      <c r="Q355" s="533"/>
      <c r="R355" s="533"/>
      <c r="S355" s="533"/>
      <c r="T355" s="533"/>
      <c r="U355" s="533"/>
      <c r="V355" s="533"/>
      <c r="W355" s="533"/>
      <c r="X355" s="533"/>
      <c r="Y355" s="531">
        <v>721046.49</v>
      </c>
      <c r="Z355" s="527"/>
      <c r="AA355" s="538"/>
      <c r="AB355" s="136" t="s">
        <v>1618</v>
      </c>
      <c r="AD355" s="90"/>
    </row>
    <row r="356" spans="1:33" ht="14.25" customHeight="1" x14ac:dyDescent="0.25">
      <c r="A356" s="134">
        <f>A355+1</f>
        <v>257</v>
      </c>
      <c r="B356" s="339" t="s">
        <v>230</v>
      </c>
      <c r="C356" s="486">
        <f t="shared" si="146"/>
        <v>48222960.899999999</v>
      </c>
      <c r="D356" s="531">
        <f>E356+F356+G356+H356+I356+J356</f>
        <v>24793175.710000001</v>
      </c>
      <c r="E356" s="483"/>
      <c r="F356" s="483">
        <v>2988325.39</v>
      </c>
      <c r="G356" s="483">
        <v>12793719.859999999</v>
      </c>
      <c r="H356" s="483">
        <v>3952988.2</v>
      </c>
      <c r="I356" s="483">
        <v>2935011.64</v>
      </c>
      <c r="J356" s="483">
        <v>2123130.62</v>
      </c>
      <c r="K356" s="483"/>
      <c r="L356" s="483"/>
      <c r="M356" s="483"/>
      <c r="N356" s="531"/>
      <c r="O356" s="531"/>
      <c r="P356" s="483">
        <v>2489.12</v>
      </c>
      <c r="Q356" s="483">
        <v>23366945.469999999</v>
      </c>
      <c r="R356" s="483"/>
      <c r="S356" s="483"/>
      <c r="T356" s="483"/>
      <c r="U356" s="483"/>
      <c r="V356" s="483"/>
      <c r="W356" s="483"/>
      <c r="X356" s="483">
        <v>62839.72</v>
      </c>
      <c r="Y356" s="381"/>
      <c r="Z356" s="136"/>
      <c r="AA356" s="136"/>
      <c r="AB356" s="136"/>
      <c r="AD356" s="90"/>
    </row>
    <row r="357" spans="1:33" s="130" customFormat="1" ht="14.25" customHeight="1" x14ac:dyDescent="0.2">
      <c r="A357" s="134">
        <f t="shared" ref="A357:A365" si="147">A356+1</f>
        <v>258</v>
      </c>
      <c r="B357" s="314" t="s">
        <v>496</v>
      </c>
      <c r="C357" s="486">
        <f t="shared" si="146"/>
        <v>179687.41</v>
      </c>
      <c r="D357" s="531">
        <f>E357+F357+G357+H357+I357+J357</f>
        <v>0</v>
      </c>
      <c r="E357" s="531"/>
      <c r="F357" s="285"/>
      <c r="G357" s="285"/>
      <c r="H357" s="285"/>
      <c r="I357" s="285"/>
      <c r="J357" s="285"/>
      <c r="K357" s="531"/>
      <c r="L357" s="531"/>
      <c r="M357" s="531"/>
      <c r="N357" s="207"/>
      <c r="O357" s="531"/>
      <c r="P357" s="531"/>
      <c r="Q357" s="285"/>
      <c r="R357" s="285"/>
      <c r="S357" s="285"/>
      <c r="T357" s="285"/>
      <c r="U357" s="285"/>
      <c r="V357" s="285"/>
      <c r="W357" s="285"/>
      <c r="X357" s="285"/>
      <c r="Y357" s="531">
        <v>179687.41</v>
      </c>
      <c r="Z357" s="527"/>
      <c r="AA357" s="18"/>
      <c r="AB357" s="136" t="s">
        <v>985</v>
      </c>
      <c r="AC357" s="202"/>
    </row>
    <row r="358" spans="1:33" s="45" customFormat="1" ht="14.25" customHeight="1" x14ac:dyDescent="0.2">
      <c r="A358" s="134">
        <f t="shared" si="147"/>
        <v>259</v>
      </c>
      <c r="B358" s="309" t="s">
        <v>1617</v>
      </c>
      <c r="C358" s="486">
        <f t="shared" si="146"/>
        <v>894400.36</v>
      </c>
      <c r="D358" s="531"/>
      <c r="E358" s="531"/>
      <c r="F358" s="285"/>
      <c r="G358" s="285"/>
      <c r="H358" s="285"/>
      <c r="I358" s="285"/>
      <c r="J358" s="285"/>
      <c r="K358" s="531"/>
      <c r="L358" s="531"/>
      <c r="M358" s="531"/>
      <c r="N358" s="207"/>
      <c r="O358" s="531"/>
      <c r="P358" s="531"/>
      <c r="Q358" s="285"/>
      <c r="R358" s="285"/>
      <c r="S358" s="285"/>
      <c r="T358" s="285"/>
      <c r="U358" s="285"/>
      <c r="V358" s="285"/>
      <c r="W358" s="285"/>
      <c r="X358" s="285"/>
      <c r="Y358" s="531">
        <v>894400.36</v>
      </c>
      <c r="Z358" s="527"/>
      <c r="AA358" s="538"/>
      <c r="AB358" s="136" t="s">
        <v>980</v>
      </c>
    </row>
    <row r="359" spans="1:33" ht="15" customHeight="1" x14ac:dyDescent="0.25">
      <c r="A359" s="134">
        <f t="shared" si="147"/>
        <v>260</v>
      </c>
      <c r="B359" s="339" t="s">
        <v>231</v>
      </c>
      <c r="C359" s="486">
        <f t="shared" si="146"/>
        <v>20580564.859999999</v>
      </c>
      <c r="D359" s="531">
        <f>E359+F359+G359+H359+I359+J359</f>
        <v>9315572.540000001</v>
      </c>
      <c r="E359" s="483"/>
      <c r="F359" s="483">
        <v>1192564.6399999999</v>
      </c>
      <c r="G359" s="483">
        <v>5411987.4000000004</v>
      </c>
      <c r="H359" s="483">
        <v>794229.68</v>
      </c>
      <c r="I359" s="483">
        <v>1296488.42</v>
      </c>
      <c r="J359" s="483">
        <v>620302.4</v>
      </c>
      <c r="K359" s="483"/>
      <c r="L359" s="483"/>
      <c r="M359" s="483"/>
      <c r="N359" s="483"/>
      <c r="O359" s="483"/>
      <c r="P359" s="483"/>
      <c r="Q359" s="483"/>
      <c r="R359" s="483">
        <v>1977</v>
      </c>
      <c r="S359" s="483">
        <v>11021378.960000001</v>
      </c>
      <c r="T359" s="483"/>
      <c r="U359" s="483"/>
      <c r="V359" s="483"/>
      <c r="W359" s="483"/>
      <c r="X359" s="483">
        <v>243613.36</v>
      </c>
      <c r="Y359" s="483"/>
      <c r="Z359" s="486"/>
      <c r="AA359" s="14" t="s">
        <v>359</v>
      </c>
      <c r="AB359" s="136"/>
      <c r="AD359" s="90"/>
    </row>
    <row r="360" spans="1:33" ht="15" customHeight="1" x14ac:dyDescent="0.25">
      <c r="A360" s="134">
        <f t="shared" si="147"/>
        <v>261</v>
      </c>
      <c r="B360" s="309" t="s">
        <v>1612</v>
      </c>
      <c r="C360" s="486">
        <f t="shared" si="146"/>
        <v>1227712.53</v>
      </c>
      <c r="D360" s="531"/>
      <c r="E360" s="483"/>
      <c r="F360" s="483"/>
      <c r="G360" s="483"/>
      <c r="H360" s="483"/>
      <c r="I360" s="483"/>
      <c r="J360" s="483"/>
      <c r="K360" s="483"/>
      <c r="L360" s="483"/>
      <c r="M360" s="483"/>
      <c r="N360" s="483"/>
      <c r="O360" s="483"/>
      <c r="P360" s="483"/>
      <c r="Q360" s="483"/>
      <c r="R360" s="483"/>
      <c r="S360" s="483"/>
      <c r="T360" s="483"/>
      <c r="U360" s="483"/>
      <c r="V360" s="483"/>
      <c r="W360" s="483"/>
      <c r="X360" s="483"/>
      <c r="Y360" s="531">
        <v>1227712.53</v>
      </c>
      <c r="Z360" s="527"/>
      <c r="AA360" s="538"/>
      <c r="AB360" s="136" t="s">
        <v>1618</v>
      </c>
      <c r="AD360" s="90"/>
    </row>
    <row r="361" spans="1:33" ht="15" customHeight="1" x14ac:dyDescent="0.25">
      <c r="A361" s="134">
        <f t="shared" si="147"/>
        <v>262</v>
      </c>
      <c r="B361" s="309" t="s">
        <v>1613</v>
      </c>
      <c r="C361" s="486">
        <f t="shared" si="146"/>
        <v>1202028.27</v>
      </c>
      <c r="D361" s="531"/>
      <c r="E361" s="483"/>
      <c r="F361" s="483"/>
      <c r="G361" s="483"/>
      <c r="H361" s="483"/>
      <c r="I361" s="483"/>
      <c r="J361" s="483"/>
      <c r="K361" s="483"/>
      <c r="L361" s="483"/>
      <c r="M361" s="483"/>
      <c r="N361" s="483"/>
      <c r="O361" s="483"/>
      <c r="P361" s="483"/>
      <c r="Q361" s="483"/>
      <c r="R361" s="483"/>
      <c r="S361" s="483"/>
      <c r="T361" s="483"/>
      <c r="U361" s="483"/>
      <c r="V361" s="483"/>
      <c r="W361" s="483"/>
      <c r="X361" s="483"/>
      <c r="Y361" s="531">
        <v>1202028.27</v>
      </c>
      <c r="Z361" s="527"/>
      <c r="AA361" s="538"/>
      <c r="AB361" s="136" t="s">
        <v>1618</v>
      </c>
      <c r="AD361" s="90"/>
    </row>
    <row r="362" spans="1:33" ht="15" customHeight="1" x14ac:dyDescent="0.25">
      <c r="A362" s="134">
        <f t="shared" si="147"/>
        <v>263</v>
      </c>
      <c r="B362" s="309" t="s">
        <v>1614</v>
      </c>
      <c r="C362" s="486">
        <f t="shared" si="146"/>
        <v>632465.74</v>
      </c>
      <c r="D362" s="531"/>
      <c r="E362" s="483"/>
      <c r="F362" s="483"/>
      <c r="G362" s="483"/>
      <c r="H362" s="483"/>
      <c r="I362" s="483"/>
      <c r="J362" s="483"/>
      <c r="K362" s="483"/>
      <c r="L362" s="483"/>
      <c r="M362" s="483"/>
      <c r="N362" s="483"/>
      <c r="O362" s="483"/>
      <c r="P362" s="483"/>
      <c r="Q362" s="483"/>
      <c r="R362" s="483"/>
      <c r="S362" s="483"/>
      <c r="T362" s="483"/>
      <c r="U362" s="483"/>
      <c r="V362" s="483"/>
      <c r="W362" s="483"/>
      <c r="X362" s="483"/>
      <c r="Y362" s="531">
        <v>632465.74</v>
      </c>
      <c r="Z362" s="527"/>
      <c r="AA362" s="538"/>
      <c r="AB362" s="136" t="s">
        <v>1618</v>
      </c>
      <c r="AD362" s="90"/>
    </row>
    <row r="363" spans="1:33" ht="15" customHeight="1" x14ac:dyDescent="0.25">
      <c r="A363" s="134">
        <f t="shared" si="147"/>
        <v>264</v>
      </c>
      <c r="B363" s="309" t="s">
        <v>1615</v>
      </c>
      <c r="C363" s="486">
        <f t="shared" si="146"/>
        <v>1157021.01</v>
      </c>
      <c r="D363" s="531"/>
      <c r="E363" s="483"/>
      <c r="F363" s="483"/>
      <c r="G363" s="483"/>
      <c r="H363" s="483"/>
      <c r="I363" s="483"/>
      <c r="J363" s="483"/>
      <c r="K363" s="483"/>
      <c r="L363" s="483"/>
      <c r="M363" s="483"/>
      <c r="N363" s="483"/>
      <c r="O363" s="483"/>
      <c r="P363" s="483"/>
      <c r="Q363" s="483"/>
      <c r="R363" s="483"/>
      <c r="S363" s="483"/>
      <c r="T363" s="483"/>
      <c r="U363" s="483"/>
      <c r="V363" s="483"/>
      <c r="W363" s="483"/>
      <c r="X363" s="483"/>
      <c r="Y363" s="531">
        <v>1157021.01</v>
      </c>
      <c r="Z363" s="527"/>
      <c r="AA363" s="538"/>
      <c r="AB363" s="136" t="s">
        <v>1618</v>
      </c>
      <c r="AD363" s="90"/>
    </row>
    <row r="364" spans="1:33" ht="15" customHeight="1" x14ac:dyDescent="0.25">
      <c r="A364" s="134">
        <f t="shared" si="147"/>
        <v>265</v>
      </c>
      <c r="B364" s="339" t="s">
        <v>232</v>
      </c>
      <c r="C364" s="486">
        <f t="shared" si="146"/>
        <v>20386384.589999996</v>
      </c>
      <c r="D364" s="531">
        <f>E364+F364+G364+H364+I364+J364</f>
        <v>8872364.6699999999</v>
      </c>
      <c r="E364" s="483"/>
      <c r="F364" s="483">
        <v>1064369.3500000001</v>
      </c>
      <c r="G364" s="483">
        <v>4924770.12</v>
      </c>
      <c r="H364" s="483">
        <v>971084.54</v>
      </c>
      <c r="I364" s="483">
        <v>1264295.8799999999</v>
      </c>
      <c r="J364" s="483">
        <v>647844.78</v>
      </c>
      <c r="K364" s="483"/>
      <c r="L364" s="483"/>
      <c r="M364" s="483"/>
      <c r="N364" s="483"/>
      <c r="O364" s="483"/>
      <c r="P364" s="483"/>
      <c r="Q364" s="483"/>
      <c r="R364" s="483">
        <v>1977</v>
      </c>
      <c r="S364" s="483">
        <v>11314415.84</v>
      </c>
      <c r="T364" s="483"/>
      <c r="U364" s="483"/>
      <c r="V364" s="483"/>
      <c r="W364" s="483"/>
      <c r="X364" s="483">
        <v>199604.08</v>
      </c>
      <c r="Y364" s="483"/>
      <c r="Z364" s="486"/>
      <c r="AA364" s="14" t="s">
        <v>353</v>
      </c>
      <c r="AB364" s="136"/>
      <c r="AD364" s="90"/>
    </row>
    <row r="365" spans="1:33" s="136" customFormat="1" ht="15" customHeight="1" x14ac:dyDescent="0.25">
      <c r="A365" s="134">
        <f t="shared" si="147"/>
        <v>266</v>
      </c>
      <c r="B365" s="339" t="s">
        <v>233</v>
      </c>
      <c r="C365" s="486">
        <f t="shared" si="146"/>
        <v>22016179.860000003</v>
      </c>
      <c r="D365" s="531">
        <f>E365+F365+G365+H365+I365+J365</f>
        <v>10192565.700000001</v>
      </c>
      <c r="E365" s="483"/>
      <c r="F365" s="483">
        <v>1304891.0900000001</v>
      </c>
      <c r="G365" s="483">
        <v>6135009.9800000004</v>
      </c>
      <c r="H365" s="483">
        <v>614457.43000000005</v>
      </c>
      <c r="I365" s="483">
        <v>1517352.56</v>
      </c>
      <c r="J365" s="483">
        <v>620854.64</v>
      </c>
      <c r="K365" s="483"/>
      <c r="L365" s="483"/>
      <c r="M365" s="483"/>
      <c r="N365" s="483"/>
      <c r="O365" s="483"/>
      <c r="P365" s="483"/>
      <c r="Q365" s="483"/>
      <c r="R365" s="483">
        <v>1977</v>
      </c>
      <c r="S365" s="483">
        <v>11572074.74</v>
      </c>
      <c r="T365" s="483"/>
      <c r="U365" s="483"/>
      <c r="V365" s="483"/>
      <c r="W365" s="483"/>
      <c r="X365" s="483">
        <f>188699.7+62839.72</f>
        <v>251539.42</v>
      </c>
      <c r="Y365" s="483"/>
      <c r="Z365" s="486"/>
      <c r="AA365" s="14" t="s">
        <v>362</v>
      </c>
      <c r="AC365" s="185"/>
      <c r="AD365" s="38"/>
      <c r="AE365" s="22"/>
    </row>
    <row r="366" spans="1:33" s="136" customFormat="1" ht="15" customHeight="1" x14ac:dyDescent="0.25">
      <c r="A366" s="659" t="s">
        <v>17</v>
      </c>
      <c r="B366" s="660"/>
      <c r="C366" s="486">
        <f>SUM(C355:C365)</f>
        <v>117220452.02</v>
      </c>
      <c r="D366" s="483">
        <f t="shared" ref="D366:Y366" si="148">SUM(D355:D365)</f>
        <v>53173678.620000005</v>
      </c>
      <c r="E366" s="483">
        <f t="shared" si="148"/>
        <v>0</v>
      </c>
      <c r="F366" s="483">
        <f t="shared" si="148"/>
        <v>6550150.4700000007</v>
      </c>
      <c r="G366" s="483">
        <f t="shared" si="148"/>
        <v>29265487.359999999</v>
      </c>
      <c r="H366" s="483">
        <f t="shared" si="148"/>
        <v>6332759.8499999996</v>
      </c>
      <c r="I366" s="483">
        <f t="shared" si="148"/>
        <v>7013148.5</v>
      </c>
      <c r="J366" s="483">
        <f t="shared" si="148"/>
        <v>4012132.44</v>
      </c>
      <c r="K366" s="483">
        <f t="shared" si="148"/>
        <v>0</v>
      </c>
      <c r="L366" s="483">
        <f t="shared" ref="L366" si="149">SUM(L355:L365)</f>
        <v>0</v>
      </c>
      <c r="M366" s="483">
        <f t="shared" si="148"/>
        <v>0</v>
      </c>
      <c r="N366" s="483">
        <f t="shared" si="148"/>
        <v>0</v>
      </c>
      <c r="O366" s="483">
        <f t="shared" si="148"/>
        <v>0</v>
      </c>
      <c r="P366" s="483">
        <f t="shared" si="148"/>
        <v>2489.12</v>
      </c>
      <c r="Q366" s="483">
        <f t="shared" si="148"/>
        <v>23366945.469999999</v>
      </c>
      <c r="R366" s="483">
        <f t="shared" si="148"/>
        <v>5931</v>
      </c>
      <c r="S366" s="483">
        <f t="shared" si="148"/>
        <v>33907869.539999999</v>
      </c>
      <c r="T366" s="483">
        <f t="shared" si="148"/>
        <v>0</v>
      </c>
      <c r="U366" s="483">
        <f t="shared" si="148"/>
        <v>0</v>
      </c>
      <c r="V366" s="483">
        <f t="shared" si="148"/>
        <v>0</v>
      </c>
      <c r="W366" s="483">
        <f t="shared" si="148"/>
        <v>0</v>
      </c>
      <c r="X366" s="483">
        <f t="shared" si="148"/>
        <v>757596.58</v>
      </c>
      <c r="Y366" s="483">
        <f t="shared" si="148"/>
        <v>6014361.8100000005</v>
      </c>
      <c r="Z366" s="486">
        <f t="shared" ref="Z366:AB366" si="150">SUM(Z355:Z365)</f>
        <v>0</v>
      </c>
      <c r="AA366" s="486">
        <f t="shared" si="150"/>
        <v>0</v>
      </c>
      <c r="AB366" s="486">
        <f t="shared" si="150"/>
        <v>0</v>
      </c>
      <c r="AC366" s="21"/>
      <c r="AD366" s="38"/>
      <c r="AE366" s="22"/>
      <c r="AG366" s="22"/>
    </row>
    <row r="367" spans="1:33" ht="15" customHeight="1" x14ac:dyDescent="0.25">
      <c r="A367" s="554" t="s">
        <v>43</v>
      </c>
      <c r="B367" s="555"/>
      <c r="C367" s="556"/>
      <c r="D367" s="533"/>
      <c r="E367" s="533"/>
      <c r="F367" s="533"/>
      <c r="G367" s="533"/>
      <c r="H367" s="533"/>
      <c r="I367" s="533"/>
      <c r="J367" s="533"/>
      <c r="K367" s="533"/>
      <c r="L367" s="533"/>
      <c r="M367" s="533"/>
      <c r="N367" s="533"/>
      <c r="O367" s="533"/>
      <c r="P367" s="533"/>
      <c r="Q367" s="533"/>
      <c r="R367" s="533"/>
      <c r="S367" s="533"/>
      <c r="T367" s="533"/>
      <c r="U367" s="533"/>
      <c r="V367" s="533"/>
      <c r="W367" s="533"/>
      <c r="X367" s="533"/>
      <c r="Y367" s="533"/>
      <c r="Z367" s="538"/>
      <c r="AA367" s="14"/>
      <c r="AB367" s="136"/>
      <c r="AC367" s="40"/>
      <c r="AD367" s="90"/>
      <c r="AE367" s="4"/>
    </row>
    <row r="368" spans="1:33" ht="15" customHeight="1" x14ac:dyDescent="0.25">
      <c r="A368" s="485">
        <f>A365+1</f>
        <v>267</v>
      </c>
      <c r="B368" s="317" t="s">
        <v>341</v>
      </c>
      <c r="C368" s="486">
        <f t="shared" ref="C368:C372" si="151">D368+M368+O368+Q368+S368+U368+W368+X368+Y368+L368</f>
        <v>1581597.66</v>
      </c>
      <c r="D368" s="531">
        <f>E368+F368+G368+H368+I368+J368</f>
        <v>0</v>
      </c>
      <c r="E368" s="531"/>
      <c r="F368" s="533"/>
      <c r="G368" s="533"/>
      <c r="H368" s="533"/>
      <c r="I368" s="533"/>
      <c r="J368" s="533"/>
      <c r="K368" s="533"/>
      <c r="L368" s="533"/>
      <c r="M368" s="533"/>
      <c r="N368" s="533"/>
      <c r="O368" s="533"/>
      <c r="P368" s="533"/>
      <c r="Q368" s="533"/>
      <c r="R368" s="531">
        <v>276</v>
      </c>
      <c r="S368" s="531">
        <v>1581597.66</v>
      </c>
      <c r="T368" s="533"/>
      <c r="U368" s="533"/>
      <c r="V368" s="533"/>
      <c r="W368" s="533"/>
      <c r="X368" s="533"/>
      <c r="Y368" s="533"/>
      <c r="Z368" s="538"/>
      <c r="AA368" s="14"/>
      <c r="AB368" s="136"/>
      <c r="AC368" s="40"/>
      <c r="AD368" s="90"/>
      <c r="AE368" s="4"/>
    </row>
    <row r="369" spans="1:31" ht="15" customHeight="1" x14ac:dyDescent="0.25">
      <c r="A369" s="134">
        <f>A368+1</f>
        <v>268</v>
      </c>
      <c r="B369" s="318" t="s">
        <v>234</v>
      </c>
      <c r="C369" s="486">
        <f t="shared" si="151"/>
        <v>8826240.6999999993</v>
      </c>
      <c r="D369" s="531">
        <f>E369+F369+G369+H369+I369+J369</f>
        <v>0</v>
      </c>
      <c r="E369" s="531"/>
      <c r="F369" s="531"/>
      <c r="G369" s="531"/>
      <c r="H369" s="531"/>
      <c r="I369" s="531"/>
      <c r="J369" s="531"/>
      <c r="K369" s="531"/>
      <c r="L369" s="531"/>
      <c r="M369" s="531"/>
      <c r="N369" s="531">
        <v>516.9</v>
      </c>
      <c r="O369" s="531">
        <v>4508767.0199999996</v>
      </c>
      <c r="P369" s="531"/>
      <c r="Q369" s="531"/>
      <c r="R369" s="531">
        <v>361</v>
      </c>
      <c r="S369" s="531">
        <v>4317473.68</v>
      </c>
      <c r="T369" s="531"/>
      <c r="U369" s="531"/>
      <c r="V369" s="531"/>
      <c r="W369" s="483"/>
      <c r="X369" s="483"/>
      <c r="Y369" s="483"/>
      <c r="Z369" s="486"/>
      <c r="AA369" s="14"/>
      <c r="AB369" s="136"/>
      <c r="AC369" s="40"/>
      <c r="AD369" s="90"/>
      <c r="AE369" s="4"/>
    </row>
    <row r="370" spans="1:31" ht="15" customHeight="1" x14ac:dyDescent="0.25">
      <c r="A370" s="134">
        <f>A369+1</f>
        <v>269</v>
      </c>
      <c r="B370" s="318" t="s">
        <v>235</v>
      </c>
      <c r="C370" s="486">
        <f t="shared" si="151"/>
        <v>6898219.8200000003</v>
      </c>
      <c r="D370" s="531">
        <f>E370+F370+G370+H370+I370+J370</f>
        <v>0</v>
      </c>
      <c r="E370" s="531"/>
      <c r="F370" s="531"/>
      <c r="G370" s="531"/>
      <c r="H370" s="531"/>
      <c r="I370" s="531"/>
      <c r="J370" s="531"/>
      <c r="K370" s="531"/>
      <c r="L370" s="531"/>
      <c r="M370" s="531"/>
      <c r="N370" s="531">
        <v>408.5</v>
      </c>
      <c r="O370" s="531">
        <v>3851109.36</v>
      </c>
      <c r="P370" s="531"/>
      <c r="Q370" s="531"/>
      <c r="R370" s="531">
        <v>363</v>
      </c>
      <c r="S370" s="531">
        <v>3047110.46</v>
      </c>
      <c r="T370" s="531"/>
      <c r="U370" s="531"/>
      <c r="V370" s="531"/>
      <c r="W370" s="483"/>
      <c r="X370" s="483"/>
      <c r="Y370" s="483"/>
      <c r="Z370" s="486"/>
      <c r="AA370" s="14"/>
      <c r="AB370" s="136"/>
      <c r="AC370" s="40"/>
      <c r="AD370" s="90"/>
      <c r="AE370" s="4"/>
    </row>
    <row r="371" spans="1:31" ht="15" customHeight="1" x14ac:dyDescent="0.25">
      <c r="A371" s="134">
        <f>A370+1</f>
        <v>270</v>
      </c>
      <c r="B371" s="318" t="s">
        <v>236</v>
      </c>
      <c r="C371" s="486">
        <f t="shared" si="151"/>
        <v>26495081.050000001</v>
      </c>
      <c r="D371" s="531">
        <f>E371+F371+G371+H371+I371+J371</f>
        <v>0</v>
      </c>
      <c r="E371" s="531"/>
      <c r="F371" s="531"/>
      <c r="G371" s="531"/>
      <c r="H371" s="531"/>
      <c r="I371" s="531"/>
      <c r="J371" s="531"/>
      <c r="K371" s="531"/>
      <c r="L371" s="531"/>
      <c r="M371" s="531"/>
      <c r="N371" s="531"/>
      <c r="O371" s="531"/>
      <c r="P371" s="531">
        <v>654.34</v>
      </c>
      <c r="Q371" s="531">
        <v>7311777.96</v>
      </c>
      <c r="R371" s="531">
        <v>2137.6999999999998</v>
      </c>
      <c r="S371" s="531">
        <v>19183303.09</v>
      </c>
      <c r="T371" s="531"/>
      <c r="U371" s="531"/>
      <c r="V371" s="531"/>
      <c r="W371" s="483"/>
      <c r="X371" s="483"/>
      <c r="Y371" s="483"/>
      <c r="Z371" s="486"/>
      <c r="AA371" s="14"/>
      <c r="AB371" s="136"/>
      <c r="AC371" s="40"/>
      <c r="AD371" s="90"/>
      <c r="AE371" s="4"/>
    </row>
    <row r="372" spans="1:31" ht="15" customHeight="1" x14ac:dyDescent="0.25">
      <c r="A372" s="134">
        <f>A371+1</f>
        <v>271</v>
      </c>
      <c r="B372" s="318" t="s">
        <v>237</v>
      </c>
      <c r="C372" s="486">
        <f t="shared" si="151"/>
        <v>26793448.809999999</v>
      </c>
      <c r="D372" s="531">
        <f>E372+F372+G372+H372+I372+J372</f>
        <v>0</v>
      </c>
      <c r="E372" s="531"/>
      <c r="F372" s="531"/>
      <c r="G372" s="531"/>
      <c r="H372" s="531"/>
      <c r="I372" s="531"/>
      <c r="J372" s="531"/>
      <c r="K372" s="531"/>
      <c r="L372" s="531"/>
      <c r="M372" s="531"/>
      <c r="N372" s="531"/>
      <c r="O372" s="531"/>
      <c r="P372" s="531">
        <v>654.34</v>
      </c>
      <c r="Q372" s="531">
        <v>7610145.7199999997</v>
      </c>
      <c r="R372" s="531">
        <v>1638</v>
      </c>
      <c r="S372" s="531">
        <v>19183303.09</v>
      </c>
      <c r="T372" s="531"/>
      <c r="U372" s="531"/>
      <c r="V372" s="531"/>
      <c r="W372" s="483"/>
      <c r="X372" s="483"/>
      <c r="Y372" s="483"/>
      <c r="Z372" s="486"/>
      <c r="AA372" s="14"/>
      <c r="AB372" s="136"/>
      <c r="AC372" s="40"/>
      <c r="AD372" s="90"/>
      <c r="AE372" s="4"/>
    </row>
    <row r="373" spans="1:31" ht="15" customHeight="1" x14ac:dyDescent="0.25">
      <c r="A373" s="659" t="s">
        <v>17</v>
      </c>
      <c r="B373" s="660"/>
      <c r="C373" s="527">
        <f t="shared" ref="C373:Y373" si="152">SUM(C368:C372)</f>
        <v>70594588.040000007</v>
      </c>
      <c r="D373" s="531">
        <f t="shared" si="152"/>
        <v>0</v>
      </c>
      <c r="E373" s="531">
        <f t="shared" si="152"/>
        <v>0</v>
      </c>
      <c r="F373" s="531">
        <f t="shared" si="152"/>
        <v>0</v>
      </c>
      <c r="G373" s="531">
        <f t="shared" si="152"/>
        <v>0</v>
      </c>
      <c r="H373" s="531">
        <f t="shared" si="152"/>
        <v>0</v>
      </c>
      <c r="I373" s="531">
        <f t="shared" si="152"/>
        <v>0</v>
      </c>
      <c r="J373" s="531">
        <f t="shared" si="152"/>
        <v>0</v>
      </c>
      <c r="K373" s="531">
        <f t="shared" si="152"/>
        <v>0</v>
      </c>
      <c r="L373" s="531">
        <f t="shared" ref="L373" si="153">SUM(L368:L372)</f>
        <v>0</v>
      </c>
      <c r="M373" s="531">
        <f t="shared" si="152"/>
        <v>0</v>
      </c>
      <c r="N373" s="531">
        <f t="shared" si="152"/>
        <v>925.4</v>
      </c>
      <c r="O373" s="531">
        <f t="shared" si="152"/>
        <v>8359876.379999999</v>
      </c>
      <c r="P373" s="531">
        <f t="shared" si="152"/>
        <v>1308.68</v>
      </c>
      <c r="Q373" s="531">
        <f t="shared" si="152"/>
        <v>14921923.68</v>
      </c>
      <c r="R373" s="531">
        <f t="shared" si="152"/>
        <v>4775.7</v>
      </c>
      <c r="S373" s="531">
        <f t="shared" si="152"/>
        <v>47312787.980000004</v>
      </c>
      <c r="T373" s="531">
        <f t="shared" si="152"/>
        <v>0</v>
      </c>
      <c r="U373" s="531">
        <f t="shared" si="152"/>
        <v>0</v>
      </c>
      <c r="V373" s="531">
        <f t="shared" si="152"/>
        <v>0</v>
      </c>
      <c r="W373" s="531">
        <f t="shared" si="152"/>
        <v>0</v>
      </c>
      <c r="X373" s="531">
        <f t="shared" si="152"/>
        <v>0</v>
      </c>
      <c r="Y373" s="531">
        <f t="shared" si="152"/>
        <v>0</v>
      </c>
      <c r="Z373" s="486">
        <f>(C373-Y373)*0.0214</f>
        <v>1510724.1840560001</v>
      </c>
      <c r="AA373" s="14"/>
      <c r="AB373" s="136"/>
      <c r="AC373" s="39"/>
      <c r="AD373" s="90"/>
      <c r="AE373" s="4"/>
    </row>
    <row r="374" spans="1:31" ht="15" customHeight="1" x14ac:dyDescent="0.25">
      <c r="A374" s="554" t="s">
        <v>44</v>
      </c>
      <c r="B374" s="556"/>
      <c r="C374" s="538">
        <f t="shared" ref="C374:Y374" si="154">C373+C366+C353+C343+C339+C334+C310</f>
        <v>545415902.83679998</v>
      </c>
      <c r="D374" s="533">
        <f t="shared" si="154"/>
        <v>161612136.13680002</v>
      </c>
      <c r="E374" s="533">
        <f t="shared" si="154"/>
        <v>0</v>
      </c>
      <c r="F374" s="533">
        <f t="shared" si="154"/>
        <v>22127255.57</v>
      </c>
      <c r="G374" s="533">
        <f t="shared" si="154"/>
        <v>99429080.079999998</v>
      </c>
      <c r="H374" s="533">
        <f t="shared" si="154"/>
        <v>17238958.780000001</v>
      </c>
      <c r="I374" s="533">
        <f t="shared" si="154"/>
        <v>9149400.4199999999</v>
      </c>
      <c r="J374" s="533">
        <f t="shared" si="154"/>
        <v>13667441.286799999</v>
      </c>
      <c r="K374" s="533">
        <f t="shared" si="154"/>
        <v>1</v>
      </c>
      <c r="L374" s="533">
        <f t="shared" si="154"/>
        <v>3814090.49</v>
      </c>
      <c r="M374" s="533">
        <f t="shared" si="154"/>
        <v>94178.07</v>
      </c>
      <c r="N374" s="448">
        <f t="shared" si="154"/>
        <v>2776.4</v>
      </c>
      <c r="O374" s="533">
        <f t="shared" si="154"/>
        <v>18267383.629999999</v>
      </c>
      <c r="P374" s="533">
        <f t="shared" si="154"/>
        <v>5962.2000000000007</v>
      </c>
      <c r="Q374" s="533">
        <f t="shared" si="154"/>
        <v>73637214.709999993</v>
      </c>
      <c r="R374" s="533">
        <f t="shared" si="154"/>
        <v>21281.7</v>
      </c>
      <c r="S374" s="533">
        <f t="shared" si="154"/>
        <v>177725980.58000001</v>
      </c>
      <c r="T374" s="448">
        <f t="shared" si="154"/>
        <v>0</v>
      </c>
      <c r="U374" s="533">
        <f t="shared" si="154"/>
        <v>0</v>
      </c>
      <c r="V374" s="448">
        <f t="shared" si="154"/>
        <v>0</v>
      </c>
      <c r="W374" s="533">
        <f t="shared" si="154"/>
        <v>8756075.5399999991</v>
      </c>
      <c r="X374" s="533">
        <f t="shared" si="154"/>
        <v>757596.58</v>
      </c>
      <c r="Y374" s="533">
        <f t="shared" si="154"/>
        <v>100751247.09999999</v>
      </c>
      <c r="Z374" s="486">
        <f>(C374-Y374)*0.0214</f>
        <v>9515823.632767519</v>
      </c>
      <c r="AA374" s="14"/>
      <c r="AB374" s="136"/>
      <c r="AC374" s="9"/>
      <c r="AD374" s="90"/>
      <c r="AE374" s="4"/>
    </row>
    <row r="375" spans="1:31" ht="15" customHeight="1" x14ac:dyDescent="0.25">
      <c r="A375" s="633" t="s">
        <v>111</v>
      </c>
      <c r="B375" s="633"/>
      <c r="C375" s="633"/>
      <c r="D375" s="633"/>
      <c r="E375" s="633"/>
      <c r="F375" s="633"/>
      <c r="G375" s="633"/>
      <c r="H375" s="633"/>
      <c r="I375" s="633"/>
      <c r="J375" s="633"/>
      <c r="K375" s="633"/>
      <c r="L375" s="633"/>
      <c r="M375" s="633"/>
      <c r="N375" s="633"/>
      <c r="O375" s="633"/>
      <c r="P375" s="633"/>
      <c r="Q375" s="633"/>
      <c r="R375" s="633"/>
      <c r="S375" s="633"/>
      <c r="T375" s="633"/>
      <c r="U375" s="633"/>
      <c r="V375" s="633"/>
      <c r="W375" s="633"/>
      <c r="X375" s="633"/>
      <c r="Y375" s="633"/>
      <c r="Z375" s="633"/>
      <c r="AA375" s="633"/>
      <c r="AB375" s="633"/>
      <c r="AC375" s="40"/>
      <c r="AD375" s="90"/>
      <c r="AE375" s="4"/>
    </row>
    <row r="376" spans="1:31" ht="12.75" customHeight="1" x14ac:dyDescent="0.25">
      <c r="A376" s="554" t="s">
        <v>497</v>
      </c>
      <c r="B376" s="555"/>
      <c r="C376" s="556"/>
      <c r="D376" s="533"/>
      <c r="E376" s="533"/>
      <c r="F376" s="533"/>
      <c r="G376" s="533"/>
      <c r="H376" s="533"/>
      <c r="I376" s="533"/>
      <c r="J376" s="533"/>
      <c r="K376" s="533"/>
      <c r="L376" s="533"/>
      <c r="M376" s="533"/>
      <c r="N376" s="533"/>
      <c r="O376" s="533"/>
      <c r="P376" s="533"/>
      <c r="Q376" s="533"/>
      <c r="R376" s="533"/>
      <c r="S376" s="533"/>
      <c r="T376" s="533"/>
      <c r="U376" s="533"/>
      <c r="V376" s="533"/>
      <c r="W376" s="533"/>
      <c r="X376" s="533"/>
      <c r="Y376" s="533"/>
      <c r="Z376" s="538"/>
      <c r="AA376" s="14"/>
      <c r="AB376" s="136"/>
      <c r="AC376" s="40"/>
      <c r="AD376" s="40"/>
      <c r="AE376" s="40"/>
    </row>
    <row r="377" spans="1:31" ht="19.5" customHeight="1" x14ac:dyDescent="0.25">
      <c r="A377" s="485">
        <f>A372+1</f>
        <v>272</v>
      </c>
      <c r="B377" s="314" t="s">
        <v>498</v>
      </c>
      <c r="C377" s="486">
        <f t="shared" ref="C377" si="155">D377+M377+O377+Q377+S377+U377+W377+X377+Y377+L377</f>
        <v>717704.83000000007</v>
      </c>
      <c r="D377" s="531">
        <f>E377+F377+G377+H377+I377+J377</f>
        <v>0</v>
      </c>
      <c r="E377" s="531"/>
      <c r="F377" s="533">
        <v>0</v>
      </c>
      <c r="G377" s="533">
        <v>0</v>
      </c>
      <c r="H377" s="533">
        <v>0</v>
      </c>
      <c r="I377" s="533">
        <v>0</v>
      </c>
      <c r="J377" s="533"/>
      <c r="K377" s="533"/>
      <c r="L377" s="533"/>
      <c r="M377" s="533"/>
      <c r="N377" s="533"/>
      <c r="O377" s="533"/>
      <c r="P377" s="533"/>
      <c r="Q377" s="533"/>
      <c r="R377" s="533"/>
      <c r="S377" s="531"/>
      <c r="T377" s="533"/>
      <c r="U377" s="533"/>
      <c r="V377" s="533"/>
      <c r="W377" s="533"/>
      <c r="X377" s="533">
        <v>0</v>
      </c>
      <c r="Y377" s="483">
        <v>717704.83000000007</v>
      </c>
      <c r="Z377" s="486"/>
      <c r="AA377" s="14"/>
      <c r="AB377" s="136" t="s">
        <v>1129</v>
      </c>
      <c r="AC377" s="40"/>
      <c r="AD377" s="40"/>
      <c r="AE377" s="40"/>
    </row>
    <row r="378" spans="1:31" ht="12.75" customHeight="1" x14ac:dyDescent="0.25">
      <c r="A378" s="659" t="s">
        <v>17</v>
      </c>
      <c r="B378" s="660"/>
      <c r="C378" s="527">
        <f t="shared" ref="C378:Y378" si="156">SUM(C377:C377)</f>
        <v>717704.83000000007</v>
      </c>
      <c r="D378" s="531">
        <f t="shared" si="156"/>
        <v>0</v>
      </c>
      <c r="E378" s="531">
        <f t="shared" si="156"/>
        <v>0</v>
      </c>
      <c r="F378" s="531">
        <f t="shared" si="156"/>
        <v>0</v>
      </c>
      <c r="G378" s="531">
        <f t="shared" si="156"/>
        <v>0</v>
      </c>
      <c r="H378" s="531">
        <f t="shared" si="156"/>
        <v>0</v>
      </c>
      <c r="I378" s="531">
        <f t="shared" si="156"/>
        <v>0</v>
      </c>
      <c r="J378" s="531">
        <f t="shared" si="156"/>
        <v>0</v>
      </c>
      <c r="K378" s="531">
        <f t="shared" si="156"/>
        <v>0</v>
      </c>
      <c r="L378" s="531">
        <f t="shared" ref="L378" si="157">SUM(L377:L377)</f>
        <v>0</v>
      </c>
      <c r="M378" s="531">
        <f t="shared" si="156"/>
        <v>0</v>
      </c>
      <c r="N378" s="531">
        <f t="shared" si="156"/>
        <v>0</v>
      </c>
      <c r="O378" s="531">
        <f t="shared" si="156"/>
        <v>0</v>
      </c>
      <c r="P378" s="531">
        <f t="shared" si="156"/>
        <v>0</v>
      </c>
      <c r="Q378" s="531">
        <f t="shared" si="156"/>
        <v>0</v>
      </c>
      <c r="R378" s="531">
        <f t="shared" si="156"/>
        <v>0</v>
      </c>
      <c r="S378" s="531">
        <f t="shared" si="156"/>
        <v>0</v>
      </c>
      <c r="T378" s="531">
        <f t="shared" si="156"/>
        <v>0</v>
      </c>
      <c r="U378" s="531">
        <f t="shared" si="156"/>
        <v>0</v>
      </c>
      <c r="V378" s="531">
        <f t="shared" si="156"/>
        <v>0</v>
      </c>
      <c r="W378" s="531">
        <f t="shared" si="156"/>
        <v>0</v>
      </c>
      <c r="X378" s="531">
        <f t="shared" si="156"/>
        <v>0</v>
      </c>
      <c r="Y378" s="531">
        <f t="shared" si="156"/>
        <v>717704.83000000007</v>
      </c>
      <c r="Z378" s="486">
        <f>(C378-Y378)*0.0214</f>
        <v>0</v>
      </c>
      <c r="AA378" s="14"/>
      <c r="AB378" s="136"/>
      <c r="AC378" s="39"/>
      <c r="AD378" s="39"/>
      <c r="AE378" s="40"/>
    </row>
    <row r="379" spans="1:31" ht="17.25" customHeight="1" x14ac:dyDescent="0.2">
      <c r="A379" s="672" t="s">
        <v>1021</v>
      </c>
      <c r="B379" s="673"/>
      <c r="C379" s="674"/>
      <c r="D379" s="439"/>
      <c r="E379" s="439"/>
      <c r="F379" s="439"/>
      <c r="G379" s="439"/>
      <c r="H379" s="483"/>
      <c r="I379" s="483"/>
      <c r="J379" s="483"/>
      <c r="K379" s="483"/>
      <c r="L379" s="483"/>
      <c r="M379" s="483"/>
      <c r="N379" s="483"/>
      <c r="O379" s="483"/>
      <c r="P379" s="483"/>
      <c r="Q379" s="483"/>
      <c r="R379" s="483"/>
      <c r="S379" s="113"/>
      <c r="T379" s="483"/>
      <c r="U379" s="113"/>
      <c r="V379" s="531"/>
      <c r="W379" s="531"/>
      <c r="X379" s="531"/>
      <c r="Y379" s="531"/>
      <c r="Z379" s="527"/>
      <c r="AA379" s="14"/>
      <c r="AB379" s="136"/>
      <c r="AC379" s="40"/>
      <c r="AD379" s="90"/>
      <c r="AE379" s="4"/>
    </row>
    <row r="380" spans="1:31" ht="17.25" customHeight="1" x14ac:dyDescent="0.25">
      <c r="A380" s="485">
        <f>A377+1</f>
        <v>273</v>
      </c>
      <c r="B380" s="319" t="s">
        <v>1022</v>
      </c>
      <c r="C380" s="486">
        <f t="shared" ref="C380" si="158">D380+M380+O380+Q380+S380+U380+W380+X380+Y380+L380</f>
        <v>944711.49</v>
      </c>
      <c r="D380" s="531">
        <f>E380+F380+G380+H380+I380+J380</f>
        <v>0</v>
      </c>
      <c r="E380" s="113"/>
      <c r="F380" s="113"/>
      <c r="G380" s="113"/>
      <c r="H380" s="113"/>
      <c r="I380" s="113"/>
      <c r="J380" s="113"/>
      <c r="K380" s="483">
        <v>0</v>
      </c>
      <c r="L380" s="483">
        <v>0</v>
      </c>
      <c r="M380" s="483">
        <v>0</v>
      </c>
      <c r="N380" s="483"/>
      <c r="O380" s="113"/>
      <c r="P380" s="483"/>
      <c r="Q380" s="381"/>
      <c r="R380" s="483"/>
      <c r="S380" s="113"/>
      <c r="T380" s="483"/>
      <c r="U380" s="113"/>
      <c r="V380" s="531"/>
      <c r="W380" s="533"/>
      <c r="X380" s="483"/>
      <c r="Y380" s="531">
        <v>944711.49</v>
      </c>
      <c r="Z380" s="527"/>
      <c r="AA380" s="14" t="s">
        <v>1236</v>
      </c>
      <c r="AB380" s="136" t="s">
        <v>1482</v>
      </c>
      <c r="AC380" s="40"/>
      <c r="AD380" s="90"/>
      <c r="AE380" s="4"/>
    </row>
    <row r="381" spans="1:31" ht="17.25" customHeight="1" x14ac:dyDescent="0.25">
      <c r="A381" s="659" t="s">
        <v>17</v>
      </c>
      <c r="B381" s="660"/>
      <c r="C381" s="486">
        <f t="shared" ref="C381:Y381" si="159">SUM(C380)</f>
        <v>944711.49</v>
      </c>
      <c r="D381" s="483">
        <f t="shared" si="159"/>
        <v>0</v>
      </c>
      <c r="E381" s="483">
        <f t="shared" si="159"/>
        <v>0</v>
      </c>
      <c r="F381" s="483">
        <f t="shared" si="159"/>
        <v>0</v>
      </c>
      <c r="G381" s="483">
        <f t="shared" si="159"/>
        <v>0</v>
      </c>
      <c r="H381" s="483">
        <f t="shared" si="159"/>
        <v>0</v>
      </c>
      <c r="I381" s="483">
        <f t="shared" si="159"/>
        <v>0</v>
      </c>
      <c r="J381" s="483">
        <f t="shared" si="159"/>
        <v>0</v>
      </c>
      <c r="K381" s="483">
        <f t="shared" si="159"/>
        <v>0</v>
      </c>
      <c r="L381" s="483">
        <f t="shared" ref="L381" si="160">SUM(L380)</f>
        <v>0</v>
      </c>
      <c r="M381" s="483">
        <f t="shared" si="159"/>
        <v>0</v>
      </c>
      <c r="N381" s="483">
        <f t="shared" si="159"/>
        <v>0</v>
      </c>
      <c r="O381" s="483">
        <f t="shared" si="159"/>
        <v>0</v>
      </c>
      <c r="P381" s="483">
        <f t="shared" si="159"/>
        <v>0</v>
      </c>
      <c r="Q381" s="483">
        <f t="shared" si="159"/>
        <v>0</v>
      </c>
      <c r="R381" s="483">
        <f t="shared" si="159"/>
        <v>0</v>
      </c>
      <c r="S381" s="483">
        <f t="shared" si="159"/>
        <v>0</v>
      </c>
      <c r="T381" s="483">
        <f t="shared" si="159"/>
        <v>0</v>
      </c>
      <c r="U381" s="483">
        <f t="shared" si="159"/>
        <v>0</v>
      </c>
      <c r="V381" s="483">
        <f t="shared" si="159"/>
        <v>0</v>
      </c>
      <c r="W381" s="483">
        <f t="shared" si="159"/>
        <v>0</v>
      </c>
      <c r="X381" s="483">
        <f t="shared" si="159"/>
        <v>0</v>
      </c>
      <c r="Y381" s="483">
        <f t="shared" si="159"/>
        <v>944711.49</v>
      </c>
      <c r="Z381" s="486">
        <f>(C381-Y381)*0.0214</f>
        <v>0</v>
      </c>
      <c r="AA381" s="14"/>
      <c r="AB381" s="136"/>
      <c r="AC381" s="40"/>
      <c r="AD381" s="90"/>
      <c r="AE381" s="4"/>
    </row>
    <row r="382" spans="1:31" ht="17.25" customHeight="1" x14ac:dyDescent="0.2">
      <c r="A382" s="672" t="s">
        <v>1024</v>
      </c>
      <c r="B382" s="673"/>
      <c r="C382" s="674"/>
      <c r="D382" s="439"/>
      <c r="E382" s="439"/>
      <c r="F382" s="439"/>
      <c r="G382" s="483"/>
      <c r="H382" s="483"/>
      <c r="I382" s="483"/>
      <c r="J382" s="483"/>
      <c r="K382" s="483"/>
      <c r="L382" s="483"/>
      <c r="M382" s="483"/>
      <c r="N382" s="483"/>
      <c r="O382" s="483"/>
      <c r="P382" s="483"/>
      <c r="Q382" s="483"/>
      <c r="R382" s="483"/>
      <c r="S382" s="483"/>
      <c r="T382" s="483"/>
      <c r="U382" s="483"/>
      <c r="V382" s="531"/>
      <c r="W382" s="531"/>
      <c r="X382" s="531"/>
      <c r="Y382" s="531"/>
      <c r="Z382" s="527"/>
      <c r="AA382" s="14"/>
      <c r="AB382" s="136"/>
      <c r="AC382" s="40"/>
      <c r="AD382" s="90"/>
      <c r="AE382" s="4"/>
    </row>
    <row r="383" spans="1:31" ht="17.25" customHeight="1" x14ac:dyDescent="0.25">
      <c r="A383" s="485">
        <f>A380+1</f>
        <v>274</v>
      </c>
      <c r="B383" s="319" t="s">
        <v>1025</v>
      </c>
      <c r="C383" s="486">
        <f t="shared" ref="C383" si="161">D383+M383+O383+Q383+S383+U383+W383+X383+Y383+L383</f>
        <v>636515.30999999994</v>
      </c>
      <c r="D383" s="531">
        <f>E383+F383+G383+H383+I383+J383</f>
        <v>0</v>
      </c>
      <c r="E383" s="483">
        <v>0</v>
      </c>
      <c r="F383" s="113"/>
      <c r="G383" s="483"/>
      <c r="H383" s="483"/>
      <c r="I383" s="483"/>
      <c r="J383" s="483"/>
      <c r="K383" s="483"/>
      <c r="L383" s="483"/>
      <c r="M383" s="483"/>
      <c r="N383" s="113"/>
      <c r="O383" s="113"/>
      <c r="P383" s="483"/>
      <c r="Q383" s="483"/>
      <c r="R383" s="113"/>
      <c r="S383" s="113"/>
      <c r="T383" s="113"/>
      <c r="U383" s="113"/>
      <c r="V383" s="531"/>
      <c r="W383" s="531">
        <v>0</v>
      </c>
      <c r="X383" s="483">
        <v>0</v>
      </c>
      <c r="Y383" s="531">
        <v>636515.30999999994</v>
      </c>
      <c r="Z383" s="527"/>
      <c r="AA383" s="14"/>
      <c r="AB383" s="136" t="s">
        <v>1130</v>
      </c>
      <c r="AC383" s="40"/>
      <c r="AD383" s="90"/>
      <c r="AE383" s="4"/>
    </row>
    <row r="384" spans="1:31" ht="17.25" customHeight="1" x14ac:dyDescent="0.25">
      <c r="A384" s="659" t="s">
        <v>17</v>
      </c>
      <c r="B384" s="660"/>
      <c r="C384" s="486">
        <f t="shared" ref="C384:Y384" si="162">SUM(C383:C383)</f>
        <v>636515.30999999994</v>
      </c>
      <c r="D384" s="483">
        <f t="shared" si="162"/>
        <v>0</v>
      </c>
      <c r="E384" s="483">
        <f t="shared" si="162"/>
        <v>0</v>
      </c>
      <c r="F384" s="483">
        <f t="shared" si="162"/>
        <v>0</v>
      </c>
      <c r="G384" s="483">
        <f t="shared" si="162"/>
        <v>0</v>
      </c>
      <c r="H384" s="483">
        <f t="shared" si="162"/>
        <v>0</v>
      </c>
      <c r="I384" s="483">
        <f t="shared" si="162"/>
        <v>0</v>
      </c>
      <c r="J384" s="483">
        <f t="shared" si="162"/>
        <v>0</v>
      </c>
      <c r="K384" s="483">
        <f t="shared" si="162"/>
        <v>0</v>
      </c>
      <c r="L384" s="483">
        <f t="shared" ref="L384" si="163">SUM(L383:L383)</f>
        <v>0</v>
      </c>
      <c r="M384" s="483">
        <f t="shared" si="162"/>
        <v>0</v>
      </c>
      <c r="N384" s="483">
        <f t="shared" si="162"/>
        <v>0</v>
      </c>
      <c r="O384" s="483">
        <f t="shared" si="162"/>
        <v>0</v>
      </c>
      <c r="P384" s="483">
        <f t="shared" si="162"/>
        <v>0</v>
      </c>
      <c r="Q384" s="483">
        <f t="shared" si="162"/>
        <v>0</v>
      </c>
      <c r="R384" s="483">
        <f t="shared" si="162"/>
        <v>0</v>
      </c>
      <c r="S384" s="483">
        <f t="shared" si="162"/>
        <v>0</v>
      </c>
      <c r="T384" s="483">
        <f t="shared" si="162"/>
        <v>0</v>
      </c>
      <c r="U384" s="483">
        <f t="shared" si="162"/>
        <v>0</v>
      </c>
      <c r="V384" s="483">
        <f t="shared" si="162"/>
        <v>0</v>
      </c>
      <c r="W384" s="483">
        <f t="shared" si="162"/>
        <v>0</v>
      </c>
      <c r="X384" s="483">
        <f t="shared" si="162"/>
        <v>0</v>
      </c>
      <c r="Y384" s="483">
        <f t="shared" si="162"/>
        <v>636515.30999999994</v>
      </c>
      <c r="Z384" s="486">
        <f>(C384-Y384)*0.0214</f>
        <v>0</v>
      </c>
      <c r="AA384" s="14"/>
      <c r="AB384" s="136"/>
      <c r="AC384" s="40"/>
      <c r="AD384" s="90"/>
      <c r="AE384" s="4"/>
    </row>
    <row r="385" spans="1:31" ht="17.25" customHeight="1" x14ac:dyDescent="0.25">
      <c r="A385" s="554" t="s">
        <v>112</v>
      </c>
      <c r="B385" s="555"/>
      <c r="C385" s="556"/>
      <c r="D385" s="449"/>
      <c r="E385" s="449"/>
      <c r="F385" s="449"/>
      <c r="G385" s="449"/>
      <c r="H385" s="449"/>
      <c r="I385" s="449"/>
      <c r="J385" s="449"/>
      <c r="K385" s="483"/>
      <c r="L385" s="483"/>
      <c r="M385" s="483"/>
      <c r="N385" s="113"/>
      <c r="O385" s="113"/>
      <c r="P385" s="483"/>
      <c r="Q385" s="483"/>
      <c r="R385" s="113"/>
      <c r="S385" s="113"/>
      <c r="T385" s="113"/>
      <c r="U385" s="113"/>
      <c r="V385" s="531"/>
      <c r="W385" s="531"/>
      <c r="X385" s="483"/>
      <c r="Y385" s="531"/>
      <c r="Z385" s="527"/>
      <c r="AA385" s="14"/>
      <c r="AB385" s="136"/>
      <c r="AC385" s="40"/>
      <c r="AD385" s="90"/>
      <c r="AE385" s="4"/>
    </row>
    <row r="386" spans="1:31" s="137" customFormat="1" ht="16.5" customHeight="1" x14ac:dyDescent="0.25">
      <c r="A386" s="485">
        <f>A383+1</f>
        <v>275</v>
      </c>
      <c r="B386" s="319" t="s">
        <v>499</v>
      </c>
      <c r="C386" s="486">
        <f>D386+M386+O386+Q386+S386+U386+W386+X386+Y386+L386</f>
        <v>546640.31000000006</v>
      </c>
      <c r="D386" s="531">
        <f t="shared" ref="D386:D418" si="164">E386+F386+G386+H386+I386+J386</f>
        <v>0</v>
      </c>
      <c r="E386" s="450"/>
      <c r="F386" s="450"/>
      <c r="G386" s="200"/>
      <c r="H386" s="200"/>
      <c r="I386" s="200"/>
      <c r="J386" s="200"/>
      <c r="K386" s="200"/>
      <c r="L386" s="200"/>
      <c r="M386" s="200"/>
      <c r="N386" s="200"/>
      <c r="O386" s="200"/>
      <c r="P386" s="200"/>
      <c r="Q386" s="200"/>
      <c r="R386" s="200"/>
      <c r="S386" s="200"/>
      <c r="T386" s="200"/>
      <c r="U386" s="200"/>
      <c r="V386" s="200"/>
      <c r="W386" s="200"/>
      <c r="X386" s="200"/>
      <c r="Y386" s="531">
        <v>546640.31000000006</v>
      </c>
      <c r="Z386" s="527"/>
      <c r="AA386" s="18"/>
      <c r="AB386" s="136" t="s">
        <v>1131</v>
      </c>
      <c r="AC386" s="45"/>
      <c r="AD386" s="45"/>
    </row>
    <row r="387" spans="1:31" s="137" customFormat="1" ht="16.5" customHeight="1" x14ac:dyDescent="0.25">
      <c r="A387" s="134">
        <f t="shared" ref="A387:A419" si="165">A386+1</f>
        <v>276</v>
      </c>
      <c r="B387" s="319" t="s">
        <v>500</v>
      </c>
      <c r="C387" s="486">
        <f t="shared" ref="C387:C449" si="166">D387+M387+O387+Q387+S387+U387+W387+X387+Y387+L387</f>
        <v>449345.20999999996</v>
      </c>
      <c r="D387" s="531">
        <f t="shared" si="164"/>
        <v>0</v>
      </c>
      <c r="E387" s="450"/>
      <c r="F387" s="450"/>
      <c r="G387" s="200"/>
      <c r="H387" s="200"/>
      <c r="I387" s="200"/>
      <c r="J387" s="200"/>
      <c r="K387" s="200"/>
      <c r="L387" s="200"/>
      <c r="M387" s="200"/>
      <c r="N387" s="200"/>
      <c r="O387" s="200"/>
      <c r="P387" s="200"/>
      <c r="Q387" s="200"/>
      <c r="R387" s="200"/>
      <c r="S387" s="200"/>
      <c r="T387" s="200"/>
      <c r="U387" s="200"/>
      <c r="V387" s="200"/>
      <c r="W387" s="200"/>
      <c r="X387" s="200"/>
      <c r="Y387" s="531">
        <v>449345.20999999996</v>
      </c>
      <c r="Z387" s="527"/>
      <c r="AA387" s="18"/>
      <c r="AB387" s="136" t="s">
        <v>1131</v>
      </c>
      <c r="AC387" s="45"/>
      <c r="AD387" s="45"/>
    </row>
    <row r="388" spans="1:31" s="137" customFormat="1" ht="16.5" customHeight="1" x14ac:dyDescent="0.25">
      <c r="A388" s="134">
        <f t="shared" si="165"/>
        <v>277</v>
      </c>
      <c r="B388" s="319" t="s">
        <v>501</v>
      </c>
      <c r="C388" s="486">
        <f t="shared" si="166"/>
        <v>579076.77</v>
      </c>
      <c r="D388" s="531">
        <f t="shared" si="164"/>
        <v>0</v>
      </c>
      <c r="E388" s="450"/>
      <c r="F388" s="450"/>
      <c r="G388" s="200"/>
      <c r="H388" s="200"/>
      <c r="I388" s="200"/>
      <c r="J388" s="200"/>
      <c r="K388" s="200"/>
      <c r="L388" s="200"/>
      <c r="M388" s="200"/>
      <c r="N388" s="200"/>
      <c r="O388" s="7"/>
      <c r="P388" s="200"/>
      <c r="Q388" s="200"/>
      <c r="R388" s="200"/>
      <c r="S388" s="200"/>
      <c r="T388" s="200"/>
      <c r="U388" s="200"/>
      <c r="V388" s="200"/>
      <c r="W388" s="200"/>
      <c r="X388" s="200"/>
      <c r="Y388" s="531">
        <v>579076.77</v>
      </c>
      <c r="Z388" s="527"/>
      <c r="AA388" s="18"/>
      <c r="AB388" s="136" t="s">
        <v>1132</v>
      </c>
      <c r="AC388" s="45"/>
      <c r="AD388" s="45"/>
    </row>
    <row r="389" spans="1:31" s="137" customFormat="1" ht="16.5" customHeight="1" x14ac:dyDescent="0.25">
      <c r="A389" s="134">
        <f t="shared" si="165"/>
        <v>278</v>
      </c>
      <c r="B389" s="319" t="s">
        <v>502</v>
      </c>
      <c r="C389" s="486">
        <f t="shared" si="166"/>
        <v>427351.64</v>
      </c>
      <c r="D389" s="531">
        <f t="shared" si="164"/>
        <v>0</v>
      </c>
      <c r="E389" s="450"/>
      <c r="F389" s="450"/>
      <c r="G389" s="200"/>
      <c r="H389" s="200"/>
      <c r="I389" s="200"/>
      <c r="J389" s="200"/>
      <c r="K389" s="200"/>
      <c r="L389" s="200"/>
      <c r="M389" s="200"/>
      <c r="N389" s="200"/>
      <c r="O389" s="200"/>
      <c r="P389" s="200"/>
      <c r="Q389" s="200"/>
      <c r="R389" s="200"/>
      <c r="S389" s="200"/>
      <c r="T389" s="200"/>
      <c r="U389" s="200"/>
      <c r="V389" s="200"/>
      <c r="W389" s="200"/>
      <c r="X389" s="200"/>
      <c r="Y389" s="531">
        <v>427351.64</v>
      </c>
      <c r="Z389" s="527"/>
      <c r="AA389" s="18"/>
      <c r="AB389" s="136" t="s">
        <v>1133</v>
      </c>
      <c r="AC389" s="45"/>
      <c r="AD389" s="45"/>
    </row>
    <row r="390" spans="1:31" s="137" customFormat="1" ht="16.5" customHeight="1" x14ac:dyDescent="0.25">
      <c r="A390" s="134">
        <f t="shared" si="165"/>
        <v>279</v>
      </c>
      <c r="B390" s="319" t="s">
        <v>503</v>
      </c>
      <c r="C390" s="486">
        <f t="shared" si="166"/>
        <v>694783.21</v>
      </c>
      <c r="D390" s="531">
        <f t="shared" si="164"/>
        <v>0</v>
      </c>
      <c r="E390" s="450"/>
      <c r="F390" s="450"/>
      <c r="G390" s="200"/>
      <c r="H390" s="200"/>
      <c r="I390" s="200"/>
      <c r="J390" s="200"/>
      <c r="K390" s="200"/>
      <c r="L390" s="200"/>
      <c r="M390" s="200"/>
      <c r="N390" s="200"/>
      <c r="O390" s="200"/>
      <c r="P390" s="200"/>
      <c r="Q390" s="200"/>
      <c r="R390" s="200"/>
      <c r="S390" s="200"/>
      <c r="T390" s="200"/>
      <c r="U390" s="200"/>
      <c r="V390" s="200"/>
      <c r="W390" s="200"/>
      <c r="X390" s="200"/>
      <c r="Y390" s="531">
        <v>694783.21</v>
      </c>
      <c r="Z390" s="527"/>
      <c r="AA390" s="18"/>
      <c r="AB390" s="136" t="s">
        <v>1134</v>
      </c>
      <c r="AC390" s="45"/>
      <c r="AD390" s="45"/>
    </row>
    <row r="391" spans="1:31" s="137" customFormat="1" ht="16.5" customHeight="1" x14ac:dyDescent="0.25">
      <c r="A391" s="134">
        <f t="shared" si="165"/>
        <v>280</v>
      </c>
      <c r="B391" s="311" t="s">
        <v>510</v>
      </c>
      <c r="C391" s="486">
        <f t="shared" si="166"/>
        <v>939812.51</v>
      </c>
      <c r="D391" s="531">
        <f t="shared" si="164"/>
        <v>0</v>
      </c>
      <c r="E391" s="483"/>
      <c r="F391" s="531"/>
      <c r="G391" s="531"/>
      <c r="H391" s="531"/>
      <c r="I391" s="531"/>
      <c r="J391" s="531"/>
      <c r="K391" s="531"/>
      <c r="L391" s="531"/>
      <c r="M391" s="531"/>
      <c r="N391" s="531"/>
      <c r="O391" s="531"/>
      <c r="P391" s="531"/>
      <c r="Q391" s="531"/>
      <c r="R391" s="531"/>
      <c r="S391" s="531"/>
      <c r="T391" s="531"/>
      <c r="U391" s="531"/>
      <c r="V391" s="533"/>
      <c r="W391" s="533"/>
      <c r="X391" s="533"/>
      <c r="Y391" s="531">
        <v>939812.51</v>
      </c>
      <c r="Z391" s="527"/>
      <c r="AA391" s="18"/>
      <c r="AB391" s="136" t="s">
        <v>1091</v>
      </c>
      <c r="AC391" s="45"/>
      <c r="AD391" s="45"/>
    </row>
    <row r="392" spans="1:31" s="137" customFormat="1" ht="16.5" customHeight="1" x14ac:dyDescent="0.25">
      <c r="A392" s="134">
        <f t="shared" si="165"/>
        <v>281</v>
      </c>
      <c r="B392" s="311" t="s">
        <v>512</v>
      </c>
      <c r="C392" s="486">
        <f t="shared" si="166"/>
        <v>130422.18</v>
      </c>
      <c r="D392" s="531">
        <f t="shared" si="164"/>
        <v>0</v>
      </c>
      <c r="E392" s="483"/>
      <c r="F392" s="531"/>
      <c r="G392" s="531"/>
      <c r="H392" s="531"/>
      <c r="I392" s="531"/>
      <c r="J392" s="531"/>
      <c r="K392" s="531"/>
      <c r="L392" s="531"/>
      <c r="M392" s="531"/>
      <c r="N392" s="531"/>
      <c r="O392" s="531"/>
      <c r="P392" s="531"/>
      <c r="Q392" s="531"/>
      <c r="R392" s="531"/>
      <c r="S392" s="531"/>
      <c r="T392" s="531"/>
      <c r="U392" s="531"/>
      <c r="V392" s="531"/>
      <c r="W392" s="531"/>
      <c r="X392" s="533"/>
      <c r="Y392" s="531">
        <v>130422.18</v>
      </c>
      <c r="Z392" s="527"/>
      <c r="AA392" s="18"/>
      <c r="AB392" s="136" t="s">
        <v>1004</v>
      </c>
      <c r="AC392" s="45"/>
      <c r="AD392" s="45"/>
    </row>
    <row r="393" spans="1:31" s="137" customFormat="1" ht="16.5" customHeight="1" x14ac:dyDescent="0.25">
      <c r="A393" s="134">
        <f t="shared" si="165"/>
        <v>282</v>
      </c>
      <c r="B393" s="311" t="s">
        <v>513</v>
      </c>
      <c r="C393" s="486">
        <f t="shared" si="166"/>
        <v>562668.80000000005</v>
      </c>
      <c r="D393" s="531">
        <f t="shared" si="164"/>
        <v>0</v>
      </c>
      <c r="E393" s="483"/>
      <c r="F393" s="531"/>
      <c r="G393" s="531"/>
      <c r="H393" s="531"/>
      <c r="I393" s="531"/>
      <c r="J393" s="531"/>
      <c r="K393" s="531"/>
      <c r="L393" s="531"/>
      <c r="M393" s="531"/>
      <c r="N393" s="531"/>
      <c r="O393" s="531"/>
      <c r="P393" s="531"/>
      <c r="Q393" s="531"/>
      <c r="R393" s="531"/>
      <c r="S393" s="531"/>
      <c r="T393" s="531"/>
      <c r="U393" s="531"/>
      <c r="V393" s="531"/>
      <c r="W393" s="531"/>
      <c r="X393" s="533"/>
      <c r="Y393" s="531">
        <v>562668.80000000005</v>
      </c>
      <c r="Z393" s="527"/>
      <c r="AA393" s="18"/>
      <c r="AB393" s="136" t="s">
        <v>1135</v>
      </c>
      <c r="AC393" s="45"/>
      <c r="AD393" s="45"/>
    </row>
    <row r="394" spans="1:31" ht="17.25" customHeight="1" x14ac:dyDescent="0.2">
      <c r="A394" s="134">
        <f t="shared" si="165"/>
        <v>283</v>
      </c>
      <c r="B394" s="339" t="s">
        <v>194</v>
      </c>
      <c r="C394" s="486">
        <f t="shared" si="166"/>
        <v>4996138.42</v>
      </c>
      <c r="D394" s="531">
        <f t="shared" si="164"/>
        <v>0</v>
      </c>
      <c r="E394" s="531"/>
      <c r="F394" s="531"/>
      <c r="G394" s="531"/>
      <c r="H394" s="531"/>
      <c r="I394" s="531"/>
      <c r="J394" s="531"/>
      <c r="K394" s="531"/>
      <c r="L394" s="531"/>
      <c r="M394" s="531"/>
      <c r="N394" s="483"/>
      <c r="O394" s="483"/>
      <c r="P394" s="483">
        <v>835.2</v>
      </c>
      <c r="Q394" s="531">
        <v>151591.82</v>
      </c>
      <c r="R394" s="483">
        <v>2711.2</v>
      </c>
      <c r="S394" s="483">
        <v>4844546.5999999996</v>
      </c>
      <c r="T394" s="531"/>
      <c r="U394" s="531"/>
      <c r="V394" s="531"/>
      <c r="W394" s="531"/>
      <c r="X394" s="533"/>
      <c r="Y394" s="531"/>
      <c r="Z394" s="527"/>
      <c r="AA394" s="18"/>
      <c r="AB394" s="136"/>
      <c r="AC394" s="39"/>
      <c r="AD394" s="90"/>
      <c r="AE394" s="4"/>
    </row>
    <row r="395" spans="1:31" ht="17.25" customHeight="1" x14ac:dyDescent="0.25">
      <c r="A395" s="134">
        <f t="shared" si="165"/>
        <v>284</v>
      </c>
      <c r="B395" s="339" t="s">
        <v>195</v>
      </c>
      <c r="C395" s="486">
        <f t="shared" si="166"/>
        <v>5225893.6499999994</v>
      </c>
      <c r="D395" s="531">
        <f t="shared" si="164"/>
        <v>0</v>
      </c>
      <c r="E395" s="531"/>
      <c r="F395" s="531"/>
      <c r="G395" s="531"/>
      <c r="H395" s="531"/>
      <c r="I395" s="531"/>
      <c r="J395" s="531"/>
      <c r="K395" s="531"/>
      <c r="L395" s="531"/>
      <c r="M395" s="531"/>
      <c r="N395" s="483"/>
      <c r="O395" s="483"/>
      <c r="P395" s="483">
        <v>879.05</v>
      </c>
      <c r="Q395" s="531">
        <v>489581.68</v>
      </c>
      <c r="R395" s="483">
        <v>1873.72</v>
      </c>
      <c r="S395" s="483">
        <v>4736311.97</v>
      </c>
      <c r="T395" s="531"/>
      <c r="U395" s="531"/>
      <c r="V395" s="531"/>
      <c r="W395" s="531"/>
      <c r="X395" s="533"/>
      <c r="Y395" s="483"/>
      <c r="Z395" s="486"/>
      <c r="AA395" s="14"/>
      <c r="AB395" s="136"/>
      <c r="AC395" s="39"/>
      <c r="AD395" s="90"/>
      <c r="AE395" s="4"/>
    </row>
    <row r="396" spans="1:31" ht="17.25" customHeight="1" x14ac:dyDescent="0.25">
      <c r="A396" s="134">
        <f t="shared" si="165"/>
        <v>285</v>
      </c>
      <c r="B396" s="339" t="s">
        <v>196</v>
      </c>
      <c r="C396" s="486">
        <f t="shared" si="166"/>
        <v>5864091.5</v>
      </c>
      <c r="D396" s="531">
        <f t="shared" si="164"/>
        <v>0</v>
      </c>
      <c r="E396" s="531"/>
      <c r="F396" s="531"/>
      <c r="G396" s="531"/>
      <c r="H396" s="531"/>
      <c r="I396" s="531"/>
      <c r="J396" s="531"/>
      <c r="K396" s="531"/>
      <c r="L396" s="531"/>
      <c r="M396" s="531"/>
      <c r="N396" s="483"/>
      <c r="O396" s="483"/>
      <c r="P396" s="483">
        <v>881</v>
      </c>
      <c r="Q396" s="531">
        <v>1242570.76</v>
      </c>
      <c r="R396" s="483">
        <v>2251.5</v>
      </c>
      <c r="S396" s="483">
        <v>4621520.74</v>
      </c>
      <c r="T396" s="531"/>
      <c r="U396" s="531"/>
      <c r="V396" s="531"/>
      <c r="W396" s="531"/>
      <c r="X396" s="533"/>
      <c r="Y396" s="483"/>
      <c r="Z396" s="486"/>
      <c r="AA396" s="14"/>
      <c r="AB396" s="136"/>
      <c r="AC396" s="90"/>
      <c r="AD396" s="90"/>
    </row>
    <row r="397" spans="1:31" s="299" customFormat="1" ht="19.5" customHeight="1" x14ac:dyDescent="0.25">
      <c r="A397" s="134">
        <f t="shared" si="165"/>
        <v>286</v>
      </c>
      <c r="B397" s="311" t="s">
        <v>514</v>
      </c>
      <c r="C397" s="486">
        <f t="shared" si="166"/>
        <v>1093094</v>
      </c>
      <c r="D397" s="483"/>
      <c r="E397" s="531"/>
      <c r="F397" s="531"/>
      <c r="G397" s="531"/>
      <c r="H397" s="531"/>
      <c r="I397" s="531"/>
      <c r="J397" s="531"/>
      <c r="K397" s="531"/>
      <c r="L397" s="207"/>
      <c r="M397" s="207"/>
      <c r="N397" s="531">
        <v>1174.4000000000001</v>
      </c>
      <c r="O397" s="531">
        <v>1093094</v>
      </c>
      <c r="P397" s="531"/>
      <c r="Q397" s="531"/>
      <c r="R397" s="531"/>
      <c r="S397" s="531"/>
      <c r="T397" s="531"/>
      <c r="U397" s="531"/>
      <c r="V397" s="531"/>
      <c r="W397" s="533"/>
      <c r="X397" s="525"/>
      <c r="Y397" s="382"/>
      <c r="Z397" s="329"/>
      <c r="AA397" s="329"/>
      <c r="AB397" s="329"/>
      <c r="AC397" s="298"/>
    </row>
    <row r="398" spans="1:31" s="299" customFormat="1" ht="19.5" customHeight="1" x14ac:dyDescent="0.25">
      <c r="A398" s="134">
        <f t="shared" si="165"/>
        <v>287</v>
      </c>
      <c r="B398" s="311" t="s">
        <v>515</v>
      </c>
      <c r="C398" s="486">
        <f t="shared" si="166"/>
        <v>716867</v>
      </c>
      <c r="D398" s="483"/>
      <c r="E398" s="531"/>
      <c r="F398" s="531"/>
      <c r="G398" s="531"/>
      <c r="H398" s="531"/>
      <c r="I398" s="531"/>
      <c r="J398" s="531"/>
      <c r="K398" s="531"/>
      <c r="L398" s="531"/>
      <c r="M398" s="531"/>
      <c r="N398" s="531"/>
      <c r="O398" s="531"/>
      <c r="P398" s="531"/>
      <c r="Q398" s="531"/>
      <c r="R398" s="531"/>
      <c r="S398" s="531"/>
      <c r="T398" s="531"/>
      <c r="U398" s="451"/>
      <c r="V398" s="531">
        <v>2046.65</v>
      </c>
      <c r="W398" s="531">
        <v>716867</v>
      </c>
      <c r="X398" s="525"/>
      <c r="Y398" s="382"/>
      <c r="Z398" s="329"/>
      <c r="AA398" s="329"/>
      <c r="AB398" s="329"/>
      <c r="AC398" s="298"/>
    </row>
    <row r="399" spans="1:31" s="137" customFormat="1" ht="16.5" customHeight="1" x14ac:dyDescent="0.25">
      <c r="A399" s="134">
        <f t="shared" si="165"/>
        <v>288</v>
      </c>
      <c r="B399" s="315" t="s">
        <v>516</v>
      </c>
      <c r="C399" s="486">
        <f t="shared" si="166"/>
        <v>266828.44</v>
      </c>
      <c r="D399" s="531">
        <f t="shared" si="164"/>
        <v>0</v>
      </c>
      <c r="E399" s="483"/>
      <c r="F399" s="531"/>
      <c r="G399" s="531"/>
      <c r="H399" s="531"/>
      <c r="I399" s="531"/>
      <c r="J399" s="531"/>
      <c r="K399" s="531"/>
      <c r="L399" s="531"/>
      <c r="M399" s="531"/>
      <c r="N399" s="531"/>
      <c r="O399" s="531"/>
      <c r="P399" s="531"/>
      <c r="Q399" s="531"/>
      <c r="R399" s="531"/>
      <c r="S399" s="531"/>
      <c r="T399" s="531"/>
      <c r="U399" s="531"/>
      <c r="V399" s="531"/>
      <c r="W399" s="531"/>
      <c r="X399" s="533"/>
      <c r="Y399" s="531">
        <v>266828.44</v>
      </c>
      <c r="Z399" s="527"/>
      <c r="AA399" s="18"/>
      <c r="AB399" s="136" t="s">
        <v>1160</v>
      </c>
      <c r="AC399" s="45"/>
      <c r="AD399" s="45"/>
    </row>
    <row r="400" spans="1:31" s="137" customFormat="1" ht="16.5" customHeight="1" x14ac:dyDescent="0.25">
      <c r="A400" s="134">
        <f t="shared" si="165"/>
        <v>289</v>
      </c>
      <c r="B400" s="315" t="s">
        <v>517</v>
      </c>
      <c r="C400" s="486">
        <f t="shared" si="166"/>
        <v>266828.44</v>
      </c>
      <c r="D400" s="531">
        <f t="shared" si="164"/>
        <v>0</v>
      </c>
      <c r="E400" s="483"/>
      <c r="F400" s="531"/>
      <c r="G400" s="531"/>
      <c r="H400" s="531"/>
      <c r="I400" s="531"/>
      <c r="J400" s="531"/>
      <c r="K400" s="531"/>
      <c r="L400" s="531"/>
      <c r="M400" s="531"/>
      <c r="N400" s="531"/>
      <c r="O400" s="531"/>
      <c r="P400" s="531"/>
      <c r="Q400" s="531"/>
      <c r="R400" s="531"/>
      <c r="S400" s="531"/>
      <c r="T400" s="531"/>
      <c r="U400" s="531"/>
      <c r="V400" s="531"/>
      <c r="W400" s="531"/>
      <c r="X400" s="533"/>
      <c r="Y400" s="531">
        <v>266828.44</v>
      </c>
      <c r="Z400" s="527"/>
      <c r="AA400" s="18"/>
      <c r="AB400" s="136" t="s">
        <v>1160</v>
      </c>
      <c r="AC400" s="45"/>
      <c r="AD400" s="45"/>
    </row>
    <row r="401" spans="1:30" s="137" customFormat="1" ht="16.5" customHeight="1" x14ac:dyDescent="0.25">
      <c r="A401" s="134">
        <f t="shared" si="165"/>
        <v>290</v>
      </c>
      <c r="B401" s="311" t="s">
        <v>518</v>
      </c>
      <c r="C401" s="486">
        <f t="shared" si="166"/>
        <v>417373.35</v>
      </c>
      <c r="D401" s="531">
        <f t="shared" si="164"/>
        <v>0</v>
      </c>
      <c r="E401" s="483"/>
      <c r="F401" s="531"/>
      <c r="G401" s="531"/>
      <c r="H401" s="531"/>
      <c r="I401" s="531"/>
      <c r="J401" s="531"/>
      <c r="K401" s="531"/>
      <c r="L401" s="531"/>
      <c r="M401" s="531"/>
      <c r="N401" s="531"/>
      <c r="O401" s="531"/>
      <c r="P401" s="531"/>
      <c r="Q401" s="531"/>
      <c r="R401" s="531"/>
      <c r="S401" s="531"/>
      <c r="T401" s="531"/>
      <c r="U401" s="531"/>
      <c r="V401" s="531"/>
      <c r="W401" s="531"/>
      <c r="X401" s="533"/>
      <c r="Y401" s="531">
        <v>417373.35</v>
      </c>
      <c r="Z401" s="527"/>
      <c r="AA401" s="18"/>
      <c r="AB401" s="136" t="s">
        <v>1095</v>
      </c>
      <c r="AC401" s="45"/>
      <c r="AD401" s="45"/>
    </row>
    <row r="402" spans="1:30" ht="17.25" customHeight="1" x14ac:dyDescent="0.25">
      <c r="A402" s="134">
        <f t="shared" si="165"/>
        <v>291</v>
      </c>
      <c r="B402" s="339" t="s">
        <v>197</v>
      </c>
      <c r="C402" s="486">
        <f t="shared" si="166"/>
        <v>4756170.2399999993</v>
      </c>
      <c r="D402" s="531">
        <f t="shared" si="164"/>
        <v>0</v>
      </c>
      <c r="E402" s="531"/>
      <c r="F402" s="531"/>
      <c r="G402" s="531"/>
      <c r="H402" s="531"/>
      <c r="I402" s="531"/>
      <c r="J402" s="531"/>
      <c r="K402" s="531"/>
      <c r="L402" s="531"/>
      <c r="M402" s="531"/>
      <c r="N402" s="483"/>
      <c r="O402" s="483"/>
      <c r="P402" s="483">
        <v>881</v>
      </c>
      <c r="Q402" s="531">
        <v>318507.39</v>
      </c>
      <c r="R402" s="483">
        <v>2251.5</v>
      </c>
      <c r="S402" s="483">
        <v>4437662.8499999996</v>
      </c>
      <c r="T402" s="531"/>
      <c r="U402" s="531"/>
      <c r="V402" s="531"/>
      <c r="W402" s="531"/>
      <c r="X402" s="533"/>
      <c r="Y402" s="483"/>
      <c r="Z402" s="486"/>
      <c r="AA402" s="14"/>
      <c r="AB402" s="136"/>
      <c r="AC402" s="90"/>
      <c r="AD402" s="90"/>
    </row>
    <row r="403" spans="1:30" ht="17.25" customHeight="1" x14ac:dyDescent="0.25">
      <c r="A403" s="134">
        <f t="shared" si="165"/>
        <v>292</v>
      </c>
      <c r="B403" s="339" t="s">
        <v>198</v>
      </c>
      <c r="C403" s="486">
        <f t="shared" si="166"/>
        <v>5537901.2000000002</v>
      </c>
      <c r="D403" s="531">
        <f t="shared" si="164"/>
        <v>0</v>
      </c>
      <c r="E403" s="531"/>
      <c r="F403" s="531"/>
      <c r="G403" s="531"/>
      <c r="H403" s="531"/>
      <c r="I403" s="531"/>
      <c r="J403" s="531"/>
      <c r="K403" s="531"/>
      <c r="L403" s="531"/>
      <c r="M403" s="531"/>
      <c r="N403" s="531"/>
      <c r="O403" s="483"/>
      <c r="P403" s="531">
        <v>592.20000000000005</v>
      </c>
      <c r="Q403" s="531">
        <v>379607.92</v>
      </c>
      <c r="R403" s="531">
        <v>1924.13</v>
      </c>
      <c r="S403" s="531">
        <v>5158293.28</v>
      </c>
      <c r="T403" s="531"/>
      <c r="U403" s="531"/>
      <c r="V403" s="533"/>
      <c r="W403" s="533"/>
      <c r="X403" s="483"/>
      <c r="Y403" s="483"/>
      <c r="Z403" s="486"/>
      <c r="AA403" s="14"/>
      <c r="AB403" s="136"/>
      <c r="AC403" s="40"/>
      <c r="AD403" s="90"/>
    </row>
    <row r="404" spans="1:30" s="137" customFormat="1" ht="16.5" customHeight="1" x14ac:dyDescent="0.25">
      <c r="A404" s="134">
        <f t="shared" si="165"/>
        <v>293</v>
      </c>
      <c r="B404" s="311" t="s">
        <v>519</v>
      </c>
      <c r="C404" s="486">
        <f t="shared" si="166"/>
        <v>631236.73</v>
      </c>
      <c r="D404" s="531">
        <f t="shared" si="164"/>
        <v>0</v>
      </c>
      <c r="E404" s="483"/>
      <c r="F404" s="531"/>
      <c r="G404" s="531"/>
      <c r="H404" s="531"/>
      <c r="I404" s="531"/>
      <c r="J404" s="531"/>
      <c r="K404" s="531"/>
      <c r="L404" s="531"/>
      <c r="M404" s="531"/>
      <c r="N404" s="531"/>
      <c r="O404" s="531"/>
      <c r="P404" s="531"/>
      <c r="Q404" s="531"/>
      <c r="R404" s="531"/>
      <c r="S404" s="531"/>
      <c r="T404" s="531"/>
      <c r="U404" s="531"/>
      <c r="V404" s="531"/>
      <c r="W404" s="531"/>
      <c r="X404" s="533"/>
      <c r="Y404" s="531">
        <v>631236.73</v>
      </c>
      <c r="Z404" s="527"/>
      <c r="AA404" s="18"/>
      <c r="AB404" s="136" t="s">
        <v>1092</v>
      </c>
      <c r="AC404" s="45"/>
      <c r="AD404" s="45"/>
    </row>
    <row r="405" spans="1:30" s="137" customFormat="1" ht="16.5" customHeight="1" x14ac:dyDescent="0.25">
      <c r="A405" s="134">
        <f t="shared" si="165"/>
        <v>294</v>
      </c>
      <c r="B405" s="311" t="s">
        <v>520</v>
      </c>
      <c r="C405" s="486">
        <f t="shared" si="166"/>
        <v>1121675.03</v>
      </c>
      <c r="D405" s="531">
        <f t="shared" si="164"/>
        <v>0</v>
      </c>
      <c r="E405" s="483"/>
      <c r="F405" s="531"/>
      <c r="G405" s="531"/>
      <c r="H405" s="531"/>
      <c r="I405" s="531"/>
      <c r="J405" s="531"/>
      <c r="K405" s="531"/>
      <c r="L405" s="531"/>
      <c r="M405" s="531"/>
      <c r="N405" s="531"/>
      <c r="O405" s="531"/>
      <c r="P405" s="531"/>
      <c r="Q405" s="531"/>
      <c r="R405" s="531"/>
      <c r="S405" s="531"/>
      <c r="T405" s="531"/>
      <c r="U405" s="531"/>
      <c r="V405" s="531"/>
      <c r="W405" s="531"/>
      <c r="X405" s="533"/>
      <c r="Y405" s="531">
        <v>1121675.03</v>
      </c>
      <c r="Z405" s="527"/>
      <c r="AA405" s="18"/>
      <c r="AB405" s="136" t="s">
        <v>1093</v>
      </c>
      <c r="AC405" s="45"/>
      <c r="AD405" s="45"/>
    </row>
    <row r="406" spans="1:30" s="137" customFormat="1" ht="16.5" customHeight="1" x14ac:dyDescent="0.25">
      <c r="A406" s="134">
        <f t="shared" si="165"/>
        <v>295</v>
      </c>
      <c r="B406" s="311" t="s">
        <v>521</v>
      </c>
      <c r="C406" s="486">
        <f t="shared" si="166"/>
        <v>1090768.6099999999</v>
      </c>
      <c r="D406" s="531">
        <f t="shared" si="164"/>
        <v>0</v>
      </c>
      <c r="E406" s="483"/>
      <c r="F406" s="531"/>
      <c r="G406" s="531"/>
      <c r="H406" s="531"/>
      <c r="I406" s="531"/>
      <c r="J406" s="531"/>
      <c r="K406" s="531"/>
      <c r="L406" s="531"/>
      <c r="M406" s="531"/>
      <c r="N406" s="531"/>
      <c r="O406" s="531"/>
      <c r="P406" s="531"/>
      <c r="Q406" s="531"/>
      <c r="R406" s="531"/>
      <c r="S406" s="531"/>
      <c r="T406" s="531"/>
      <c r="U406" s="531"/>
      <c r="V406" s="531"/>
      <c r="W406" s="531"/>
      <c r="X406" s="533"/>
      <c r="Y406" s="531">
        <v>1090768.6099999999</v>
      </c>
      <c r="Z406" s="527"/>
      <c r="AA406" s="18"/>
      <c r="AB406" s="136" t="s">
        <v>1093</v>
      </c>
      <c r="AC406" s="45"/>
      <c r="AD406" s="45"/>
    </row>
    <row r="407" spans="1:30" s="137" customFormat="1" ht="16.5" customHeight="1" x14ac:dyDescent="0.25">
      <c r="A407" s="134">
        <f t="shared" si="165"/>
        <v>296</v>
      </c>
      <c r="B407" s="315" t="s">
        <v>522</v>
      </c>
      <c r="C407" s="486">
        <f t="shared" si="166"/>
        <v>1323828.75</v>
      </c>
      <c r="D407" s="531">
        <f t="shared" si="164"/>
        <v>0</v>
      </c>
      <c r="E407" s="483"/>
      <c r="F407" s="531"/>
      <c r="G407" s="531"/>
      <c r="H407" s="531"/>
      <c r="I407" s="531"/>
      <c r="J407" s="531"/>
      <c r="K407" s="531"/>
      <c r="L407" s="531"/>
      <c r="M407" s="531"/>
      <c r="N407" s="531"/>
      <c r="O407" s="531"/>
      <c r="P407" s="531"/>
      <c r="Q407" s="531"/>
      <c r="R407" s="531"/>
      <c r="S407" s="531"/>
      <c r="T407" s="531"/>
      <c r="U407" s="531"/>
      <c r="V407" s="531"/>
      <c r="W407" s="531"/>
      <c r="X407" s="533"/>
      <c r="Y407" s="531">
        <v>1323828.75</v>
      </c>
      <c r="Z407" s="527"/>
      <c r="AA407" s="18"/>
      <c r="AB407" s="136" t="s">
        <v>1094</v>
      </c>
      <c r="AC407" s="45"/>
      <c r="AD407" s="45"/>
    </row>
    <row r="408" spans="1:30" s="137" customFormat="1" ht="16.5" customHeight="1" x14ac:dyDescent="0.25">
      <c r="A408" s="134">
        <f t="shared" si="165"/>
        <v>297</v>
      </c>
      <c r="B408" s="315" t="s">
        <v>523</v>
      </c>
      <c r="C408" s="486">
        <f t="shared" si="166"/>
        <v>329018.05000000005</v>
      </c>
      <c r="D408" s="531">
        <f t="shared" si="164"/>
        <v>0</v>
      </c>
      <c r="E408" s="483"/>
      <c r="F408" s="531"/>
      <c r="G408" s="531"/>
      <c r="H408" s="531"/>
      <c r="I408" s="531"/>
      <c r="J408" s="531"/>
      <c r="K408" s="531"/>
      <c r="L408" s="531"/>
      <c r="M408" s="531"/>
      <c r="N408" s="531"/>
      <c r="O408" s="531"/>
      <c r="P408" s="531"/>
      <c r="Q408" s="531"/>
      <c r="R408" s="531"/>
      <c r="S408" s="531"/>
      <c r="T408" s="531"/>
      <c r="U408" s="531"/>
      <c r="V408" s="531"/>
      <c r="W408" s="531"/>
      <c r="X408" s="533"/>
      <c r="Y408" s="531">
        <v>329018.05000000005</v>
      </c>
      <c r="Z408" s="527"/>
      <c r="AA408" s="18"/>
      <c r="AB408" s="136" t="s">
        <v>1095</v>
      </c>
      <c r="AC408" s="45"/>
      <c r="AD408" s="45"/>
    </row>
    <row r="409" spans="1:30" s="137" customFormat="1" ht="16.5" customHeight="1" x14ac:dyDescent="0.25">
      <c r="A409" s="134">
        <f t="shared" si="165"/>
        <v>298</v>
      </c>
      <c r="B409" s="315" t="s">
        <v>524</v>
      </c>
      <c r="C409" s="486">
        <f t="shared" si="166"/>
        <v>603240.68999999994</v>
      </c>
      <c r="D409" s="531">
        <f t="shared" si="164"/>
        <v>0</v>
      </c>
      <c r="E409" s="483"/>
      <c r="F409" s="531"/>
      <c r="G409" s="531"/>
      <c r="H409" s="531"/>
      <c r="I409" s="531"/>
      <c r="J409" s="531"/>
      <c r="K409" s="531"/>
      <c r="L409" s="531"/>
      <c r="M409" s="531"/>
      <c r="N409" s="531"/>
      <c r="O409" s="531"/>
      <c r="P409" s="531"/>
      <c r="Q409" s="531"/>
      <c r="R409" s="531"/>
      <c r="S409" s="531"/>
      <c r="T409" s="531"/>
      <c r="U409" s="531"/>
      <c r="V409" s="531"/>
      <c r="W409" s="531"/>
      <c r="X409" s="533"/>
      <c r="Y409" s="531">
        <v>603240.68999999994</v>
      </c>
      <c r="Z409" s="527"/>
      <c r="AA409" s="18"/>
      <c r="AB409" s="136" t="s">
        <v>1096</v>
      </c>
      <c r="AC409" s="45"/>
      <c r="AD409" s="45"/>
    </row>
    <row r="410" spans="1:30" ht="17.25" customHeight="1" x14ac:dyDescent="0.25">
      <c r="A410" s="134">
        <f t="shared" si="165"/>
        <v>299</v>
      </c>
      <c r="B410" s="339" t="s">
        <v>113</v>
      </c>
      <c r="C410" s="486">
        <f t="shared" si="166"/>
        <v>4911060.28</v>
      </c>
      <c r="D410" s="531">
        <f t="shared" si="164"/>
        <v>1271050.43</v>
      </c>
      <c r="E410" s="531"/>
      <c r="F410" s="531">
        <v>1271050.43</v>
      </c>
      <c r="G410" s="531"/>
      <c r="H410" s="531"/>
      <c r="I410" s="531"/>
      <c r="J410" s="531"/>
      <c r="K410" s="531"/>
      <c r="L410" s="531"/>
      <c r="M410" s="531"/>
      <c r="N410" s="531"/>
      <c r="O410" s="483"/>
      <c r="P410" s="531">
        <v>683.1</v>
      </c>
      <c r="Q410" s="531">
        <v>330740.65000000002</v>
      </c>
      <c r="R410" s="531">
        <v>1733</v>
      </c>
      <c r="S410" s="483">
        <v>3309269.2</v>
      </c>
      <c r="T410" s="531"/>
      <c r="U410" s="531"/>
      <c r="V410" s="531"/>
      <c r="W410" s="531"/>
      <c r="X410" s="531"/>
      <c r="Y410" s="531"/>
      <c r="Z410" s="527"/>
      <c r="AA410" s="14"/>
      <c r="AB410" s="136"/>
      <c r="AC410" s="40"/>
      <c r="AD410" s="90"/>
    </row>
    <row r="411" spans="1:30" ht="17.25" customHeight="1" x14ac:dyDescent="0.25">
      <c r="A411" s="134">
        <f t="shared" si="165"/>
        <v>300</v>
      </c>
      <c r="B411" s="339" t="s">
        <v>114</v>
      </c>
      <c r="C411" s="486">
        <f t="shared" si="166"/>
        <v>2422625.0700000003</v>
      </c>
      <c r="D411" s="531">
        <f t="shared" si="164"/>
        <v>1140898.45</v>
      </c>
      <c r="E411" s="531"/>
      <c r="F411" s="531">
        <v>1140898.45</v>
      </c>
      <c r="G411" s="531"/>
      <c r="H411" s="531"/>
      <c r="I411" s="531"/>
      <c r="J411" s="531"/>
      <c r="K411" s="531"/>
      <c r="L411" s="531"/>
      <c r="M411" s="531"/>
      <c r="N411" s="531"/>
      <c r="O411" s="531"/>
      <c r="P411" s="531"/>
      <c r="Q411" s="531"/>
      <c r="R411" s="531">
        <v>903</v>
      </c>
      <c r="S411" s="531">
        <v>1281726.6200000001</v>
      </c>
      <c r="T411" s="531"/>
      <c r="U411" s="531"/>
      <c r="V411" s="531"/>
      <c r="W411" s="531"/>
      <c r="X411" s="533"/>
      <c r="Y411" s="531"/>
      <c r="Z411" s="527"/>
      <c r="AA411" s="14"/>
      <c r="AB411" s="136"/>
      <c r="AC411" s="40"/>
      <c r="AD411" s="90"/>
    </row>
    <row r="412" spans="1:30" ht="17.25" customHeight="1" x14ac:dyDescent="0.25">
      <c r="A412" s="134">
        <f t="shared" si="165"/>
        <v>301</v>
      </c>
      <c r="B412" s="339" t="s">
        <v>115</v>
      </c>
      <c r="C412" s="486">
        <f t="shared" si="166"/>
        <v>3405578.64</v>
      </c>
      <c r="D412" s="531">
        <f t="shared" si="164"/>
        <v>0</v>
      </c>
      <c r="E412" s="531"/>
      <c r="F412" s="531"/>
      <c r="G412" s="531"/>
      <c r="H412" s="531"/>
      <c r="I412" s="531"/>
      <c r="J412" s="531"/>
      <c r="K412" s="531"/>
      <c r="L412" s="531"/>
      <c r="M412" s="531"/>
      <c r="N412" s="531"/>
      <c r="O412" s="483"/>
      <c r="P412" s="531">
        <v>926</v>
      </c>
      <c r="Q412" s="531">
        <v>377356.92</v>
      </c>
      <c r="R412" s="531">
        <v>2011.37</v>
      </c>
      <c r="S412" s="531">
        <v>3028221.72</v>
      </c>
      <c r="T412" s="531"/>
      <c r="U412" s="531"/>
      <c r="V412" s="531"/>
      <c r="W412" s="483"/>
      <c r="X412" s="533"/>
      <c r="Y412" s="483"/>
      <c r="Z412" s="486"/>
      <c r="AA412" s="14"/>
      <c r="AB412" s="38"/>
      <c r="AC412" s="40"/>
      <c r="AD412" s="90"/>
    </row>
    <row r="413" spans="1:30" ht="17.25" customHeight="1" x14ac:dyDescent="0.25">
      <c r="A413" s="134">
        <f t="shared" si="165"/>
        <v>302</v>
      </c>
      <c r="B413" s="339" t="s">
        <v>116</v>
      </c>
      <c r="C413" s="486">
        <f t="shared" si="166"/>
        <v>14076772.27</v>
      </c>
      <c r="D413" s="531">
        <f t="shared" si="164"/>
        <v>1849022.62</v>
      </c>
      <c r="E413" s="531"/>
      <c r="F413" s="531">
        <v>1849022.62</v>
      </c>
      <c r="G413" s="531"/>
      <c r="H413" s="531"/>
      <c r="I413" s="531"/>
      <c r="J413" s="531"/>
      <c r="K413" s="531"/>
      <c r="L413" s="531"/>
      <c r="M413" s="531"/>
      <c r="N413" s="531"/>
      <c r="O413" s="483"/>
      <c r="P413" s="531">
        <v>1137.3</v>
      </c>
      <c r="Q413" s="531">
        <v>3582936.78</v>
      </c>
      <c r="R413" s="531">
        <v>2696.58</v>
      </c>
      <c r="S413" s="531">
        <v>8644812.8699999992</v>
      </c>
      <c r="T413" s="531"/>
      <c r="U413" s="531"/>
      <c r="V413" s="531"/>
      <c r="W413" s="531"/>
      <c r="X413" s="533"/>
      <c r="Y413" s="531"/>
      <c r="Z413" s="527"/>
      <c r="AA413" s="14"/>
      <c r="AB413" s="38"/>
      <c r="AC413" s="40"/>
      <c r="AD413" s="90"/>
    </row>
    <row r="414" spans="1:30" ht="17.25" customHeight="1" x14ac:dyDescent="0.25">
      <c r="A414" s="134">
        <f t="shared" si="165"/>
        <v>303</v>
      </c>
      <c r="B414" s="339" t="s">
        <v>147</v>
      </c>
      <c r="C414" s="486">
        <f t="shared" si="166"/>
        <v>5599363.7699999996</v>
      </c>
      <c r="D414" s="531">
        <f t="shared" si="164"/>
        <v>535419.49</v>
      </c>
      <c r="E414" s="531"/>
      <c r="F414" s="531">
        <v>535419.49</v>
      </c>
      <c r="G414" s="531"/>
      <c r="H414" s="531"/>
      <c r="I414" s="531"/>
      <c r="J414" s="531"/>
      <c r="K414" s="531"/>
      <c r="L414" s="531"/>
      <c r="M414" s="531"/>
      <c r="N414" s="531">
        <v>636.6</v>
      </c>
      <c r="O414" s="483">
        <v>3163216.8</v>
      </c>
      <c r="P414" s="531"/>
      <c r="Q414" s="531"/>
      <c r="R414" s="531">
        <v>901</v>
      </c>
      <c r="S414" s="531">
        <v>1900727.48</v>
      </c>
      <c r="T414" s="531"/>
      <c r="U414" s="531"/>
      <c r="V414" s="531"/>
      <c r="W414" s="531"/>
      <c r="X414" s="533"/>
      <c r="Y414" s="531"/>
      <c r="Z414" s="527"/>
      <c r="AA414" s="14"/>
      <c r="AB414" s="38"/>
      <c r="AC414" s="40"/>
      <c r="AD414" s="90"/>
    </row>
    <row r="415" spans="1:30" s="137" customFormat="1" ht="16.5" customHeight="1" x14ac:dyDescent="0.25">
      <c r="A415" s="134">
        <f t="shared" si="165"/>
        <v>304</v>
      </c>
      <c r="B415" s="315" t="s">
        <v>525</v>
      </c>
      <c r="C415" s="486">
        <f t="shared" si="166"/>
        <v>630508.04</v>
      </c>
      <c r="D415" s="531">
        <f t="shared" si="164"/>
        <v>0</v>
      </c>
      <c r="E415" s="483"/>
      <c r="F415" s="531"/>
      <c r="G415" s="531"/>
      <c r="H415" s="531"/>
      <c r="I415" s="531"/>
      <c r="J415" s="531"/>
      <c r="K415" s="531"/>
      <c r="L415" s="531"/>
      <c r="M415" s="531"/>
      <c r="N415" s="531"/>
      <c r="O415" s="531"/>
      <c r="P415" s="531"/>
      <c r="Q415" s="531"/>
      <c r="R415" s="531"/>
      <c r="S415" s="531"/>
      <c r="T415" s="531"/>
      <c r="U415" s="531"/>
      <c r="V415" s="531"/>
      <c r="W415" s="531"/>
      <c r="X415" s="533"/>
      <c r="Y415" s="531">
        <v>630508.04</v>
      </c>
      <c r="Z415" s="527"/>
      <c r="AA415" s="18"/>
      <c r="AB415" s="136" t="s">
        <v>1097</v>
      </c>
      <c r="AC415" s="45"/>
      <c r="AD415" s="45"/>
    </row>
    <row r="416" spans="1:30" s="137" customFormat="1" ht="16.5" customHeight="1" x14ac:dyDescent="0.25">
      <c r="A416" s="134">
        <f t="shared" si="165"/>
        <v>305</v>
      </c>
      <c r="B416" s="315" t="s">
        <v>526</v>
      </c>
      <c r="C416" s="486">
        <f t="shared" si="166"/>
        <v>741343.27</v>
      </c>
      <c r="D416" s="531">
        <f t="shared" si="164"/>
        <v>0</v>
      </c>
      <c r="E416" s="483"/>
      <c r="F416" s="531"/>
      <c r="G416" s="531"/>
      <c r="H416" s="531"/>
      <c r="I416" s="531"/>
      <c r="J416" s="531"/>
      <c r="K416" s="531"/>
      <c r="L416" s="531"/>
      <c r="M416" s="531"/>
      <c r="N416" s="531"/>
      <c r="O416" s="531"/>
      <c r="P416" s="531"/>
      <c r="Q416" s="531"/>
      <c r="R416" s="531"/>
      <c r="S416" s="531"/>
      <c r="T416" s="531"/>
      <c r="U416" s="531"/>
      <c r="V416" s="531"/>
      <c r="W416" s="531"/>
      <c r="X416" s="533"/>
      <c r="Y416" s="531">
        <v>741343.27</v>
      </c>
      <c r="Z416" s="527"/>
      <c r="AA416" s="18"/>
      <c r="AB416" s="136" t="s">
        <v>1098</v>
      </c>
      <c r="AC416" s="45"/>
      <c r="AD416" s="45"/>
    </row>
    <row r="417" spans="1:30" s="137" customFormat="1" ht="16.5" customHeight="1" x14ac:dyDescent="0.25">
      <c r="A417" s="134">
        <f t="shared" si="165"/>
        <v>306</v>
      </c>
      <c r="B417" s="315" t="s">
        <v>527</v>
      </c>
      <c r="C417" s="486">
        <f t="shared" si="166"/>
        <v>746142.87000000011</v>
      </c>
      <c r="D417" s="531">
        <f t="shared" si="164"/>
        <v>0</v>
      </c>
      <c r="E417" s="483"/>
      <c r="F417" s="531"/>
      <c r="G417" s="531"/>
      <c r="H417" s="531"/>
      <c r="I417" s="531"/>
      <c r="J417" s="531"/>
      <c r="K417" s="531"/>
      <c r="L417" s="531"/>
      <c r="M417" s="531"/>
      <c r="N417" s="531"/>
      <c r="O417" s="531"/>
      <c r="P417" s="531"/>
      <c r="Q417" s="531"/>
      <c r="R417" s="531"/>
      <c r="S417" s="531"/>
      <c r="T417" s="531"/>
      <c r="U417" s="531"/>
      <c r="V417" s="531"/>
      <c r="W417" s="531"/>
      <c r="X417" s="533"/>
      <c r="Y417" s="531">
        <v>746142.87000000011</v>
      </c>
      <c r="Z417" s="527"/>
      <c r="AA417" s="18"/>
      <c r="AB417" s="136" t="s">
        <v>1099</v>
      </c>
      <c r="AC417" s="45"/>
      <c r="AD417" s="45"/>
    </row>
    <row r="418" spans="1:30" s="137" customFormat="1" ht="16.5" customHeight="1" x14ac:dyDescent="0.25">
      <c r="A418" s="134">
        <f t="shared" si="165"/>
        <v>307</v>
      </c>
      <c r="B418" s="311" t="s">
        <v>528</v>
      </c>
      <c r="C418" s="486">
        <f t="shared" si="166"/>
        <v>1189361.6199999999</v>
      </c>
      <c r="D418" s="531">
        <f t="shared" si="164"/>
        <v>0</v>
      </c>
      <c r="E418" s="483"/>
      <c r="F418" s="531"/>
      <c r="G418" s="531"/>
      <c r="H418" s="531"/>
      <c r="I418" s="531"/>
      <c r="J418" s="531"/>
      <c r="K418" s="531"/>
      <c r="L418" s="531"/>
      <c r="M418" s="531"/>
      <c r="N418" s="531"/>
      <c r="O418" s="531"/>
      <c r="P418" s="531"/>
      <c r="Q418" s="531"/>
      <c r="R418" s="531"/>
      <c r="S418" s="531"/>
      <c r="T418" s="531"/>
      <c r="U418" s="531"/>
      <c r="V418" s="531"/>
      <c r="W418" s="531"/>
      <c r="X418" s="533"/>
      <c r="Y418" s="531">
        <v>1189361.6199999999</v>
      </c>
      <c r="Z418" s="527"/>
      <c r="AA418" s="18"/>
      <c r="AB418" s="136" t="s">
        <v>1100</v>
      </c>
      <c r="AC418" s="45"/>
      <c r="AD418" s="45"/>
    </row>
    <row r="419" spans="1:30" s="137" customFormat="1" ht="16.5" customHeight="1" x14ac:dyDescent="0.25">
      <c r="A419" s="134">
        <f t="shared" si="165"/>
        <v>308</v>
      </c>
      <c r="B419" s="315" t="s">
        <v>529</v>
      </c>
      <c r="C419" s="486">
        <f t="shared" si="166"/>
        <v>1179804.21</v>
      </c>
      <c r="D419" s="531">
        <f t="shared" ref="D419:D450" si="167">E419+F419+G419+H419+I419+J419</f>
        <v>0</v>
      </c>
      <c r="E419" s="483"/>
      <c r="F419" s="531"/>
      <c r="G419" s="531"/>
      <c r="H419" s="531"/>
      <c r="I419" s="531"/>
      <c r="J419" s="531"/>
      <c r="K419" s="531"/>
      <c r="L419" s="531"/>
      <c r="M419" s="531"/>
      <c r="N419" s="531"/>
      <c r="O419" s="531"/>
      <c r="P419" s="531"/>
      <c r="Q419" s="531"/>
      <c r="R419" s="531"/>
      <c r="S419" s="531"/>
      <c r="T419" s="531"/>
      <c r="U419" s="531"/>
      <c r="V419" s="531"/>
      <c r="W419" s="531"/>
      <c r="X419" s="533"/>
      <c r="Y419" s="531">
        <v>1179804.21</v>
      </c>
      <c r="Z419" s="527"/>
      <c r="AA419" s="18"/>
      <c r="AB419" s="136" t="s">
        <v>1101</v>
      </c>
      <c r="AC419" s="45"/>
      <c r="AD419" s="45"/>
    </row>
    <row r="420" spans="1:30" s="137" customFormat="1" ht="16.5" customHeight="1" x14ac:dyDescent="0.25">
      <c r="A420" s="134">
        <f t="shared" ref="A420:A451" si="168">A419+1</f>
        <v>309</v>
      </c>
      <c r="B420" s="319" t="s">
        <v>530</v>
      </c>
      <c r="C420" s="486">
        <f t="shared" si="166"/>
        <v>238890.45</v>
      </c>
      <c r="D420" s="531">
        <f t="shared" si="167"/>
        <v>0</v>
      </c>
      <c r="E420" s="200"/>
      <c r="F420" s="200"/>
      <c r="G420" s="200"/>
      <c r="H420" s="200"/>
      <c r="I420" s="200"/>
      <c r="J420" s="200"/>
      <c r="K420" s="200"/>
      <c r="L420" s="200"/>
      <c r="M420" s="200"/>
      <c r="N420" s="200"/>
      <c r="O420" s="200"/>
      <c r="P420" s="200"/>
      <c r="Q420" s="200"/>
      <c r="R420" s="200"/>
      <c r="S420" s="200"/>
      <c r="T420" s="200"/>
      <c r="U420" s="200"/>
      <c r="V420" s="200"/>
      <c r="W420" s="200"/>
      <c r="X420" s="200"/>
      <c r="Y420" s="531">
        <v>238890.45</v>
      </c>
      <c r="Z420" s="527"/>
      <c r="AA420" s="18"/>
      <c r="AB420" s="136" t="s">
        <v>1095</v>
      </c>
      <c r="AC420" s="45"/>
      <c r="AD420" s="45"/>
    </row>
    <row r="421" spans="1:30" s="137" customFormat="1" ht="16.5" customHeight="1" x14ac:dyDescent="0.25">
      <c r="A421" s="134">
        <f t="shared" si="168"/>
        <v>310</v>
      </c>
      <c r="B421" s="311" t="s">
        <v>531</v>
      </c>
      <c r="C421" s="486">
        <f t="shared" si="166"/>
        <v>717201.07</v>
      </c>
      <c r="D421" s="531">
        <f t="shared" si="167"/>
        <v>0</v>
      </c>
      <c r="E421" s="483"/>
      <c r="F421" s="531"/>
      <c r="G421" s="531"/>
      <c r="H421" s="531"/>
      <c r="I421" s="531"/>
      <c r="J421" s="531"/>
      <c r="K421" s="531"/>
      <c r="L421" s="531"/>
      <c r="M421" s="531"/>
      <c r="N421" s="531"/>
      <c r="O421" s="531"/>
      <c r="P421" s="531"/>
      <c r="Q421" s="531"/>
      <c r="R421" s="531"/>
      <c r="S421" s="531"/>
      <c r="T421" s="531"/>
      <c r="U421" s="531"/>
      <c r="V421" s="531"/>
      <c r="W421" s="531"/>
      <c r="X421" s="533"/>
      <c r="Y421" s="531">
        <v>717201.07</v>
      </c>
      <c r="Z421" s="527"/>
      <c r="AA421" s="18"/>
      <c r="AB421" s="136" t="s">
        <v>1102</v>
      </c>
      <c r="AC421" s="45"/>
      <c r="AD421" s="45"/>
    </row>
    <row r="422" spans="1:30" s="137" customFormat="1" ht="16.5" customHeight="1" x14ac:dyDescent="0.25">
      <c r="A422" s="134">
        <f t="shared" si="168"/>
        <v>311</v>
      </c>
      <c r="B422" s="319" t="s">
        <v>532</v>
      </c>
      <c r="C422" s="486">
        <f t="shared" si="166"/>
        <v>314702.2</v>
      </c>
      <c r="D422" s="531">
        <f t="shared" si="167"/>
        <v>0</v>
      </c>
      <c r="E422" s="200"/>
      <c r="F422" s="200"/>
      <c r="G422" s="200"/>
      <c r="H422" s="200"/>
      <c r="I422" s="200"/>
      <c r="J422" s="200"/>
      <c r="K422" s="200"/>
      <c r="L422" s="200"/>
      <c r="M422" s="200"/>
      <c r="N422" s="200"/>
      <c r="O422" s="200"/>
      <c r="P422" s="200"/>
      <c r="Q422" s="200"/>
      <c r="R422" s="200"/>
      <c r="S422" s="200"/>
      <c r="T422" s="200"/>
      <c r="U422" s="200"/>
      <c r="V422" s="200"/>
      <c r="W422" s="200"/>
      <c r="X422" s="200"/>
      <c r="Y422" s="531">
        <v>314702.2</v>
      </c>
      <c r="Z422" s="527"/>
      <c r="AA422" s="18"/>
      <c r="AB422" s="136" t="s">
        <v>1095</v>
      </c>
      <c r="AC422" s="45"/>
      <c r="AD422" s="45"/>
    </row>
    <row r="423" spans="1:30" s="137" customFormat="1" ht="16.5" customHeight="1" x14ac:dyDescent="0.25">
      <c r="A423" s="134">
        <f t="shared" si="168"/>
        <v>312</v>
      </c>
      <c r="B423" s="311" t="s">
        <v>533</v>
      </c>
      <c r="C423" s="486">
        <f t="shared" si="166"/>
        <v>884897.02</v>
      </c>
      <c r="D423" s="531">
        <f t="shared" si="167"/>
        <v>0</v>
      </c>
      <c r="E423" s="483"/>
      <c r="F423" s="531"/>
      <c r="G423" s="531"/>
      <c r="H423" s="531"/>
      <c r="I423" s="531"/>
      <c r="J423" s="531"/>
      <c r="K423" s="531"/>
      <c r="L423" s="531"/>
      <c r="M423" s="531"/>
      <c r="N423" s="531"/>
      <c r="O423" s="531"/>
      <c r="P423" s="531"/>
      <c r="Q423" s="531"/>
      <c r="R423" s="531"/>
      <c r="S423" s="531"/>
      <c r="T423" s="531"/>
      <c r="U423" s="531"/>
      <c r="V423" s="531"/>
      <c r="W423" s="531"/>
      <c r="X423" s="533"/>
      <c r="Y423" s="531">
        <v>884897.02</v>
      </c>
      <c r="Z423" s="527"/>
      <c r="AA423" s="18"/>
      <c r="AB423" s="136" t="s">
        <v>1102</v>
      </c>
      <c r="AC423" s="45"/>
      <c r="AD423" s="45"/>
    </row>
    <row r="424" spans="1:30" s="137" customFormat="1" ht="16.5" customHeight="1" x14ac:dyDescent="0.25">
      <c r="A424" s="134">
        <f t="shared" si="168"/>
        <v>313</v>
      </c>
      <c r="B424" s="311" t="s">
        <v>534</v>
      </c>
      <c r="C424" s="486">
        <f t="shared" si="166"/>
        <v>962668.42</v>
      </c>
      <c r="D424" s="531">
        <f t="shared" si="167"/>
        <v>0</v>
      </c>
      <c r="E424" s="483"/>
      <c r="F424" s="531"/>
      <c r="G424" s="531"/>
      <c r="H424" s="531"/>
      <c r="I424" s="531"/>
      <c r="J424" s="531"/>
      <c r="K424" s="531"/>
      <c r="L424" s="531"/>
      <c r="M424" s="531"/>
      <c r="N424" s="531"/>
      <c r="O424" s="531"/>
      <c r="P424" s="531"/>
      <c r="Q424" s="531"/>
      <c r="R424" s="531"/>
      <c r="S424" s="531"/>
      <c r="T424" s="531"/>
      <c r="U424" s="531"/>
      <c r="V424" s="531"/>
      <c r="W424" s="531"/>
      <c r="X424" s="533"/>
      <c r="Y424" s="531">
        <v>962668.42</v>
      </c>
      <c r="Z424" s="527"/>
      <c r="AA424" s="18"/>
      <c r="AB424" s="136" t="s">
        <v>1103</v>
      </c>
      <c r="AC424" s="45"/>
      <c r="AD424" s="45"/>
    </row>
    <row r="425" spans="1:30" s="137" customFormat="1" ht="16.5" customHeight="1" x14ac:dyDescent="0.25">
      <c r="A425" s="134">
        <f t="shared" si="168"/>
        <v>314</v>
      </c>
      <c r="B425" s="311" t="s">
        <v>535</v>
      </c>
      <c r="C425" s="486">
        <f t="shared" si="166"/>
        <v>239770</v>
      </c>
      <c r="D425" s="531">
        <f t="shared" si="167"/>
        <v>0</v>
      </c>
      <c r="E425" s="483"/>
      <c r="F425" s="531"/>
      <c r="G425" s="531"/>
      <c r="H425" s="531"/>
      <c r="I425" s="531"/>
      <c r="J425" s="531"/>
      <c r="K425" s="531"/>
      <c r="L425" s="531"/>
      <c r="M425" s="531"/>
      <c r="N425" s="531"/>
      <c r="O425" s="531"/>
      <c r="P425" s="531"/>
      <c r="Q425" s="531"/>
      <c r="R425" s="531"/>
      <c r="S425" s="531"/>
      <c r="T425" s="531"/>
      <c r="U425" s="531"/>
      <c r="V425" s="531"/>
      <c r="W425" s="531"/>
      <c r="X425" s="533"/>
      <c r="Y425" s="531">
        <v>239770</v>
      </c>
      <c r="Z425" s="527"/>
      <c r="AA425" s="18"/>
      <c r="AB425" s="136" t="s">
        <v>1104</v>
      </c>
      <c r="AC425" s="45"/>
      <c r="AD425" s="45"/>
    </row>
    <row r="426" spans="1:30" s="137" customFormat="1" ht="16.5" customHeight="1" x14ac:dyDescent="0.25">
      <c r="A426" s="134">
        <f t="shared" si="168"/>
        <v>315</v>
      </c>
      <c r="B426" s="315" t="s">
        <v>536</v>
      </c>
      <c r="C426" s="486">
        <f t="shared" si="166"/>
        <v>1099142.6399999999</v>
      </c>
      <c r="D426" s="531">
        <f t="shared" si="167"/>
        <v>0</v>
      </c>
      <c r="E426" s="450"/>
      <c r="F426" s="450"/>
      <c r="G426" s="200"/>
      <c r="H426" s="200"/>
      <c r="I426" s="200"/>
      <c r="J426" s="200"/>
      <c r="K426" s="200"/>
      <c r="L426" s="200"/>
      <c r="M426" s="200"/>
      <c r="N426" s="200"/>
      <c r="O426" s="200"/>
      <c r="P426" s="200"/>
      <c r="Q426" s="200"/>
      <c r="R426" s="7"/>
      <c r="S426" s="200"/>
      <c r="T426" s="200"/>
      <c r="U426" s="200"/>
      <c r="V426" s="200"/>
      <c r="W426" s="200"/>
      <c r="X426" s="200"/>
      <c r="Y426" s="531">
        <v>1099142.6399999999</v>
      </c>
      <c r="Z426" s="527"/>
      <c r="AA426" s="18"/>
      <c r="AB426" s="136" t="s">
        <v>1105</v>
      </c>
      <c r="AC426" s="45"/>
      <c r="AD426" s="45"/>
    </row>
    <row r="427" spans="1:30" s="137" customFormat="1" ht="16.5" customHeight="1" x14ac:dyDescent="0.25">
      <c r="A427" s="134">
        <f t="shared" si="168"/>
        <v>316</v>
      </c>
      <c r="B427" s="315" t="s">
        <v>537</v>
      </c>
      <c r="C427" s="486">
        <f t="shared" si="166"/>
        <v>656502.17000000004</v>
      </c>
      <c r="D427" s="531">
        <f t="shared" si="167"/>
        <v>0</v>
      </c>
      <c r="E427" s="450"/>
      <c r="F427" s="450"/>
      <c r="G427" s="200"/>
      <c r="H427" s="200"/>
      <c r="I427" s="200"/>
      <c r="J427" s="200"/>
      <c r="K427" s="200"/>
      <c r="L427" s="200"/>
      <c r="M427" s="200"/>
      <c r="N427" s="200"/>
      <c r="O427" s="200"/>
      <c r="P427" s="200"/>
      <c r="Q427" s="200"/>
      <c r="R427" s="7"/>
      <c r="S427" s="200"/>
      <c r="T427" s="200"/>
      <c r="U427" s="200"/>
      <c r="V427" s="200"/>
      <c r="W427" s="200"/>
      <c r="X427" s="200"/>
      <c r="Y427" s="531">
        <v>656502.17000000004</v>
      </c>
      <c r="Z427" s="527"/>
      <c r="AA427" s="18"/>
      <c r="AB427" s="136" t="s">
        <v>1106</v>
      </c>
      <c r="AC427" s="45"/>
      <c r="AD427" s="45"/>
    </row>
    <row r="428" spans="1:30" s="137" customFormat="1" ht="16.5" customHeight="1" x14ac:dyDescent="0.25">
      <c r="A428" s="134">
        <f t="shared" si="168"/>
        <v>317</v>
      </c>
      <c r="B428" s="315" t="s">
        <v>538</v>
      </c>
      <c r="C428" s="486">
        <f t="shared" si="166"/>
        <v>1563145.49</v>
      </c>
      <c r="D428" s="531">
        <f t="shared" si="167"/>
        <v>0</v>
      </c>
      <c r="E428" s="450"/>
      <c r="F428" s="450"/>
      <c r="G428" s="200"/>
      <c r="H428" s="200"/>
      <c r="I428" s="200"/>
      <c r="J428" s="200"/>
      <c r="K428" s="200"/>
      <c r="L428" s="200"/>
      <c r="M428" s="200"/>
      <c r="N428" s="200"/>
      <c r="O428" s="7"/>
      <c r="P428" s="200"/>
      <c r="Q428" s="200"/>
      <c r="R428" s="7"/>
      <c r="S428" s="200"/>
      <c r="T428" s="200"/>
      <c r="U428" s="200"/>
      <c r="V428" s="200"/>
      <c r="W428" s="200"/>
      <c r="X428" s="200"/>
      <c r="Y428" s="531">
        <v>1563145.49</v>
      </c>
      <c r="Z428" s="527"/>
      <c r="AA428" s="18"/>
      <c r="AB428" s="136" t="s">
        <v>1107</v>
      </c>
      <c r="AC428" s="45"/>
      <c r="AD428" s="45"/>
    </row>
    <row r="429" spans="1:30" s="137" customFormat="1" ht="16.5" customHeight="1" x14ac:dyDescent="0.25">
      <c r="A429" s="134">
        <f t="shared" si="168"/>
        <v>318</v>
      </c>
      <c r="B429" s="315" t="s">
        <v>539</v>
      </c>
      <c r="C429" s="486">
        <f t="shared" si="166"/>
        <v>754562.82000000007</v>
      </c>
      <c r="D429" s="531">
        <f t="shared" si="167"/>
        <v>0</v>
      </c>
      <c r="E429" s="450"/>
      <c r="F429" s="450"/>
      <c r="G429" s="200"/>
      <c r="H429" s="200"/>
      <c r="I429" s="200"/>
      <c r="J429" s="200"/>
      <c r="K429" s="200"/>
      <c r="L429" s="200"/>
      <c r="M429" s="200"/>
      <c r="N429" s="200"/>
      <c r="O429" s="200"/>
      <c r="P429" s="200"/>
      <c r="Q429" s="200"/>
      <c r="R429" s="7"/>
      <c r="S429" s="200"/>
      <c r="T429" s="200"/>
      <c r="U429" s="200"/>
      <c r="V429" s="200"/>
      <c r="W429" s="200"/>
      <c r="X429" s="200"/>
      <c r="Y429" s="531">
        <v>754562.82000000007</v>
      </c>
      <c r="Z429" s="527"/>
      <c r="AA429" s="18"/>
      <c r="AB429" s="136" t="s">
        <v>1108</v>
      </c>
      <c r="AC429" s="45"/>
      <c r="AD429" s="45"/>
    </row>
    <row r="430" spans="1:30" s="137" customFormat="1" ht="16.5" customHeight="1" x14ac:dyDescent="0.25">
      <c r="A430" s="134">
        <f t="shared" si="168"/>
        <v>319</v>
      </c>
      <c r="B430" s="311" t="s">
        <v>540</v>
      </c>
      <c r="C430" s="486">
        <f t="shared" si="166"/>
        <v>468309.15</v>
      </c>
      <c r="D430" s="531">
        <f t="shared" si="167"/>
        <v>0</v>
      </c>
      <c r="E430" s="450"/>
      <c r="F430" s="450"/>
      <c r="G430" s="200"/>
      <c r="H430" s="200"/>
      <c r="I430" s="200"/>
      <c r="J430" s="200"/>
      <c r="K430" s="200"/>
      <c r="L430" s="200"/>
      <c r="M430" s="200"/>
      <c r="N430" s="200"/>
      <c r="O430" s="200"/>
      <c r="P430" s="200"/>
      <c r="Q430" s="200"/>
      <c r="R430" s="7"/>
      <c r="S430" s="200"/>
      <c r="T430" s="200"/>
      <c r="U430" s="200"/>
      <c r="V430" s="200"/>
      <c r="W430" s="200"/>
      <c r="X430" s="200"/>
      <c r="Y430" s="531">
        <v>468309.15</v>
      </c>
      <c r="Z430" s="527"/>
      <c r="AA430" s="18"/>
      <c r="AB430" s="136" t="s">
        <v>1012</v>
      </c>
      <c r="AC430" s="45"/>
      <c r="AD430" s="45"/>
    </row>
    <row r="431" spans="1:30" s="137" customFormat="1" ht="16.5" customHeight="1" x14ac:dyDescent="0.25">
      <c r="A431" s="134">
        <f t="shared" si="168"/>
        <v>320</v>
      </c>
      <c r="B431" s="315" t="s">
        <v>541</v>
      </c>
      <c r="C431" s="486">
        <f t="shared" si="166"/>
        <v>514652.09</v>
      </c>
      <c r="D431" s="531">
        <f t="shared" si="167"/>
        <v>0</v>
      </c>
      <c r="E431" s="483"/>
      <c r="F431" s="531"/>
      <c r="G431" s="531"/>
      <c r="H431" s="531"/>
      <c r="I431" s="531"/>
      <c r="J431" s="531"/>
      <c r="K431" s="531"/>
      <c r="L431" s="531"/>
      <c r="M431" s="531"/>
      <c r="N431" s="531"/>
      <c r="O431" s="531"/>
      <c r="P431" s="531"/>
      <c r="Q431" s="531"/>
      <c r="R431" s="531"/>
      <c r="S431" s="452"/>
      <c r="T431" s="531"/>
      <c r="U431" s="531"/>
      <c r="V431" s="531"/>
      <c r="W431" s="531"/>
      <c r="X431" s="533"/>
      <c r="Y431" s="531">
        <v>514652.09</v>
      </c>
      <c r="Z431" s="527"/>
      <c r="AA431" s="18"/>
      <c r="AB431" s="136" t="s">
        <v>986</v>
      </c>
      <c r="AC431" s="45"/>
      <c r="AD431" s="45"/>
    </row>
    <row r="432" spans="1:30" s="137" customFormat="1" ht="16.5" customHeight="1" x14ac:dyDescent="0.25">
      <c r="A432" s="134">
        <f t="shared" si="168"/>
        <v>321</v>
      </c>
      <c r="B432" s="315" t="s">
        <v>542</v>
      </c>
      <c r="C432" s="486">
        <f t="shared" si="166"/>
        <v>817361.65</v>
      </c>
      <c r="D432" s="531">
        <f t="shared" si="167"/>
        <v>0</v>
      </c>
      <c r="E432" s="483"/>
      <c r="F432" s="531"/>
      <c r="G432" s="531"/>
      <c r="H432" s="531"/>
      <c r="I432" s="531"/>
      <c r="J432" s="531"/>
      <c r="K432" s="531"/>
      <c r="L432" s="531"/>
      <c r="M432" s="531"/>
      <c r="N432" s="531"/>
      <c r="O432" s="531"/>
      <c r="P432" s="531"/>
      <c r="Q432" s="531"/>
      <c r="R432" s="531"/>
      <c r="S432" s="452"/>
      <c r="T432" s="531"/>
      <c r="U432" s="531"/>
      <c r="V432" s="531"/>
      <c r="W432" s="531"/>
      <c r="X432" s="533"/>
      <c r="Y432" s="531">
        <v>817361.65</v>
      </c>
      <c r="Z432" s="527"/>
      <c r="AA432" s="18"/>
      <c r="AB432" s="136" t="s">
        <v>1109</v>
      </c>
      <c r="AC432" s="45"/>
      <c r="AD432" s="45"/>
    </row>
    <row r="433" spans="1:30" ht="17.25" customHeight="1" x14ac:dyDescent="0.25">
      <c r="A433" s="134">
        <f t="shared" si="168"/>
        <v>322</v>
      </c>
      <c r="B433" s="339" t="s">
        <v>199</v>
      </c>
      <c r="C433" s="486">
        <f t="shared" si="166"/>
        <v>3095775.56</v>
      </c>
      <c r="D433" s="531">
        <f t="shared" si="167"/>
        <v>1567153.28</v>
      </c>
      <c r="E433" s="531"/>
      <c r="F433" s="531">
        <v>1567153.28</v>
      </c>
      <c r="G433" s="531"/>
      <c r="H433" s="531"/>
      <c r="I433" s="531"/>
      <c r="J433" s="531"/>
      <c r="K433" s="531"/>
      <c r="L433" s="531"/>
      <c r="M433" s="531"/>
      <c r="N433" s="531"/>
      <c r="O433" s="531"/>
      <c r="P433" s="531">
        <v>881</v>
      </c>
      <c r="Q433" s="531">
        <v>1528622.28</v>
      </c>
      <c r="R433" s="531"/>
      <c r="S433" s="483"/>
      <c r="T433" s="531"/>
      <c r="U433" s="531"/>
      <c r="V433" s="531"/>
      <c r="W433" s="531"/>
      <c r="X433" s="533"/>
      <c r="Y433" s="531"/>
      <c r="Z433" s="527"/>
      <c r="AA433" s="14"/>
      <c r="AB433" s="136"/>
      <c r="AC433" s="90"/>
      <c r="AD433" s="90"/>
    </row>
    <row r="434" spans="1:30" ht="17.25" customHeight="1" x14ac:dyDescent="0.25">
      <c r="A434" s="134">
        <f t="shared" si="168"/>
        <v>323</v>
      </c>
      <c r="B434" s="339" t="s">
        <v>200</v>
      </c>
      <c r="C434" s="486">
        <f t="shared" si="166"/>
        <v>6815487.7599999998</v>
      </c>
      <c r="D434" s="531">
        <f t="shared" si="167"/>
        <v>1169657.3</v>
      </c>
      <c r="E434" s="531"/>
      <c r="F434" s="531">
        <v>1169657.3</v>
      </c>
      <c r="G434" s="531"/>
      <c r="H434" s="531"/>
      <c r="I434" s="531"/>
      <c r="J434" s="531"/>
      <c r="K434" s="531"/>
      <c r="L434" s="531"/>
      <c r="M434" s="531"/>
      <c r="N434" s="531"/>
      <c r="O434" s="531"/>
      <c r="P434" s="531">
        <v>648</v>
      </c>
      <c r="Q434" s="531">
        <v>980269.28</v>
      </c>
      <c r="R434" s="531">
        <v>1955.2</v>
      </c>
      <c r="S434" s="483">
        <v>4665561.18</v>
      </c>
      <c r="T434" s="531"/>
      <c r="U434" s="531"/>
      <c r="V434" s="531"/>
      <c r="W434" s="531"/>
      <c r="X434" s="533"/>
      <c r="Y434" s="531"/>
      <c r="Z434" s="527"/>
      <c r="AA434" s="14"/>
      <c r="AB434" s="38"/>
      <c r="AC434" s="90"/>
      <c r="AD434" s="90"/>
    </row>
    <row r="435" spans="1:30" ht="17.25" customHeight="1" x14ac:dyDescent="0.25">
      <c r="A435" s="134">
        <f t="shared" si="168"/>
        <v>324</v>
      </c>
      <c r="B435" s="339" t="s">
        <v>201</v>
      </c>
      <c r="C435" s="486">
        <f t="shared" si="166"/>
        <v>17474940.310000002</v>
      </c>
      <c r="D435" s="531">
        <f t="shared" si="167"/>
        <v>1544688.83</v>
      </c>
      <c r="E435" s="531"/>
      <c r="F435" s="531">
        <v>1544688.83</v>
      </c>
      <c r="G435" s="531"/>
      <c r="H435" s="531"/>
      <c r="I435" s="531"/>
      <c r="J435" s="531"/>
      <c r="K435" s="531"/>
      <c r="L435" s="531"/>
      <c r="M435" s="531"/>
      <c r="N435" s="531"/>
      <c r="O435" s="531"/>
      <c r="P435" s="531">
        <v>630.29999999999995</v>
      </c>
      <c r="Q435" s="531">
        <v>6684097.1600000001</v>
      </c>
      <c r="R435" s="531">
        <v>1188.2</v>
      </c>
      <c r="S435" s="531">
        <v>9246154.3200000003</v>
      </c>
      <c r="T435" s="531"/>
      <c r="U435" s="531"/>
      <c r="V435" s="531"/>
      <c r="W435" s="531"/>
      <c r="X435" s="533"/>
      <c r="Y435" s="531"/>
      <c r="Z435" s="527"/>
      <c r="AA435" s="14"/>
      <c r="AB435" s="38"/>
      <c r="AC435" s="40"/>
      <c r="AD435" s="90"/>
    </row>
    <row r="436" spans="1:30" ht="17.25" customHeight="1" x14ac:dyDescent="0.25">
      <c r="A436" s="134">
        <f t="shared" si="168"/>
        <v>325</v>
      </c>
      <c r="B436" s="339" t="s">
        <v>202</v>
      </c>
      <c r="C436" s="486">
        <f t="shared" si="166"/>
        <v>2690368.4699999997</v>
      </c>
      <c r="D436" s="531">
        <f t="shared" si="167"/>
        <v>2690368.4699999997</v>
      </c>
      <c r="E436" s="531"/>
      <c r="F436" s="531">
        <v>588932.73</v>
      </c>
      <c r="G436" s="531">
        <v>1550451.56</v>
      </c>
      <c r="H436" s="531">
        <v>260509.78</v>
      </c>
      <c r="I436" s="531"/>
      <c r="J436" s="531">
        <v>290474.40000000002</v>
      </c>
      <c r="K436" s="531"/>
      <c r="L436" s="531"/>
      <c r="M436" s="531"/>
      <c r="N436" s="531"/>
      <c r="O436" s="483"/>
      <c r="P436" s="531"/>
      <c r="Q436" s="531"/>
      <c r="R436" s="531"/>
      <c r="S436" s="483"/>
      <c r="T436" s="531"/>
      <c r="U436" s="531"/>
      <c r="V436" s="531"/>
      <c r="W436" s="531"/>
      <c r="X436" s="533"/>
      <c r="Y436" s="531"/>
      <c r="Z436" s="527"/>
      <c r="AA436" s="14"/>
      <c r="AB436" s="38"/>
      <c r="AC436" s="90"/>
      <c r="AD436" s="90"/>
    </row>
    <row r="437" spans="1:30" s="137" customFormat="1" ht="16.5" customHeight="1" x14ac:dyDescent="0.25">
      <c r="A437" s="134">
        <f t="shared" si="168"/>
        <v>326</v>
      </c>
      <c r="B437" s="311" t="s">
        <v>543</v>
      </c>
      <c r="C437" s="486">
        <f t="shared" si="166"/>
        <v>1154190.8599999999</v>
      </c>
      <c r="D437" s="531">
        <f t="shared" si="167"/>
        <v>0</v>
      </c>
      <c r="E437" s="483"/>
      <c r="F437" s="531"/>
      <c r="G437" s="531"/>
      <c r="H437" s="531"/>
      <c r="I437" s="531"/>
      <c r="J437" s="531"/>
      <c r="K437" s="531"/>
      <c r="L437" s="531"/>
      <c r="M437" s="531"/>
      <c r="N437" s="531"/>
      <c r="O437" s="531"/>
      <c r="P437" s="531"/>
      <c r="Q437" s="531"/>
      <c r="R437" s="531"/>
      <c r="S437" s="531"/>
      <c r="T437" s="531"/>
      <c r="U437" s="531"/>
      <c r="V437" s="531"/>
      <c r="W437" s="531"/>
      <c r="X437" s="533"/>
      <c r="Y437" s="531">
        <v>1154190.8599999999</v>
      </c>
      <c r="Z437" s="527"/>
      <c r="AA437" s="18"/>
      <c r="AB437" s="136" t="s">
        <v>1091</v>
      </c>
      <c r="AC437" s="45"/>
      <c r="AD437" s="45"/>
    </row>
    <row r="438" spans="1:30" s="137" customFormat="1" ht="16.5" customHeight="1" x14ac:dyDescent="0.25">
      <c r="A438" s="134">
        <f t="shared" si="168"/>
        <v>327</v>
      </c>
      <c r="B438" s="315" t="s">
        <v>544</v>
      </c>
      <c r="C438" s="486">
        <f t="shared" si="166"/>
        <v>1405122.14</v>
      </c>
      <c r="D438" s="531">
        <f t="shared" si="167"/>
        <v>0</v>
      </c>
      <c r="E438" s="483"/>
      <c r="F438" s="531"/>
      <c r="G438" s="531"/>
      <c r="H438" s="531"/>
      <c r="I438" s="531"/>
      <c r="J438" s="531"/>
      <c r="K438" s="531"/>
      <c r="L438" s="531"/>
      <c r="M438" s="531"/>
      <c r="N438" s="531"/>
      <c r="O438" s="531"/>
      <c r="P438" s="531"/>
      <c r="Q438" s="531"/>
      <c r="R438" s="531"/>
      <c r="S438" s="531"/>
      <c r="T438" s="531"/>
      <c r="U438" s="531"/>
      <c r="V438" s="531"/>
      <c r="W438" s="531"/>
      <c r="X438" s="533"/>
      <c r="Y438" s="531">
        <v>1405122.14</v>
      </c>
      <c r="Z438" s="527"/>
      <c r="AA438" s="18"/>
      <c r="AB438" s="136" t="s">
        <v>1109</v>
      </c>
      <c r="AC438" s="45"/>
      <c r="AD438" s="45"/>
    </row>
    <row r="439" spans="1:30" s="137" customFormat="1" ht="16.5" customHeight="1" x14ac:dyDescent="0.25">
      <c r="A439" s="134">
        <f t="shared" si="168"/>
        <v>328</v>
      </c>
      <c r="B439" s="315" t="s">
        <v>545</v>
      </c>
      <c r="C439" s="486">
        <f t="shared" si="166"/>
        <v>1413633.6</v>
      </c>
      <c r="D439" s="531">
        <f t="shared" si="167"/>
        <v>0</v>
      </c>
      <c r="E439" s="483"/>
      <c r="F439" s="531"/>
      <c r="G439" s="531"/>
      <c r="H439" s="531"/>
      <c r="I439" s="531"/>
      <c r="J439" s="531"/>
      <c r="K439" s="531"/>
      <c r="L439" s="531"/>
      <c r="M439" s="531"/>
      <c r="N439" s="531"/>
      <c r="O439" s="531"/>
      <c r="P439" s="531"/>
      <c r="Q439" s="531"/>
      <c r="R439" s="531"/>
      <c r="S439" s="531"/>
      <c r="T439" s="531"/>
      <c r="U439" s="531"/>
      <c r="V439" s="531"/>
      <c r="W439" s="531"/>
      <c r="X439" s="533"/>
      <c r="Y439" s="531">
        <v>1413633.6</v>
      </c>
      <c r="Z439" s="527"/>
      <c r="AA439" s="18"/>
      <c r="AB439" s="136" t="s">
        <v>1109</v>
      </c>
      <c r="AC439" s="45"/>
      <c r="AD439" s="45"/>
    </row>
    <row r="440" spans="1:30" s="137" customFormat="1" ht="16.5" customHeight="1" x14ac:dyDescent="0.25">
      <c r="A440" s="134">
        <f t="shared" si="168"/>
        <v>329</v>
      </c>
      <c r="B440" s="315" t="s">
        <v>546</v>
      </c>
      <c r="C440" s="486">
        <f t="shared" si="166"/>
        <v>334859.36</v>
      </c>
      <c r="D440" s="531">
        <f t="shared" si="167"/>
        <v>0</v>
      </c>
      <c r="E440" s="483"/>
      <c r="F440" s="531"/>
      <c r="G440" s="531"/>
      <c r="H440" s="531"/>
      <c r="I440" s="531"/>
      <c r="J440" s="531"/>
      <c r="K440" s="531"/>
      <c r="L440" s="531"/>
      <c r="M440" s="531"/>
      <c r="N440" s="531"/>
      <c r="O440" s="531"/>
      <c r="P440" s="531"/>
      <c r="Q440" s="531"/>
      <c r="R440" s="531"/>
      <c r="S440" s="531"/>
      <c r="T440" s="531"/>
      <c r="U440" s="531"/>
      <c r="V440" s="531"/>
      <c r="W440" s="531"/>
      <c r="X440" s="533"/>
      <c r="Y440" s="531">
        <v>334859.36</v>
      </c>
      <c r="Z440" s="527"/>
      <c r="AA440" s="18"/>
      <c r="AB440" s="136" t="s">
        <v>1110</v>
      </c>
      <c r="AC440" s="45"/>
      <c r="AD440" s="45"/>
    </row>
    <row r="441" spans="1:30" s="137" customFormat="1" ht="16.5" customHeight="1" x14ac:dyDescent="0.25">
      <c r="A441" s="134">
        <f t="shared" si="168"/>
        <v>330</v>
      </c>
      <c r="B441" s="315" t="s">
        <v>547</v>
      </c>
      <c r="C441" s="486">
        <f t="shared" si="166"/>
        <v>1605436.1300000001</v>
      </c>
      <c r="D441" s="531">
        <f t="shared" si="167"/>
        <v>0</v>
      </c>
      <c r="E441" s="483"/>
      <c r="F441" s="531"/>
      <c r="G441" s="531"/>
      <c r="H441" s="531"/>
      <c r="I441" s="531"/>
      <c r="J441" s="531"/>
      <c r="K441" s="531"/>
      <c r="L441" s="531"/>
      <c r="M441" s="531"/>
      <c r="N441" s="531"/>
      <c r="O441" s="531"/>
      <c r="P441" s="531"/>
      <c r="Q441" s="531"/>
      <c r="R441" s="531"/>
      <c r="S441" s="452"/>
      <c r="T441" s="531"/>
      <c r="U441" s="531"/>
      <c r="V441" s="531"/>
      <c r="W441" s="531"/>
      <c r="X441" s="533"/>
      <c r="Y441" s="531">
        <v>1605436.1300000001</v>
      </c>
      <c r="Z441" s="527"/>
      <c r="AA441" s="18"/>
      <c r="AB441" s="136" t="s">
        <v>1111</v>
      </c>
      <c r="AC441" s="45"/>
      <c r="AD441" s="45"/>
    </row>
    <row r="442" spans="1:30" s="137" customFormat="1" ht="16.5" customHeight="1" x14ac:dyDescent="0.25">
      <c r="A442" s="134">
        <f t="shared" si="168"/>
        <v>331</v>
      </c>
      <c r="B442" s="315" t="s">
        <v>548</v>
      </c>
      <c r="C442" s="486">
        <f t="shared" si="166"/>
        <v>908423.54</v>
      </c>
      <c r="D442" s="531">
        <f t="shared" si="167"/>
        <v>0</v>
      </c>
      <c r="E442" s="483"/>
      <c r="F442" s="531"/>
      <c r="G442" s="531"/>
      <c r="H442" s="531"/>
      <c r="I442" s="531"/>
      <c r="J442" s="531"/>
      <c r="K442" s="531"/>
      <c r="L442" s="531"/>
      <c r="M442" s="531"/>
      <c r="N442" s="531"/>
      <c r="O442" s="531"/>
      <c r="P442" s="531"/>
      <c r="Q442" s="531"/>
      <c r="R442" s="531"/>
      <c r="S442" s="452"/>
      <c r="T442" s="531"/>
      <c r="U442" s="531"/>
      <c r="V442" s="531"/>
      <c r="W442" s="531"/>
      <c r="X442" s="533"/>
      <c r="Y442" s="531">
        <v>908423.54</v>
      </c>
      <c r="Z442" s="527"/>
      <c r="AA442" s="18"/>
      <c r="AB442" s="136" t="s">
        <v>1111</v>
      </c>
      <c r="AC442" s="45"/>
      <c r="AD442" s="45"/>
    </row>
    <row r="443" spans="1:30" s="137" customFormat="1" ht="16.5" customHeight="1" x14ac:dyDescent="0.25">
      <c r="A443" s="134">
        <f t="shared" si="168"/>
        <v>332</v>
      </c>
      <c r="B443" s="315" t="s">
        <v>504</v>
      </c>
      <c r="C443" s="486">
        <f t="shared" si="166"/>
        <v>430444.75</v>
      </c>
      <c r="D443" s="531">
        <f t="shared" si="167"/>
        <v>0</v>
      </c>
      <c r="E443" s="483"/>
      <c r="F443" s="531"/>
      <c r="G443" s="531"/>
      <c r="H443" s="531"/>
      <c r="I443" s="531"/>
      <c r="J443" s="531"/>
      <c r="K443" s="531"/>
      <c r="L443" s="531"/>
      <c r="M443" s="531"/>
      <c r="N443" s="531"/>
      <c r="O443" s="531"/>
      <c r="P443" s="531"/>
      <c r="Q443" s="531"/>
      <c r="R443" s="531"/>
      <c r="S443" s="531"/>
      <c r="T443" s="531"/>
      <c r="U443" s="531"/>
      <c r="V443" s="531"/>
      <c r="W443" s="531"/>
      <c r="X443" s="533"/>
      <c r="Y443" s="531">
        <v>430444.75</v>
      </c>
      <c r="Z443" s="527"/>
      <c r="AA443" s="18"/>
      <c r="AB443" s="136" t="s">
        <v>1112</v>
      </c>
      <c r="AC443" s="45"/>
      <c r="AD443" s="45"/>
    </row>
    <row r="444" spans="1:30" s="137" customFormat="1" ht="16.5" customHeight="1" x14ac:dyDescent="0.25">
      <c r="A444" s="134">
        <f t="shared" si="168"/>
        <v>333</v>
      </c>
      <c r="B444" s="311" t="s">
        <v>505</v>
      </c>
      <c r="C444" s="486">
        <f t="shared" si="166"/>
        <v>1256513.19</v>
      </c>
      <c r="D444" s="531">
        <f t="shared" si="167"/>
        <v>0</v>
      </c>
      <c r="E444" s="483"/>
      <c r="F444" s="531"/>
      <c r="G444" s="531"/>
      <c r="H444" s="531"/>
      <c r="I444" s="531"/>
      <c r="J444" s="531"/>
      <c r="K444" s="531"/>
      <c r="L444" s="531"/>
      <c r="M444" s="531"/>
      <c r="N444" s="531"/>
      <c r="O444" s="531"/>
      <c r="P444" s="531"/>
      <c r="Q444" s="531"/>
      <c r="R444" s="531"/>
      <c r="S444" s="531"/>
      <c r="T444" s="531"/>
      <c r="U444" s="531"/>
      <c r="V444" s="531"/>
      <c r="W444" s="531"/>
      <c r="X444" s="533"/>
      <c r="Y444" s="531">
        <v>1256513.19</v>
      </c>
      <c r="Z444" s="527"/>
      <c r="AA444" s="18"/>
      <c r="AB444" s="136" t="s">
        <v>1103</v>
      </c>
      <c r="AC444" s="45"/>
      <c r="AD444" s="45"/>
    </row>
    <row r="445" spans="1:30" s="137" customFormat="1" ht="16.5" customHeight="1" x14ac:dyDescent="0.25">
      <c r="A445" s="134">
        <f t="shared" si="168"/>
        <v>334</v>
      </c>
      <c r="B445" s="311" t="s">
        <v>506</v>
      </c>
      <c r="C445" s="486">
        <f t="shared" si="166"/>
        <v>803331.44000000006</v>
      </c>
      <c r="D445" s="531">
        <f t="shared" si="167"/>
        <v>0</v>
      </c>
      <c r="E445" s="483"/>
      <c r="F445" s="531"/>
      <c r="G445" s="531"/>
      <c r="H445" s="531"/>
      <c r="I445" s="531"/>
      <c r="J445" s="531"/>
      <c r="K445" s="531"/>
      <c r="L445" s="531"/>
      <c r="M445" s="531"/>
      <c r="N445" s="531"/>
      <c r="O445" s="531"/>
      <c r="P445" s="531"/>
      <c r="Q445" s="531"/>
      <c r="R445" s="531"/>
      <c r="S445" s="531"/>
      <c r="T445" s="531"/>
      <c r="U445" s="531"/>
      <c r="V445" s="533"/>
      <c r="W445" s="533"/>
      <c r="X445" s="533"/>
      <c r="Y445" s="531">
        <v>803331.44000000006</v>
      </c>
      <c r="Z445" s="527"/>
      <c r="AA445" s="18"/>
      <c r="AB445" s="136" t="s">
        <v>1102</v>
      </c>
      <c r="AC445" s="45"/>
      <c r="AD445" s="45"/>
    </row>
    <row r="446" spans="1:30" s="137" customFormat="1" ht="16.5" customHeight="1" x14ac:dyDescent="0.25">
      <c r="A446" s="134">
        <f t="shared" si="168"/>
        <v>335</v>
      </c>
      <c r="B446" s="315" t="s">
        <v>507</v>
      </c>
      <c r="C446" s="486">
        <f t="shared" si="166"/>
        <v>1033247.0800000001</v>
      </c>
      <c r="D446" s="531">
        <f t="shared" si="167"/>
        <v>0</v>
      </c>
      <c r="E446" s="483"/>
      <c r="F446" s="531"/>
      <c r="G446" s="531"/>
      <c r="H446" s="531"/>
      <c r="I446" s="531"/>
      <c r="J446" s="531"/>
      <c r="K446" s="531"/>
      <c r="L446" s="531"/>
      <c r="M446" s="531"/>
      <c r="N446" s="531"/>
      <c r="O446" s="531"/>
      <c r="P446" s="531"/>
      <c r="Q446" s="531"/>
      <c r="R446" s="531"/>
      <c r="S446" s="531"/>
      <c r="T446" s="531"/>
      <c r="U446" s="531"/>
      <c r="V446" s="531"/>
      <c r="W446" s="531"/>
      <c r="X446" s="533"/>
      <c r="Y446" s="531">
        <v>1033247.0800000001</v>
      </c>
      <c r="Z446" s="527"/>
      <c r="AA446" s="18"/>
      <c r="AB446" s="136" t="s">
        <v>1113</v>
      </c>
      <c r="AC446" s="45"/>
      <c r="AD446" s="45"/>
    </row>
    <row r="447" spans="1:30" s="137" customFormat="1" ht="16.5" customHeight="1" x14ac:dyDescent="0.25">
      <c r="A447" s="134">
        <f t="shared" si="168"/>
        <v>336</v>
      </c>
      <c r="B447" s="315" t="s">
        <v>508</v>
      </c>
      <c r="C447" s="486">
        <f t="shared" si="166"/>
        <v>639638.91</v>
      </c>
      <c r="D447" s="531">
        <f t="shared" si="167"/>
        <v>0</v>
      </c>
      <c r="E447" s="483"/>
      <c r="F447" s="531"/>
      <c r="G447" s="531"/>
      <c r="H447" s="531"/>
      <c r="I447" s="531"/>
      <c r="J447" s="531"/>
      <c r="K447" s="531"/>
      <c r="L447" s="531"/>
      <c r="M447" s="531"/>
      <c r="N447" s="531"/>
      <c r="O447" s="531"/>
      <c r="P447" s="531"/>
      <c r="Q447" s="531"/>
      <c r="R447" s="531"/>
      <c r="S447" s="531"/>
      <c r="T447" s="531"/>
      <c r="U447" s="531"/>
      <c r="V447" s="531"/>
      <c r="W447" s="531"/>
      <c r="X447" s="533"/>
      <c r="Y447" s="531">
        <v>639638.91</v>
      </c>
      <c r="Z447" s="527"/>
      <c r="AA447" s="18"/>
      <c r="AB447" s="136" t="s">
        <v>1109</v>
      </c>
      <c r="AC447" s="45"/>
      <c r="AD447" s="45"/>
    </row>
    <row r="448" spans="1:30" s="137" customFormat="1" ht="16.5" customHeight="1" x14ac:dyDescent="0.25">
      <c r="A448" s="134">
        <f t="shared" si="168"/>
        <v>337</v>
      </c>
      <c r="B448" s="315" t="s">
        <v>509</v>
      </c>
      <c r="C448" s="486">
        <f t="shared" si="166"/>
        <v>101199.54</v>
      </c>
      <c r="D448" s="531">
        <f t="shared" si="167"/>
        <v>0</v>
      </c>
      <c r="E448" s="483"/>
      <c r="F448" s="531"/>
      <c r="G448" s="531"/>
      <c r="H448" s="531"/>
      <c r="I448" s="531"/>
      <c r="J448" s="531"/>
      <c r="K448" s="531"/>
      <c r="L448" s="531"/>
      <c r="M448" s="531"/>
      <c r="N448" s="531"/>
      <c r="O448" s="531"/>
      <c r="P448" s="531"/>
      <c r="Q448" s="531"/>
      <c r="R448" s="531"/>
      <c r="S448" s="531"/>
      <c r="T448" s="531"/>
      <c r="U448" s="531"/>
      <c r="V448" s="531"/>
      <c r="W448" s="531"/>
      <c r="X448" s="533"/>
      <c r="Y448" s="531">
        <v>101199.54</v>
      </c>
      <c r="Z448" s="527"/>
      <c r="AA448" s="18"/>
      <c r="AB448" s="136" t="s">
        <v>1004</v>
      </c>
      <c r="AC448" s="45"/>
      <c r="AD448" s="45"/>
    </row>
    <row r="449" spans="1:30" s="137" customFormat="1" ht="16.5" customHeight="1" x14ac:dyDescent="0.25">
      <c r="A449" s="134">
        <f t="shared" si="168"/>
        <v>338</v>
      </c>
      <c r="B449" s="319" t="s">
        <v>549</v>
      </c>
      <c r="C449" s="486">
        <f t="shared" si="166"/>
        <v>604195.21</v>
      </c>
      <c r="D449" s="531">
        <f t="shared" si="167"/>
        <v>0</v>
      </c>
      <c r="E449" s="200"/>
      <c r="F449" s="200"/>
      <c r="G449" s="200"/>
      <c r="H449" s="200"/>
      <c r="I449" s="200"/>
      <c r="J449" s="200"/>
      <c r="K449" s="200"/>
      <c r="L449" s="200"/>
      <c r="M449" s="200"/>
      <c r="N449" s="200"/>
      <c r="O449" s="200"/>
      <c r="P449" s="200"/>
      <c r="Q449" s="200"/>
      <c r="R449" s="200"/>
      <c r="S449" s="200"/>
      <c r="T449" s="200"/>
      <c r="U449" s="200"/>
      <c r="V449" s="200"/>
      <c r="W449" s="200"/>
      <c r="X449" s="200"/>
      <c r="Y449" s="531">
        <v>604195.21</v>
      </c>
      <c r="Z449" s="527"/>
      <c r="AA449" s="18"/>
      <c r="AB449" s="136" t="s">
        <v>1114</v>
      </c>
      <c r="AC449" s="45"/>
      <c r="AD449" s="45"/>
    </row>
    <row r="450" spans="1:30" s="137" customFormat="1" ht="16.5" customHeight="1" x14ac:dyDescent="0.25">
      <c r="A450" s="134">
        <f t="shared" si="168"/>
        <v>339</v>
      </c>
      <c r="B450" s="311" t="s">
        <v>550</v>
      </c>
      <c r="C450" s="486">
        <f t="shared" ref="C450:C493" si="169">D450+M450+O450+Q450+S450+U450+W450+X450+Y450+L450</f>
        <v>1014116.51</v>
      </c>
      <c r="D450" s="531">
        <f t="shared" si="167"/>
        <v>0</v>
      </c>
      <c r="E450" s="483"/>
      <c r="F450" s="531"/>
      <c r="G450" s="531"/>
      <c r="H450" s="531"/>
      <c r="I450" s="531"/>
      <c r="J450" s="531"/>
      <c r="K450" s="531"/>
      <c r="L450" s="531"/>
      <c r="M450" s="531"/>
      <c r="N450" s="531"/>
      <c r="O450" s="531"/>
      <c r="P450" s="531"/>
      <c r="Q450" s="531"/>
      <c r="R450" s="531"/>
      <c r="S450" s="531"/>
      <c r="T450" s="531"/>
      <c r="U450" s="531"/>
      <c r="V450" s="531"/>
      <c r="W450" s="531"/>
      <c r="X450" s="533"/>
      <c r="Y450" s="531">
        <v>1014116.51</v>
      </c>
      <c r="Z450" s="527"/>
      <c r="AA450" s="18"/>
      <c r="AB450" s="136" t="s">
        <v>1102</v>
      </c>
      <c r="AC450" s="45"/>
      <c r="AD450" s="45"/>
    </row>
    <row r="451" spans="1:30" s="137" customFormat="1" ht="16.5" customHeight="1" x14ac:dyDescent="0.25">
      <c r="A451" s="134">
        <f t="shared" si="168"/>
        <v>340</v>
      </c>
      <c r="B451" s="311" t="s">
        <v>551</v>
      </c>
      <c r="C451" s="486">
        <f t="shared" si="169"/>
        <v>1078679.95</v>
      </c>
      <c r="D451" s="531">
        <f t="shared" ref="D451:D482" si="170">E451+F451+G451+H451+I451+J451</f>
        <v>0</v>
      </c>
      <c r="E451" s="483"/>
      <c r="F451" s="531"/>
      <c r="G451" s="531"/>
      <c r="H451" s="531"/>
      <c r="I451" s="531"/>
      <c r="J451" s="531"/>
      <c r="K451" s="531"/>
      <c r="L451" s="531"/>
      <c r="M451" s="531"/>
      <c r="N451" s="531"/>
      <c r="O451" s="531"/>
      <c r="P451" s="531"/>
      <c r="Q451" s="531"/>
      <c r="R451" s="531"/>
      <c r="S451" s="531"/>
      <c r="T451" s="531"/>
      <c r="U451" s="531"/>
      <c r="V451" s="531"/>
      <c r="W451" s="531"/>
      <c r="X451" s="533"/>
      <c r="Y451" s="531">
        <v>1078679.95</v>
      </c>
      <c r="Z451" s="527"/>
      <c r="AA451" s="18"/>
      <c r="AB451" s="136" t="s">
        <v>1102</v>
      </c>
      <c r="AC451" s="45"/>
      <c r="AD451" s="45"/>
    </row>
    <row r="452" spans="1:30" s="137" customFormat="1" ht="16.5" customHeight="1" x14ac:dyDescent="0.25">
      <c r="A452" s="134">
        <f t="shared" ref="A452:A492" si="171">A451+1</f>
        <v>341</v>
      </c>
      <c r="B452" s="319" t="s">
        <v>552</v>
      </c>
      <c r="C452" s="486">
        <f t="shared" si="169"/>
        <v>255407.06</v>
      </c>
      <c r="D452" s="531">
        <f t="shared" si="170"/>
        <v>0</v>
      </c>
      <c r="E452" s="483"/>
      <c r="F452" s="531"/>
      <c r="G452" s="531"/>
      <c r="H452" s="531"/>
      <c r="I452" s="531"/>
      <c r="J452" s="531"/>
      <c r="K452" s="531"/>
      <c r="L452" s="531"/>
      <c r="M452" s="531"/>
      <c r="N452" s="531"/>
      <c r="O452" s="531"/>
      <c r="P452" s="531"/>
      <c r="Q452" s="531"/>
      <c r="R452" s="531"/>
      <c r="S452" s="531"/>
      <c r="T452" s="531"/>
      <c r="U452" s="531"/>
      <c r="V452" s="531"/>
      <c r="W452" s="531"/>
      <c r="X452" s="533"/>
      <c r="Y452" s="531">
        <v>255407.06</v>
      </c>
      <c r="Z452" s="527"/>
      <c r="AA452" s="18"/>
      <c r="AB452" s="136" t="s">
        <v>1705</v>
      </c>
      <c r="AC452" s="45"/>
      <c r="AD452" s="45"/>
    </row>
    <row r="453" spans="1:30" s="137" customFormat="1" ht="16.5" customHeight="1" x14ac:dyDescent="0.25">
      <c r="A453" s="134">
        <f t="shared" si="171"/>
        <v>342</v>
      </c>
      <c r="B453" s="319" t="s">
        <v>553</v>
      </c>
      <c r="C453" s="486">
        <f t="shared" si="169"/>
        <v>273361.27</v>
      </c>
      <c r="D453" s="531">
        <f t="shared" si="170"/>
        <v>0</v>
      </c>
      <c r="E453" s="200"/>
      <c r="F453" s="200"/>
      <c r="G453" s="200"/>
      <c r="H453" s="200"/>
      <c r="I453" s="200"/>
      <c r="J453" s="200"/>
      <c r="K453" s="200"/>
      <c r="L453" s="200"/>
      <c r="M453" s="200"/>
      <c r="N453" s="200"/>
      <c r="O453" s="200"/>
      <c r="P453" s="200"/>
      <c r="Q453" s="200"/>
      <c r="R453" s="200"/>
      <c r="S453" s="200"/>
      <c r="T453" s="200"/>
      <c r="U453" s="200"/>
      <c r="V453" s="200"/>
      <c r="W453" s="200"/>
      <c r="X453" s="200"/>
      <c r="Y453" s="531">
        <v>273361.27</v>
      </c>
      <c r="Z453" s="527"/>
      <c r="AA453" s="18"/>
      <c r="AB453" s="136" t="s">
        <v>1104</v>
      </c>
      <c r="AC453" s="45"/>
      <c r="AD453" s="45"/>
    </row>
    <row r="454" spans="1:30" s="137" customFormat="1" ht="16.5" customHeight="1" x14ac:dyDescent="0.25">
      <c r="A454" s="134">
        <f t="shared" si="171"/>
        <v>343</v>
      </c>
      <c r="B454" s="319" t="s">
        <v>554</v>
      </c>
      <c r="C454" s="486">
        <f t="shared" si="169"/>
        <v>359328.13</v>
      </c>
      <c r="D454" s="531">
        <f t="shared" si="170"/>
        <v>0</v>
      </c>
      <c r="E454" s="200"/>
      <c r="F454" s="200"/>
      <c r="G454" s="200"/>
      <c r="H454" s="200"/>
      <c r="I454" s="200"/>
      <c r="J454" s="200"/>
      <c r="K454" s="200"/>
      <c r="L454" s="200"/>
      <c r="M454" s="200"/>
      <c r="N454" s="200"/>
      <c r="O454" s="200"/>
      <c r="P454" s="200"/>
      <c r="Q454" s="200"/>
      <c r="R454" s="200"/>
      <c r="S454" s="200"/>
      <c r="T454" s="200"/>
      <c r="U454" s="200"/>
      <c r="V454" s="200"/>
      <c r="W454" s="200"/>
      <c r="X454" s="200"/>
      <c r="Y454" s="531">
        <v>359328.13</v>
      </c>
      <c r="Z454" s="527"/>
      <c r="AA454" s="18"/>
      <c r="AB454" s="136" t="s">
        <v>1104</v>
      </c>
      <c r="AC454" s="45"/>
      <c r="AD454" s="45"/>
    </row>
    <row r="455" spans="1:30" s="137" customFormat="1" ht="16.5" customHeight="1" x14ac:dyDescent="0.25">
      <c r="A455" s="134">
        <f t="shared" si="171"/>
        <v>344</v>
      </c>
      <c r="B455" s="319" t="s">
        <v>555</v>
      </c>
      <c r="C455" s="486">
        <f t="shared" si="169"/>
        <v>272405.64</v>
      </c>
      <c r="D455" s="531">
        <f t="shared" si="170"/>
        <v>0</v>
      </c>
      <c r="E455" s="200"/>
      <c r="F455" s="200"/>
      <c r="G455" s="200"/>
      <c r="H455" s="200"/>
      <c r="I455" s="200"/>
      <c r="J455" s="200"/>
      <c r="K455" s="200"/>
      <c r="L455" s="200"/>
      <c r="M455" s="200"/>
      <c r="N455" s="200"/>
      <c r="O455" s="200"/>
      <c r="P455" s="200"/>
      <c r="Q455" s="200"/>
      <c r="R455" s="200"/>
      <c r="S455" s="200"/>
      <c r="T455" s="200"/>
      <c r="U455" s="200"/>
      <c r="V455" s="200"/>
      <c r="W455" s="200"/>
      <c r="X455" s="200"/>
      <c r="Y455" s="531">
        <v>272405.64</v>
      </c>
      <c r="Z455" s="527"/>
      <c r="AA455" s="18"/>
      <c r="AB455" s="136" t="s">
        <v>1104</v>
      </c>
      <c r="AC455" s="45"/>
      <c r="AD455" s="45"/>
    </row>
    <row r="456" spans="1:30" s="137" customFormat="1" ht="16.5" customHeight="1" x14ac:dyDescent="0.25">
      <c r="A456" s="134">
        <f t="shared" si="171"/>
        <v>345</v>
      </c>
      <c r="B456" s="311" t="s">
        <v>556</v>
      </c>
      <c r="C456" s="486">
        <f t="shared" si="169"/>
        <v>1355925.6</v>
      </c>
      <c r="D456" s="531">
        <f t="shared" si="170"/>
        <v>0</v>
      </c>
      <c r="E456" s="483"/>
      <c r="F456" s="531"/>
      <c r="G456" s="531"/>
      <c r="H456" s="531"/>
      <c r="I456" s="531"/>
      <c r="J456" s="531"/>
      <c r="K456" s="531"/>
      <c r="L456" s="531"/>
      <c r="M456" s="531"/>
      <c r="N456" s="531"/>
      <c r="O456" s="531"/>
      <c r="P456" s="531"/>
      <c r="Q456" s="531"/>
      <c r="R456" s="531"/>
      <c r="S456" s="531"/>
      <c r="T456" s="531"/>
      <c r="U456" s="531"/>
      <c r="V456" s="531"/>
      <c r="W456" s="531"/>
      <c r="X456" s="533"/>
      <c r="Y456" s="531">
        <v>1355925.6</v>
      </c>
      <c r="Z456" s="527"/>
      <c r="AA456" s="18"/>
      <c r="AB456" s="136" t="s">
        <v>1107</v>
      </c>
      <c r="AC456" s="45"/>
      <c r="AD456" s="45"/>
    </row>
    <row r="457" spans="1:30" s="137" customFormat="1" ht="16.5" customHeight="1" x14ac:dyDescent="0.25">
      <c r="A457" s="134">
        <f t="shared" si="171"/>
        <v>346</v>
      </c>
      <c r="B457" s="311" t="s">
        <v>557</v>
      </c>
      <c r="C457" s="486">
        <f t="shared" si="169"/>
        <v>1537785.16</v>
      </c>
      <c r="D457" s="531">
        <f t="shared" si="170"/>
        <v>0</v>
      </c>
      <c r="E457" s="483"/>
      <c r="F457" s="531"/>
      <c r="G457" s="531"/>
      <c r="H457" s="531"/>
      <c r="I457" s="531"/>
      <c r="J457" s="531"/>
      <c r="K457" s="531"/>
      <c r="L457" s="531"/>
      <c r="M457" s="531"/>
      <c r="N457" s="531"/>
      <c r="O457" s="531"/>
      <c r="P457" s="531"/>
      <c r="Q457" s="531"/>
      <c r="R457" s="531"/>
      <c r="S457" s="531"/>
      <c r="T457" s="531"/>
      <c r="U457" s="531"/>
      <c r="V457" s="531"/>
      <c r="W457" s="531"/>
      <c r="X457" s="533"/>
      <c r="Y457" s="531">
        <v>1537785.16</v>
      </c>
      <c r="Z457" s="527"/>
      <c r="AA457" s="18"/>
      <c r="AB457" s="136" t="s">
        <v>1091</v>
      </c>
      <c r="AC457" s="45"/>
      <c r="AD457" s="45"/>
    </row>
    <row r="458" spans="1:30" s="137" customFormat="1" ht="16.5" customHeight="1" x14ac:dyDescent="0.25">
      <c r="A458" s="134">
        <f t="shared" si="171"/>
        <v>347</v>
      </c>
      <c r="B458" s="311" t="s">
        <v>558</v>
      </c>
      <c r="C458" s="486">
        <f t="shared" si="169"/>
        <v>459358.69999999995</v>
      </c>
      <c r="D458" s="531">
        <f t="shared" si="170"/>
        <v>0</v>
      </c>
      <c r="E458" s="483"/>
      <c r="F458" s="531"/>
      <c r="G458" s="531"/>
      <c r="H458" s="531"/>
      <c r="I458" s="531"/>
      <c r="J458" s="531"/>
      <c r="K458" s="531"/>
      <c r="L458" s="531"/>
      <c r="M458" s="531"/>
      <c r="N458" s="531"/>
      <c r="O458" s="531"/>
      <c r="P458" s="531"/>
      <c r="Q458" s="531"/>
      <c r="R458" s="531"/>
      <c r="S458" s="531"/>
      <c r="T458" s="531"/>
      <c r="U458" s="531"/>
      <c r="V458" s="531"/>
      <c r="W458" s="531"/>
      <c r="X458" s="533"/>
      <c r="Y458" s="531">
        <v>459358.69999999995</v>
      </c>
      <c r="Z458" s="527"/>
      <c r="AA458" s="18"/>
      <c r="AB458" s="136" t="s">
        <v>1002</v>
      </c>
      <c r="AC458" s="45"/>
      <c r="AD458" s="45"/>
    </row>
    <row r="459" spans="1:30" s="137" customFormat="1" ht="16.5" customHeight="1" x14ac:dyDescent="0.25">
      <c r="A459" s="134">
        <f t="shared" si="171"/>
        <v>348</v>
      </c>
      <c r="B459" s="315" t="s">
        <v>559</v>
      </c>
      <c r="C459" s="486">
        <f t="shared" si="169"/>
        <v>796826.58</v>
      </c>
      <c r="D459" s="531">
        <f t="shared" si="170"/>
        <v>0</v>
      </c>
      <c r="E459" s="483"/>
      <c r="F459" s="531"/>
      <c r="G459" s="531"/>
      <c r="H459" s="531"/>
      <c r="I459" s="531"/>
      <c r="J459" s="531"/>
      <c r="K459" s="531"/>
      <c r="L459" s="531"/>
      <c r="M459" s="531"/>
      <c r="N459" s="531"/>
      <c r="O459" s="531"/>
      <c r="P459" s="531"/>
      <c r="Q459" s="531"/>
      <c r="R459" s="531"/>
      <c r="S459" s="452"/>
      <c r="T459" s="531"/>
      <c r="U459" s="531"/>
      <c r="V459" s="531"/>
      <c r="W459" s="531"/>
      <c r="X459" s="533"/>
      <c r="Y459" s="531">
        <v>796826.58</v>
      </c>
      <c r="Z459" s="527"/>
      <c r="AA459" s="18"/>
      <c r="AB459" s="136" t="s">
        <v>1109</v>
      </c>
      <c r="AC459" s="45"/>
      <c r="AD459" s="45"/>
    </row>
    <row r="460" spans="1:30" s="137" customFormat="1" ht="16.5" customHeight="1" x14ac:dyDescent="0.25">
      <c r="A460" s="134">
        <f t="shared" si="171"/>
        <v>349</v>
      </c>
      <c r="B460" s="311" t="s">
        <v>560</v>
      </c>
      <c r="C460" s="486">
        <f t="shared" si="169"/>
        <v>1062786.77</v>
      </c>
      <c r="D460" s="531">
        <f t="shared" si="170"/>
        <v>0</v>
      </c>
      <c r="E460" s="483"/>
      <c r="F460" s="531"/>
      <c r="G460" s="531"/>
      <c r="H460" s="531"/>
      <c r="I460" s="531"/>
      <c r="J460" s="531"/>
      <c r="K460" s="531"/>
      <c r="L460" s="531"/>
      <c r="M460" s="531"/>
      <c r="N460" s="531"/>
      <c r="O460" s="531"/>
      <c r="P460" s="531"/>
      <c r="Q460" s="531"/>
      <c r="R460" s="531"/>
      <c r="S460" s="531"/>
      <c r="T460" s="531"/>
      <c r="U460" s="531"/>
      <c r="V460" s="531"/>
      <c r="W460" s="531"/>
      <c r="X460" s="533"/>
      <c r="Y460" s="531">
        <v>1062786.77</v>
      </c>
      <c r="Z460" s="527"/>
      <c r="AA460" s="18"/>
      <c r="AB460" s="136" t="s">
        <v>1030</v>
      </c>
      <c r="AC460" s="45"/>
      <c r="AD460" s="45"/>
    </row>
    <row r="461" spans="1:30" s="137" customFormat="1" ht="16.5" customHeight="1" x14ac:dyDescent="0.25">
      <c r="A461" s="134">
        <f t="shared" si="171"/>
        <v>350</v>
      </c>
      <c r="B461" s="311" t="s">
        <v>561</v>
      </c>
      <c r="C461" s="486">
        <f t="shared" si="169"/>
        <v>988661.66</v>
      </c>
      <c r="D461" s="531">
        <f t="shared" si="170"/>
        <v>0</v>
      </c>
      <c r="E461" s="483"/>
      <c r="F461" s="531"/>
      <c r="G461" s="531"/>
      <c r="H461" s="531"/>
      <c r="I461" s="531"/>
      <c r="J461" s="531"/>
      <c r="K461" s="531"/>
      <c r="L461" s="531"/>
      <c r="M461" s="531"/>
      <c r="N461" s="531"/>
      <c r="O461" s="531"/>
      <c r="P461" s="531"/>
      <c r="Q461" s="531"/>
      <c r="R461" s="531"/>
      <c r="S461" s="531"/>
      <c r="T461" s="531"/>
      <c r="U461" s="531"/>
      <c r="V461" s="531"/>
      <c r="W461" s="531"/>
      <c r="X461" s="533"/>
      <c r="Y461" s="531">
        <v>988661.66</v>
      </c>
      <c r="Z461" s="527"/>
      <c r="AA461" s="18"/>
      <c r="AB461" s="136" t="s">
        <v>1102</v>
      </c>
      <c r="AC461" s="45"/>
      <c r="AD461" s="45"/>
    </row>
    <row r="462" spans="1:30" s="137" customFormat="1" ht="16.5" customHeight="1" x14ac:dyDescent="0.25">
      <c r="A462" s="134">
        <f t="shared" si="171"/>
        <v>351</v>
      </c>
      <c r="B462" s="311" t="s">
        <v>562</v>
      </c>
      <c r="C462" s="486">
        <f t="shared" si="169"/>
        <v>325040.44</v>
      </c>
      <c r="D462" s="531">
        <f t="shared" si="170"/>
        <v>0</v>
      </c>
      <c r="E462" s="483"/>
      <c r="F462" s="531"/>
      <c r="G462" s="531"/>
      <c r="H462" s="531"/>
      <c r="I462" s="531"/>
      <c r="J462" s="531"/>
      <c r="K462" s="531"/>
      <c r="L462" s="531"/>
      <c r="M462" s="531"/>
      <c r="N462" s="531"/>
      <c r="O462" s="531"/>
      <c r="P462" s="531"/>
      <c r="Q462" s="531"/>
      <c r="R462" s="531"/>
      <c r="S462" s="531"/>
      <c r="T462" s="531"/>
      <c r="U462" s="531"/>
      <c r="V462" s="531"/>
      <c r="W462" s="531"/>
      <c r="X462" s="533"/>
      <c r="Y462" s="531">
        <v>325040.44</v>
      </c>
      <c r="Z462" s="527"/>
      <c r="AA462" s="18"/>
      <c r="AB462" s="136" t="s">
        <v>1104</v>
      </c>
      <c r="AC462" s="45"/>
      <c r="AD462" s="45"/>
    </row>
    <row r="463" spans="1:30" s="137" customFormat="1" ht="16.5" customHeight="1" x14ac:dyDescent="0.25">
      <c r="A463" s="134">
        <f t="shared" si="171"/>
        <v>352</v>
      </c>
      <c r="B463" s="311" t="s">
        <v>563</v>
      </c>
      <c r="C463" s="486">
        <f t="shared" si="169"/>
        <v>228321.82</v>
      </c>
      <c r="D463" s="531">
        <f t="shared" si="170"/>
        <v>0</v>
      </c>
      <c r="E463" s="483"/>
      <c r="F463" s="531"/>
      <c r="G463" s="531"/>
      <c r="H463" s="531"/>
      <c r="I463" s="531"/>
      <c r="J463" s="531"/>
      <c r="K463" s="531"/>
      <c r="L463" s="531"/>
      <c r="M463" s="531"/>
      <c r="N463" s="531"/>
      <c r="O463" s="531"/>
      <c r="P463" s="531"/>
      <c r="Q463" s="531"/>
      <c r="R463" s="531"/>
      <c r="S463" s="531"/>
      <c r="T463" s="531"/>
      <c r="U463" s="531"/>
      <c r="V463" s="531"/>
      <c r="W463" s="531"/>
      <c r="X463" s="533"/>
      <c r="Y463" s="531">
        <v>228321.82</v>
      </c>
      <c r="Z463" s="527"/>
      <c r="AA463" s="18"/>
      <c r="AB463" s="136" t="s">
        <v>1162</v>
      </c>
      <c r="AC463" s="45"/>
      <c r="AD463" s="45"/>
    </row>
    <row r="464" spans="1:30" s="137" customFormat="1" ht="16.5" customHeight="1" x14ac:dyDescent="0.25">
      <c r="A464" s="134">
        <f t="shared" si="171"/>
        <v>353</v>
      </c>
      <c r="B464" s="311" t="s">
        <v>564</v>
      </c>
      <c r="C464" s="486">
        <f t="shared" si="169"/>
        <v>291137.39</v>
      </c>
      <c r="D464" s="531">
        <f t="shared" si="170"/>
        <v>0</v>
      </c>
      <c r="E464" s="483"/>
      <c r="F464" s="531"/>
      <c r="G464" s="531"/>
      <c r="H464" s="531"/>
      <c r="I464" s="531"/>
      <c r="J464" s="531"/>
      <c r="K464" s="531"/>
      <c r="L464" s="531"/>
      <c r="M464" s="531"/>
      <c r="N464" s="531"/>
      <c r="O464" s="531"/>
      <c r="P464" s="531"/>
      <c r="Q464" s="531"/>
      <c r="R464" s="531"/>
      <c r="S464" s="531"/>
      <c r="T464" s="531"/>
      <c r="U464" s="531"/>
      <c r="V464" s="531"/>
      <c r="W464" s="531"/>
      <c r="X464" s="533"/>
      <c r="Y464" s="531">
        <v>291137.39</v>
      </c>
      <c r="Z464" s="527"/>
      <c r="AA464" s="18"/>
      <c r="AB464" s="136" t="s">
        <v>1120</v>
      </c>
      <c r="AC464" s="45"/>
      <c r="AD464" s="45"/>
    </row>
    <row r="465" spans="1:31" s="137" customFormat="1" ht="16.5" customHeight="1" x14ac:dyDescent="0.25">
      <c r="A465" s="134">
        <f t="shared" si="171"/>
        <v>354</v>
      </c>
      <c r="B465" s="315" t="s">
        <v>565</v>
      </c>
      <c r="C465" s="486">
        <f t="shared" si="169"/>
        <v>819038.11</v>
      </c>
      <c r="D465" s="531">
        <f t="shared" si="170"/>
        <v>0</v>
      </c>
      <c r="E465" s="483"/>
      <c r="F465" s="531"/>
      <c r="G465" s="531"/>
      <c r="H465" s="531"/>
      <c r="I465" s="531"/>
      <c r="J465" s="531"/>
      <c r="K465" s="531"/>
      <c r="L465" s="531"/>
      <c r="M465" s="531"/>
      <c r="N465" s="531"/>
      <c r="O465" s="531"/>
      <c r="P465" s="531"/>
      <c r="Q465" s="531"/>
      <c r="R465" s="531"/>
      <c r="S465" s="531"/>
      <c r="T465" s="531"/>
      <c r="U465" s="531"/>
      <c r="V465" s="531"/>
      <c r="W465" s="531"/>
      <c r="X465" s="533"/>
      <c r="Y465" s="531">
        <v>819038.11</v>
      </c>
      <c r="Z465" s="527"/>
      <c r="AA465" s="18"/>
      <c r="AB465" s="136" t="s">
        <v>1105</v>
      </c>
      <c r="AC465" s="45"/>
      <c r="AD465" s="45"/>
    </row>
    <row r="466" spans="1:31" s="137" customFormat="1" ht="16.5" customHeight="1" x14ac:dyDescent="0.25">
      <c r="A466" s="134">
        <f t="shared" si="171"/>
        <v>355</v>
      </c>
      <c r="B466" s="315" t="s">
        <v>566</v>
      </c>
      <c r="C466" s="486">
        <f t="shared" si="169"/>
        <v>665366.14999999991</v>
      </c>
      <c r="D466" s="531">
        <f t="shared" si="170"/>
        <v>0</v>
      </c>
      <c r="E466" s="483"/>
      <c r="F466" s="531"/>
      <c r="G466" s="531"/>
      <c r="H466" s="531"/>
      <c r="I466" s="531"/>
      <c r="J466" s="531"/>
      <c r="K466" s="531"/>
      <c r="L466" s="531"/>
      <c r="M466" s="531"/>
      <c r="N466" s="531"/>
      <c r="O466" s="531"/>
      <c r="P466" s="531"/>
      <c r="Q466" s="531"/>
      <c r="R466" s="531"/>
      <c r="S466" s="531"/>
      <c r="T466" s="531"/>
      <c r="U466" s="531"/>
      <c r="V466" s="531"/>
      <c r="W466" s="531"/>
      <c r="X466" s="533"/>
      <c r="Y466" s="531">
        <v>665366.14999999991</v>
      </c>
      <c r="Z466" s="527"/>
      <c r="AA466" s="18"/>
      <c r="AB466" s="136" t="s">
        <v>1699</v>
      </c>
      <c r="AC466" s="45"/>
      <c r="AD466" s="45"/>
    </row>
    <row r="467" spans="1:31" s="137" customFormat="1" ht="16.5" customHeight="1" x14ac:dyDescent="0.25">
      <c r="A467" s="134">
        <f t="shared" si="171"/>
        <v>356</v>
      </c>
      <c r="B467" s="315" t="s">
        <v>567</v>
      </c>
      <c r="C467" s="486">
        <f t="shared" si="169"/>
        <v>1200000</v>
      </c>
      <c r="D467" s="531">
        <f t="shared" si="170"/>
        <v>0</v>
      </c>
      <c r="E467" s="483"/>
      <c r="F467" s="531"/>
      <c r="G467" s="531"/>
      <c r="H467" s="531"/>
      <c r="I467" s="531"/>
      <c r="J467" s="531"/>
      <c r="K467" s="531"/>
      <c r="L467" s="531"/>
      <c r="M467" s="531"/>
      <c r="N467" s="531"/>
      <c r="O467" s="531"/>
      <c r="P467" s="531"/>
      <c r="Q467" s="531"/>
      <c r="R467" s="531">
        <v>1213</v>
      </c>
      <c r="S467" s="531">
        <v>1200000</v>
      </c>
      <c r="T467" s="531"/>
      <c r="U467" s="531"/>
      <c r="V467" s="531"/>
      <c r="W467" s="531"/>
      <c r="X467" s="533"/>
      <c r="Y467" s="531"/>
      <c r="Z467" s="527"/>
      <c r="AA467" s="18"/>
      <c r="AB467" s="136" t="s">
        <v>980</v>
      </c>
      <c r="AC467" s="45"/>
      <c r="AD467" s="45"/>
    </row>
    <row r="468" spans="1:31" s="137" customFormat="1" ht="16.5" customHeight="1" x14ac:dyDescent="0.25">
      <c r="A468" s="134">
        <f t="shared" si="171"/>
        <v>357</v>
      </c>
      <c r="B468" s="315" t="s">
        <v>568</v>
      </c>
      <c r="C468" s="486">
        <f t="shared" si="169"/>
        <v>581700.09</v>
      </c>
      <c r="D468" s="531">
        <f t="shared" si="170"/>
        <v>0</v>
      </c>
      <c r="E468" s="483"/>
      <c r="F468" s="531"/>
      <c r="G468" s="531"/>
      <c r="H468" s="531"/>
      <c r="I468" s="531"/>
      <c r="J468" s="531"/>
      <c r="K468" s="531"/>
      <c r="L468" s="531"/>
      <c r="M468" s="531"/>
      <c r="N468" s="531"/>
      <c r="O468" s="531"/>
      <c r="P468" s="531"/>
      <c r="Q468" s="531"/>
      <c r="R468" s="531"/>
      <c r="S468" s="531"/>
      <c r="T468" s="531"/>
      <c r="U468" s="531"/>
      <c r="V468" s="531"/>
      <c r="W468" s="531"/>
      <c r="X468" s="533"/>
      <c r="Y468" s="531">
        <v>581700.09</v>
      </c>
      <c r="Z468" s="527"/>
      <c r="AA468" s="18"/>
      <c r="AB468" s="136" t="s">
        <v>1029</v>
      </c>
      <c r="AC468" s="45"/>
      <c r="AD468" s="45"/>
    </row>
    <row r="469" spans="1:31" s="137" customFormat="1" ht="16.5" customHeight="1" x14ac:dyDescent="0.25">
      <c r="A469" s="134">
        <f t="shared" si="171"/>
        <v>358</v>
      </c>
      <c r="B469" s="315" t="s">
        <v>569</v>
      </c>
      <c r="C469" s="486">
        <f t="shared" si="169"/>
        <v>1036034.63</v>
      </c>
      <c r="D469" s="531">
        <f t="shared" si="170"/>
        <v>0</v>
      </c>
      <c r="E469" s="483"/>
      <c r="F469" s="531"/>
      <c r="G469" s="531"/>
      <c r="H469" s="531"/>
      <c r="I469" s="531"/>
      <c r="J469" s="531"/>
      <c r="K469" s="531"/>
      <c r="L469" s="531"/>
      <c r="M469" s="531"/>
      <c r="N469" s="531"/>
      <c r="O469" s="531"/>
      <c r="P469" s="531"/>
      <c r="Q469" s="531"/>
      <c r="R469" s="531"/>
      <c r="S469" s="531"/>
      <c r="T469" s="531"/>
      <c r="U469" s="531"/>
      <c r="V469" s="531"/>
      <c r="W469" s="531"/>
      <c r="X469" s="533"/>
      <c r="Y469" s="531">
        <v>1036034.63</v>
      </c>
      <c r="Z469" s="527"/>
      <c r="AA469" s="18"/>
      <c r="AB469" s="136" t="s">
        <v>1137</v>
      </c>
      <c r="AC469" s="45"/>
      <c r="AD469" s="45"/>
    </row>
    <row r="470" spans="1:31" s="137" customFormat="1" ht="16.5" customHeight="1" x14ac:dyDescent="0.25">
      <c r="A470" s="134">
        <f t="shared" si="171"/>
        <v>359</v>
      </c>
      <c r="B470" s="315" t="s">
        <v>570</v>
      </c>
      <c r="C470" s="486">
        <f t="shared" si="169"/>
        <v>1267405.42</v>
      </c>
      <c r="D470" s="531">
        <f t="shared" si="170"/>
        <v>0</v>
      </c>
      <c r="E470" s="483"/>
      <c r="F470" s="531"/>
      <c r="G470" s="531"/>
      <c r="H470" s="531"/>
      <c r="I470" s="531"/>
      <c r="J470" s="531"/>
      <c r="K470" s="531"/>
      <c r="L470" s="531"/>
      <c r="M470" s="531"/>
      <c r="N470" s="531"/>
      <c r="O470" s="531"/>
      <c r="P470" s="531"/>
      <c r="Q470" s="531"/>
      <c r="R470" s="531"/>
      <c r="S470" s="531"/>
      <c r="T470" s="531"/>
      <c r="U470" s="531"/>
      <c r="V470" s="531"/>
      <c r="W470" s="531"/>
      <c r="X470" s="533"/>
      <c r="Y470" s="531">
        <v>1267405.42</v>
      </c>
      <c r="Z470" s="527"/>
      <c r="AA470" s="18"/>
      <c r="AB470" s="136" t="s">
        <v>1137</v>
      </c>
      <c r="AC470" s="45"/>
      <c r="AD470" s="45"/>
    </row>
    <row r="471" spans="1:31" s="137" customFormat="1" ht="16.5" customHeight="1" x14ac:dyDescent="0.25">
      <c r="A471" s="134">
        <f t="shared" si="171"/>
        <v>360</v>
      </c>
      <c r="B471" s="311" t="s">
        <v>571</v>
      </c>
      <c r="C471" s="486">
        <f t="shared" si="169"/>
        <v>633671.43000000005</v>
      </c>
      <c r="D471" s="531">
        <f t="shared" si="170"/>
        <v>0</v>
      </c>
      <c r="E471" s="483"/>
      <c r="F471" s="531"/>
      <c r="G471" s="531"/>
      <c r="H471" s="531"/>
      <c r="I471" s="531"/>
      <c r="J471" s="531"/>
      <c r="K471" s="531"/>
      <c r="L471" s="531"/>
      <c r="M471" s="531"/>
      <c r="N471" s="531"/>
      <c r="O471" s="531"/>
      <c r="P471" s="531"/>
      <c r="Q471" s="531"/>
      <c r="R471" s="531"/>
      <c r="S471" s="531"/>
      <c r="T471" s="531"/>
      <c r="U471" s="531"/>
      <c r="V471" s="531"/>
      <c r="W471" s="531"/>
      <c r="X471" s="533"/>
      <c r="Y471" s="531">
        <v>633671.43000000005</v>
      </c>
      <c r="Z471" s="527"/>
      <c r="AA471" s="18"/>
      <c r="AB471" s="136" t="s">
        <v>1100</v>
      </c>
      <c r="AC471" s="45"/>
      <c r="AD471" s="45"/>
    </row>
    <row r="472" spans="1:31" s="137" customFormat="1" ht="16.5" customHeight="1" x14ac:dyDescent="0.25">
      <c r="A472" s="134">
        <f t="shared" si="171"/>
        <v>361</v>
      </c>
      <c r="B472" s="311" t="s">
        <v>572</v>
      </c>
      <c r="C472" s="486">
        <f t="shared" si="169"/>
        <v>816505.19</v>
      </c>
      <c r="D472" s="531">
        <f t="shared" si="170"/>
        <v>0</v>
      </c>
      <c r="E472" s="483"/>
      <c r="F472" s="531"/>
      <c r="G472" s="531"/>
      <c r="H472" s="531"/>
      <c r="I472" s="531"/>
      <c r="J472" s="531"/>
      <c r="K472" s="531"/>
      <c r="L472" s="531"/>
      <c r="M472" s="531"/>
      <c r="N472" s="531"/>
      <c r="O472" s="531"/>
      <c r="P472" s="531"/>
      <c r="Q472" s="531"/>
      <c r="R472" s="531"/>
      <c r="S472" s="531"/>
      <c r="T472" s="531"/>
      <c r="U472" s="531"/>
      <c r="V472" s="531"/>
      <c r="W472" s="531"/>
      <c r="X472" s="533"/>
      <c r="Y472" s="531">
        <v>816505.19</v>
      </c>
      <c r="Z472" s="527"/>
      <c r="AA472" s="18"/>
      <c r="AB472" s="136" t="s">
        <v>1100</v>
      </c>
      <c r="AC472" s="45"/>
      <c r="AD472" s="45"/>
    </row>
    <row r="473" spans="1:31" s="137" customFormat="1" ht="16.5" customHeight="1" x14ac:dyDescent="0.25">
      <c r="A473" s="134">
        <f t="shared" si="171"/>
        <v>362</v>
      </c>
      <c r="B473" s="311" t="s">
        <v>573</v>
      </c>
      <c r="C473" s="486">
        <f t="shared" si="169"/>
        <v>767675.23</v>
      </c>
      <c r="D473" s="531">
        <f t="shared" si="170"/>
        <v>0</v>
      </c>
      <c r="E473" s="483"/>
      <c r="F473" s="531"/>
      <c r="G473" s="531"/>
      <c r="H473" s="531"/>
      <c r="I473" s="531"/>
      <c r="J473" s="531"/>
      <c r="K473" s="531"/>
      <c r="L473" s="531"/>
      <c r="M473" s="531"/>
      <c r="N473" s="531"/>
      <c r="O473" s="531"/>
      <c r="P473" s="531"/>
      <c r="Q473" s="531"/>
      <c r="R473" s="531"/>
      <c r="S473" s="531"/>
      <c r="T473" s="531"/>
      <c r="U473" s="531"/>
      <c r="V473" s="531"/>
      <c r="W473" s="531"/>
      <c r="X473" s="533"/>
      <c r="Y473" s="531">
        <v>767675.23</v>
      </c>
      <c r="Z473" s="527"/>
      <c r="AA473" s="18"/>
      <c r="AB473" s="136" t="s">
        <v>1103</v>
      </c>
      <c r="AC473" s="45"/>
      <c r="AD473" s="45"/>
    </row>
    <row r="474" spans="1:31" ht="17.25" customHeight="1" x14ac:dyDescent="0.25">
      <c r="A474" s="134">
        <f t="shared" si="171"/>
        <v>363</v>
      </c>
      <c r="B474" s="10" t="s">
        <v>342</v>
      </c>
      <c r="C474" s="486">
        <f t="shared" si="169"/>
        <v>2196746.9700000002</v>
      </c>
      <c r="D474" s="531">
        <f t="shared" si="170"/>
        <v>0</v>
      </c>
      <c r="E474" s="531"/>
      <c r="F474" s="533"/>
      <c r="G474" s="533"/>
      <c r="H474" s="533"/>
      <c r="I474" s="533"/>
      <c r="J474" s="533"/>
      <c r="K474" s="533"/>
      <c r="L474" s="533"/>
      <c r="M474" s="533"/>
      <c r="N474" s="533"/>
      <c r="O474" s="533"/>
      <c r="P474" s="533"/>
      <c r="Q474" s="533"/>
      <c r="R474" s="531">
        <v>1178.8399999999999</v>
      </c>
      <c r="S474" s="531">
        <v>2196746.9700000002</v>
      </c>
      <c r="T474" s="533"/>
      <c r="U474" s="533"/>
      <c r="V474" s="533"/>
      <c r="W474" s="533"/>
      <c r="X474" s="533"/>
      <c r="Y474" s="531"/>
      <c r="Z474" s="527"/>
      <c r="AA474" s="14"/>
      <c r="AB474" s="136"/>
      <c r="AC474" s="40"/>
      <c r="AD474" s="90"/>
      <c r="AE474" s="4"/>
    </row>
    <row r="475" spans="1:31" s="137" customFormat="1" ht="16.5" customHeight="1" x14ac:dyDescent="0.25">
      <c r="A475" s="134">
        <f t="shared" si="171"/>
        <v>364</v>
      </c>
      <c r="B475" s="311" t="s">
        <v>574</v>
      </c>
      <c r="C475" s="486">
        <f t="shared" si="169"/>
        <v>1455996.4</v>
      </c>
      <c r="D475" s="531">
        <f t="shared" si="170"/>
        <v>0</v>
      </c>
      <c r="E475" s="483"/>
      <c r="F475" s="531"/>
      <c r="G475" s="531"/>
      <c r="H475" s="531"/>
      <c r="I475" s="531"/>
      <c r="J475" s="531"/>
      <c r="K475" s="531"/>
      <c r="L475" s="531"/>
      <c r="M475" s="531"/>
      <c r="N475" s="531"/>
      <c r="O475" s="531"/>
      <c r="P475" s="531"/>
      <c r="Q475" s="531"/>
      <c r="R475" s="531"/>
      <c r="S475" s="531"/>
      <c r="T475" s="531"/>
      <c r="U475" s="531"/>
      <c r="V475" s="531"/>
      <c r="W475" s="531"/>
      <c r="X475" s="533"/>
      <c r="Y475" s="531">
        <v>1455996.4</v>
      </c>
      <c r="Z475" s="527"/>
      <c r="AA475" s="18"/>
      <c r="AB475" s="136" t="s">
        <v>1107</v>
      </c>
      <c r="AC475" s="45"/>
      <c r="AD475" s="45"/>
    </row>
    <row r="476" spans="1:31" s="137" customFormat="1" ht="16.5" customHeight="1" x14ac:dyDescent="0.25">
      <c r="A476" s="134">
        <f t="shared" si="171"/>
        <v>365</v>
      </c>
      <c r="B476" s="315" t="s">
        <v>1710</v>
      </c>
      <c r="C476" s="486">
        <f t="shared" si="169"/>
        <v>684200.16999999993</v>
      </c>
      <c r="D476" s="531">
        <f t="shared" si="170"/>
        <v>0</v>
      </c>
      <c r="E476" s="483"/>
      <c r="F476" s="531"/>
      <c r="G476" s="531"/>
      <c r="H476" s="531"/>
      <c r="I476" s="531"/>
      <c r="J476" s="531"/>
      <c r="K476" s="531"/>
      <c r="L476" s="531"/>
      <c r="M476" s="531"/>
      <c r="N476" s="531"/>
      <c r="O476" s="531"/>
      <c r="P476" s="531"/>
      <c r="Q476" s="531"/>
      <c r="R476" s="531"/>
      <c r="S476" s="531"/>
      <c r="T476" s="531"/>
      <c r="U476" s="531"/>
      <c r="V476" s="531"/>
      <c r="W476" s="531"/>
      <c r="X476" s="533"/>
      <c r="Y476" s="531">
        <v>684200.16999999993</v>
      </c>
      <c r="Z476" s="527"/>
      <c r="AA476" s="18"/>
      <c r="AB476" s="130" t="s">
        <v>1138</v>
      </c>
      <c r="AC476" s="45"/>
      <c r="AD476" s="45"/>
    </row>
    <row r="477" spans="1:31" s="137" customFormat="1" ht="16.5" customHeight="1" x14ac:dyDescent="0.25">
      <c r="A477" s="134">
        <f t="shared" si="171"/>
        <v>366</v>
      </c>
      <c r="B477" s="315" t="s">
        <v>576</v>
      </c>
      <c r="C477" s="486">
        <f t="shared" si="169"/>
        <v>222827.78</v>
      </c>
      <c r="D477" s="531">
        <f t="shared" si="170"/>
        <v>0</v>
      </c>
      <c r="E477" s="483"/>
      <c r="F477" s="531"/>
      <c r="G477" s="531"/>
      <c r="H477" s="531"/>
      <c r="I477" s="531"/>
      <c r="J477" s="531"/>
      <c r="K477" s="531"/>
      <c r="L477" s="531"/>
      <c r="M477" s="531"/>
      <c r="N477" s="531"/>
      <c r="O477" s="531"/>
      <c r="P477" s="531"/>
      <c r="Q477" s="531"/>
      <c r="R477" s="531"/>
      <c r="S477" s="452"/>
      <c r="T477" s="531"/>
      <c r="U477" s="531"/>
      <c r="V477" s="531"/>
      <c r="W477" s="531"/>
      <c r="X477" s="533"/>
      <c r="Y477" s="531">
        <v>222827.78</v>
      </c>
      <c r="Z477" s="527"/>
      <c r="AA477" s="18"/>
      <c r="AB477" s="130" t="s">
        <v>974</v>
      </c>
      <c r="AC477" s="45"/>
      <c r="AD477" s="45"/>
    </row>
    <row r="478" spans="1:31" s="137" customFormat="1" ht="16.5" customHeight="1" x14ac:dyDescent="0.25">
      <c r="A478" s="134">
        <f t="shared" si="171"/>
        <v>367</v>
      </c>
      <c r="B478" s="315" t="s">
        <v>577</v>
      </c>
      <c r="C478" s="486">
        <f t="shared" si="169"/>
        <v>621305.89</v>
      </c>
      <c r="D478" s="531">
        <f t="shared" si="170"/>
        <v>0</v>
      </c>
      <c r="E478" s="483"/>
      <c r="F478" s="531"/>
      <c r="G478" s="531"/>
      <c r="H478" s="531"/>
      <c r="I478" s="531"/>
      <c r="J478" s="531"/>
      <c r="K478" s="531"/>
      <c r="L478" s="531"/>
      <c r="M478" s="531"/>
      <c r="N478" s="531"/>
      <c r="O478" s="531"/>
      <c r="P478" s="531"/>
      <c r="Q478" s="531"/>
      <c r="R478" s="531"/>
      <c r="S478" s="531"/>
      <c r="T478" s="531"/>
      <c r="U478" s="531"/>
      <c r="V478" s="531"/>
      <c r="W478" s="531"/>
      <c r="X478" s="533"/>
      <c r="Y478" s="531">
        <v>621305.89</v>
      </c>
      <c r="Z478" s="527"/>
      <c r="AA478" s="18"/>
      <c r="AB478" s="130" t="s">
        <v>1139</v>
      </c>
      <c r="AC478" s="45"/>
      <c r="AD478" s="45"/>
    </row>
    <row r="479" spans="1:31" s="137" customFormat="1" ht="16.5" customHeight="1" x14ac:dyDescent="0.25">
      <c r="A479" s="134">
        <f t="shared" si="171"/>
        <v>368</v>
      </c>
      <c r="B479" s="315" t="s">
        <v>578</v>
      </c>
      <c r="C479" s="486">
        <f t="shared" si="169"/>
        <v>623805.47</v>
      </c>
      <c r="D479" s="531">
        <f t="shared" si="170"/>
        <v>0</v>
      </c>
      <c r="E479" s="483"/>
      <c r="F479" s="531"/>
      <c r="G479" s="531"/>
      <c r="H479" s="531"/>
      <c r="I479" s="531"/>
      <c r="J479" s="531"/>
      <c r="K479" s="531"/>
      <c r="L479" s="531"/>
      <c r="M479" s="531"/>
      <c r="N479" s="531"/>
      <c r="O479" s="531"/>
      <c r="P479" s="531"/>
      <c r="Q479" s="531"/>
      <c r="R479" s="531"/>
      <c r="S479" s="531"/>
      <c r="T479" s="531"/>
      <c r="U479" s="531"/>
      <c r="V479" s="531"/>
      <c r="W479" s="531"/>
      <c r="X479" s="533"/>
      <c r="Y479" s="531">
        <v>623805.47</v>
      </c>
      <c r="Z479" s="527"/>
      <c r="AA479" s="18"/>
      <c r="AB479" s="130" t="s">
        <v>1106</v>
      </c>
      <c r="AC479" s="45"/>
      <c r="AD479" s="45"/>
    </row>
    <row r="480" spans="1:31" ht="17.25" customHeight="1" x14ac:dyDescent="0.2">
      <c r="A480" s="134">
        <f t="shared" si="171"/>
        <v>369</v>
      </c>
      <c r="B480" s="339" t="s">
        <v>117</v>
      </c>
      <c r="C480" s="486">
        <f t="shared" si="169"/>
        <v>4652322.66</v>
      </c>
      <c r="D480" s="531">
        <f>E480+F480+G480+H480+I480+J480</f>
        <v>809651.1</v>
      </c>
      <c r="E480" s="531"/>
      <c r="F480" s="531">
        <v>809651.1</v>
      </c>
      <c r="G480" s="531"/>
      <c r="H480" s="531"/>
      <c r="I480" s="531"/>
      <c r="J480" s="531"/>
      <c r="K480" s="531"/>
      <c r="L480" s="531"/>
      <c r="M480" s="531"/>
      <c r="N480" s="531"/>
      <c r="O480" s="483"/>
      <c r="P480" s="531">
        <v>438.5</v>
      </c>
      <c r="Q480" s="531">
        <v>392273.3</v>
      </c>
      <c r="R480" s="531">
        <v>950</v>
      </c>
      <c r="S480" s="531">
        <v>3450398.26</v>
      </c>
      <c r="T480" s="531"/>
      <c r="U480" s="531"/>
      <c r="V480" s="533"/>
      <c r="W480" s="531"/>
      <c r="X480" s="533"/>
      <c r="Y480" s="531"/>
      <c r="Z480" s="527"/>
      <c r="AA480" s="18"/>
      <c r="AB480" s="130" t="s">
        <v>1100</v>
      </c>
      <c r="AC480" s="40"/>
      <c r="AD480" s="90"/>
    </row>
    <row r="481" spans="1:33" s="137" customFormat="1" ht="16.5" customHeight="1" x14ac:dyDescent="0.25">
      <c r="A481" s="134">
        <f t="shared" si="171"/>
        <v>370</v>
      </c>
      <c r="B481" s="315" t="s">
        <v>580</v>
      </c>
      <c r="C481" s="486">
        <f t="shared" si="169"/>
        <v>695473.60000000009</v>
      </c>
      <c r="D481" s="531">
        <f t="shared" si="170"/>
        <v>0</v>
      </c>
      <c r="E481" s="483"/>
      <c r="F481" s="531"/>
      <c r="G481" s="531"/>
      <c r="H481" s="531"/>
      <c r="I481" s="531"/>
      <c r="J481" s="531"/>
      <c r="K481" s="531"/>
      <c r="L481" s="531"/>
      <c r="M481" s="531"/>
      <c r="N481" s="531"/>
      <c r="O481" s="531"/>
      <c r="P481" s="531"/>
      <c r="Q481" s="531"/>
      <c r="R481" s="531"/>
      <c r="S481" s="531"/>
      <c r="T481" s="531"/>
      <c r="U481" s="531"/>
      <c r="V481" s="531"/>
      <c r="W481" s="531"/>
      <c r="X481" s="533"/>
      <c r="Y481" s="531">
        <v>695473.60000000009</v>
      </c>
      <c r="Z481" s="527"/>
      <c r="AA481" s="18"/>
      <c r="AB481" s="130" t="s">
        <v>1140</v>
      </c>
      <c r="AC481" s="45"/>
      <c r="AD481" s="45"/>
    </row>
    <row r="482" spans="1:33" s="137" customFormat="1" ht="16.5" customHeight="1" x14ac:dyDescent="0.25">
      <c r="A482" s="134">
        <f t="shared" si="171"/>
        <v>371</v>
      </c>
      <c r="B482" s="315" t="s">
        <v>581</v>
      </c>
      <c r="C482" s="486">
        <f t="shared" si="169"/>
        <v>627668.41999999993</v>
      </c>
      <c r="D482" s="531">
        <f t="shared" si="170"/>
        <v>0</v>
      </c>
      <c r="E482" s="483"/>
      <c r="F482" s="531"/>
      <c r="G482" s="531"/>
      <c r="H482" s="531"/>
      <c r="I482" s="531"/>
      <c r="J482" s="531"/>
      <c r="K482" s="531"/>
      <c r="L482" s="531"/>
      <c r="M482" s="531"/>
      <c r="N482" s="531"/>
      <c r="O482" s="531"/>
      <c r="P482" s="531"/>
      <c r="Q482" s="531"/>
      <c r="R482" s="531"/>
      <c r="S482" s="531"/>
      <c r="T482" s="531"/>
      <c r="U482" s="531"/>
      <c r="V482" s="531"/>
      <c r="W482" s="531"/>
      <c r="X482" s="533"/>
      <c r="Y482" s="531">
        <v>627668.41999999993</v>
      </c>
      <c r="Z482" s="527"/>
      <c r="AA482" s="18"/>
      <c r="AB482" s="130" t="s">
        <v>1140</v>
      </c>
      <c r="AC482" s="45"/>
      <c r="AD482" s="45"/>
    </row>
    <row r="483" spans="1:33" s="137" customFormat="1" ht="16.5" customHeight="1" x14ac:dyDescent="0.25">
      <c r="A483" s="134">
        <f t="shared" si="171"/>
        <v>372</v>
      </c>
      <c r="B483" s="315" t="s">
        <v>582</v>
      </c>
      <c r="C483" s="486">
        <f t="shared" si="169"/>
        <v>390248.79000000004</v>
      </c>
      <c r="D483" s="531">
        <f t="shared" ref="D483:D492" si="172">E483+F483+G483+H483+I483+J483</f>
        <v>0</v>
      </c>
      <c r="E483" s="483"/>
      <c r="F483" s="531"/>
      <c r="G483" s="531"/>
      <c r="H483" s="531"/>
      <c r="I483" s="531"/>
      <c r="J483" s="531"/>
      <c r="K483" s="531"/>
      <c r="L483" s="531"/>
      <c r="M483" s="531"/>
      <c r="N483" s="531"/>
      <c r="O483" s="531"/>
      <c r="P483" s="531"/>
      <c r="Q483" s="531"/>
      <c r="R483" s="531"/>
      <c r="S483" s="531"/>
      <c r="T483" s="531"/>
      <c r="U483" s="531"/>
      <c r="V483" s="531"/>
      <c r="W483" s="531"/>
      <c r="X483" s="533"/>
      <c r="Y483" s="531">
        <v>390248.79000000004</v>
      </c>
      <c r="Z483" s="527"/>
      <c r="AA483" s="18"/>
      <c r="AB483" s="130" t="s">
        <v>1110</v>
      </c>
      <c r="AC483" s="45"/>
      <c r="AD483" s="45"/>
    </row>
    <row r="484" spans="1:33" s="137" customFormat="1" ht="16.5" customHeight="1" x14ac:dyDescent="0.25">
      <c r="A484" s="134">
        <f t="shared" si="171"/>
        <v>373</v>
      </c>
      <c r="B484" s="315" t="s">
        <v>583</v>
      </c>
      <c r="C484" s="486">
        <f t="shared" si="169"/>
        <v>433367.38</v>
      </c>
      <c r="D484" s="531">
        <f t="shared" si="172"/>
        <v>0</v>
      </c>
      <c r="E484" s="483"/>
      <c r="F484" s="531"/>
      <c r="G484" s="531"/>
      <c r="H484" s="531"/>
      <c r="I484" s="531"/>
      <c r="J484" s="531"/>
      <c r="K484" s="531"/>
      <c r="L484" s="531"/>
      <c r="M484" s="531"/>
      <c r="N484" s="531"/>
      <c r="O484" s="531"/>
      <c r="P484" s="531"/>
      <c r="Q484" s="531"/>
      <c r="R484" s="531"/>
      <c r="S484" s="531"/>
      <c r="T484" s="531"/>
      <c r="U484" s="531"/>
      <c r="V484" s="531"/>
      <c r="W484" s="531"/>
      <c r="X484" s="533"/>
      <c r="Y484" s="531">
        <v>433367.38</v>
      </c>
      <c r="Z484" s="527"/>
      <c r="AA484" s="18"/>
      <c r="AB484" s="130" t="s">
        <v>1140</v>
      </c>
      <c r="AC484" s="45"/>
      <c r="AD484" s="45"/>
    </row>
    <row r="485" spans="1:33" s="137" customFormat="1" ht="16.5" customHeight="1" x14ac:dyDescent="0.25">
      <c r="A485" s="134">
        <f t="shared" si="171"/>
        <v>374</v>
      </c>
      <c r="B485" s="315" t="s">
        <v>584</v>
      </c>
      <c r="C485" s="486">
        <f t="shared" si="169"/>
        <v>423665.3</v>
      </c>
      <c r="D485" s="531">
        <f t="shared" si="172"/>
        <v>0</v>
      </c>
      <c r="E485" s="483"/>
      <c r="F485" s="531"/>
      <c r="G485" s="531"/>
      <c r="H485" s="531"/>
      <c r="I485" s="531"/>
      <c r="J485" s="531"/>
      <c r="K485" s="531"/>
      <c r="L485" s="531"/>
      <c r="M485" s="531"/>
      <c r="N485" s="531"/>
      <c r="O485" s="531"/>
      <c r="P485" s="531"/>
      <c r="Q485" s="531"/>
      <c r="R485" s="531"/>
      <c r="S485" s="531"/>
      <c r="T485" s="531"/>
      <c r="U485" s="531"/>
      <c r="V485" s="531"/>
      <c r="W485" s="531"/>
      <c r="X485" s="533"/>
      <c r="Y485" s="531">
        <v>423665.3</v>
      </c>
      <c r="Z485" s="527"/>
      <c r="AA485" s="18"/>
      <c r="AB485" s="130" t="s">
        <v>1110</v>
      </c>
      <c r="AC485" s="45"/>
      <c r="AD485" s="45"/>
    </row>
    <row r="486" spans="1:33" ht="17.25" customHeight="1" x14ac:dyDescent="0.25">
      <c r="A486" s="134">
        <f t="shared" si="171"/>
        <v>375</v>
      </c>
      <c r="B486" s="339" t="s">
        <v>1711</v>
      </c>
      <c r="C486" s="486">
        <f t="shared" si="169"/>
        <v>5211097.45</v>
      </c>
      <c r="D486" s="531">
        <f t="shared" si="172"/>
        <v>470320.6</v>
      </c>
      <c r="E486" s="531"/>
      <c r="F486" s="531">
        <v>470320.6</v>
      </c>
      <c r="G486" s="531"/>
      <c r="H486" s="531"/>
      <c r="I486" s="531"/>
      <c r="J486" s="531"/>
      <c r="K486" s="531"/>
      <c r="L486" s="531"/>
      <c r="M486" s="531"/>
      <c r="N486" s="531">
        <v>540.79999999999995</v>
      </c>
      <c r="O486" s="483">
        <v>2122215.11</v>
      </c>
      <c r="P486" s="531"/>
      <c r="Q486" s="531"/>
      <c r="R486" s="531">
        <v>782.49</v>
      </c>
      <c r="S486" s="483">
        <v>2618561.7400000002</v>
      </c>
      <c r="T486" s="531"/>
      <c r="U486" s="531"/>
      <c r="V486" s="531"/>
      <c r="W486" s="531"/>
      <c r="X486" s="533"/>
      <c r="Y486" s="531"/>
      <c r="Z486" s="527"/>
      <c r="AA486" s="14"/>
      <c r="AB486" s="38"/>
      <c r="AC486" s="90"/>
      <c r="AD486" s="90"/>
    </row>
    <row r="487" spans="1:33" ht="17.25" customHeight="1" x14ac:dyDescent="0.25">
      <c r="A487" s="134">
        <f t="shared" si="171"/>
        <v>376</v>
      </c>
      <c r="B487" s="10" t="s">
        <v>343</v>
      </c>
      <c r="C487" s="486">
        <f t="shared" si="169"/>
        <v>641322.92000000004</v>
      </c>
      <c r="D487" s="531">
        <f t="shared" si="172"/>
        <v>641322.92000000004</v>
      </c>
      <c r="E487" s="531"/>
      <c r="F487" s="531">
        <v>641322.92000000004</v>
      </c>
      <c r="G487" s="533"/>
      <c r="H487" s="533"/>
      <c r="I487" s="533"/>
      <c r="J487" s="533"/>
      <c r="K487" s="533"/>
      <c r="L487" s="533"/>
      <c r="M487" s="533"/>
      <c r="N487" s="533"/>
      <c r="O487" s="533"/>
      <c r="P487" s="533"/>
      <c r="Q487" s="533"/>
      <c r="R487" s="533"/>
      <c r="S487" s="533"/>
      <c r="T487" s="533"/>
      <c r="U487" s="533"/>
      <c r="V487" s="533"/>
      <c r="W487" s="533"/>
      <c r="X487" s="533"/>
      <c r="Y487" s="531"/>
      <c r="Z487" s="527"/>
      <c r="AA487" s="537"/>
      <c r="AB487" s="38"/>
      <c r="AC487" s="40"/>
      <c r="AD487" s="90"/>
      <c r="AE487" s="4"/>
    </row>
    <row r="488" spans="1:33" s="137" customFormat="1" ht="21.75" customHeight="1" x14ac:dyDescent="0.25">
      <c r="A488" s="134">
        <f t="shared" si="171"/>
        <v>377</v>
      </c>
      <c r="B488" s="311" t="s">
        <v>585</v>
      </c>
      <c r="C488" s="486">
        <f t="shared" si="169"/>
        <v>1155315.8400000001</v>
      </c>
      <c r="D488" s="531">
        <f t="shared" si="172"/>
        <v>0</v>
      </c>
      <c r="E488" s="483"/>
      <c r="F488" s="531"/>
      <c r="G488" s="531"/>
      <c r="H488" s="531"/>
      <c r="I488" s="531"/>
      <c r="J488" s="531"/>
      <c r="K488" s="531"/>
      <c r="L488" s="531"/>
      <c r="M488" s="531"/>
      <c r="N488" s="531"/>
      <c r="O488" s="531"/>
      <c r="P488" s="531"/>
      <c r="Q488" s="531"/>
      <c r="R488" s="531"/>
      <c r="S488" s="531"/>
      <c r="T488" s="531"/>
      <c r="U488" s="531"/>
      <c r="V488" s="531"/>
      <c r="W488" s="531"/>
      <c r="X488" s="533"/>
      <c r="Y488" s="531">
        <v>1155315.8400000001</v>
      </c>
      <c r="Z488" s="527"/>
      <c r="AA488" s="18"/>
      <c r="AB488" s="130" t="s">
        <v>1141</v>
      </c>
      <c r="AC488" s="45"/>
      <c r="AD488" s="45"/>
    </row>
    <row r="489" spans="1:33" s="137" customFormat="1" ht="16.5" customHeight="1" x14ac:dyDescent="0.25">
      <c r="A489" s="134">
        <f t="shared" si="171"/>
        <v>378</v>
      </c>
      <c r="B489" s="311" t="s">
        <v>586</v>
      </c>
      <c r="C489" s="486">
        <f t="shared" si="169"/>
        <v>769420.84</v>
      </c>
      <c r="D489" s="531">
        <f t="shared" si="172"/>
        <v>0</v>
      </c>
      <c r="E489" s="483"/>
      <c r="F489" s="531"/>
      <c r="G489" s="531"/>
      <c r="H489" s="531"/>
      <c r="I489" s="531"/>
      <c r="J489" s="531"/>
      <c r="K489" s="531"/>
      <c r="L489" s="531"/>
      <c r="M489" s="531"/>
      <c r="N489" s="531"/>
      <c r="O489" s="531"/>
      <c r="P489" s="531"/>
      <c r="Q489" s="531"/>
      <c r="R489" s="531"/>
      <c r="S489" s="531"/>
      <c r="T489" s="531"/>
      <c r="U489" s="531"/>
      <c r="V489" s="531"/>
      <c r="W489" s="531"/>
      <c r="X489" s="533"/>
      <c r="Y489" s="531">
        <v>769420.84</v>
      </c>
      <c r="Z489" s="527"/>
      <c r="AA489" s="18"/>
      <c r="AB489" s="130" t="s">
        <v>1100</v>
      </c>
      <c r="AC489" s="45"/>
      <c r="AD489" s="45"/>
    </row>
    <row r="490" spans="1:33" s="137" customFormat="1" ht="16.5" customHeight="1" x14ac:dyDescent="0.25">
      <c r="A490" s="134">
        <f t="shared" si="171"/>
        <v>379</v>
      </c>
      <c r="B490" s="311" t="s">
        <v>587</v>
      </c>
      <c r="C490" s="486">
        <f t="shared" si="169"/>
        <v>745965.46</v>
      </c>
      <c r="D490" s="531">
        <f t="shared" si="172"/>
        <v>0</v>
      </c>
      <c r="E490" s="483"/>
      <c r="F490" s="531"/>
      <c r="G490" s="531"/>
      <c r="H490" s="531"/>
      <c r="I490" s="531"/>
      <c r="J490" s="531"/>
      <c r="K490" s="531"/>
      <c r="L490" s="531"/>
      <c r="M490" s="531"/>
      <c r="N490" s="531"/>
      <c r="O490" s="531"/>
      <c r="P490" s="531"/>
      <c r="Q490" s="531"/>
      <c r="R490" s="531"/>
      <c r="S490" s="531"/>
      <c r="T490" s="531"/>
      <c r="U490" s="531"/>
      <c r="V490" s="531"/>
      <c r="W490" s="531"/>
      <c r="X490" s="533"/>
      <c r="Y490" s="531">
        <v>745965.46</v>
      </c>
      <c r="Z490" s="527"/>
      <c r="AA490" s="18"/>
      <c r="AB490" s="130" t="s">
        <v>1100</v>
      </c>
      <c r="AC490" s="45"/>
      <c r="AD490" s="45"/>
    </row>
    <row r="491" spans="1:33" ht="17.25" customHeight="1" x14ac:dyDescent="0.25">
      <c r="A491" s="134">
        <f t="shared" si="171"/>
        <v>380</v>
      </c>
      <c r="B491" s="339" t="s">
        <v>118</v>
      </c>
      <c r="C491" s="486">
        <f t="shared" si="169"/>
        <v>2987619.28</v>
      </c>
      <c r="D491" s="531">
        <f t="shared" si="172"/>
        <v>782940.62</v>
      </c>
      <c r="E491" s="531"/>
      <c r="F491" s="531">
        <v>782940.62</v>
      </c>
      <c r="G491" s="531"/>
      <c r="H491" s="531"/>
      <c r="I491" s="531"/>
      <c r="J491" s="531"/>
      <c r="K491" s="531"/>
      <c r="L491" s="531"/>
      <c r="M491" s="531"/>
      <c r="N491" s="531"/>
      <c r="O491" s="483"/>
      <c r="P491" s="531">
        <v>440.2</v>
      </c>
      <c r="Q491" s="531">
        <v>478161.22</v>
      </c>
      <c r="R491" s="531">
        <v>920.5</v>
      </c>
      <c r="S491" s="531">
        <v>1726517.44</v>
      </c>
      <c r="T491" s="531"/>
      <c r="U491" s="531"/>
      <c r="V491" s="531"/>
      <c r="W491" s="531"/>
      <c r="X491" s="533"/>
      <c r="Y491" s="531"/>
      <c r="Z491" s="527"/>
      <c r="AA491" s="14"/>
      <c r="AB491" s="38"/>
      <c r="AC491" s="40"/>
      <c r="AD491" s="90"/>
    </row>
    <row r="492" spans="1:33" ht="17.25" customHeight="1" x14ac:dyDescent="0.25">
      <c r="A492" s="134">
        <f t="shared" si="171"/>
        <v>381</v>
      </c>
      <c r="B492" s="339" t="s">
        <v>119</v>
      </c>
      <c r="C492" s="486">
        <f t="shared" si="169"/>
        <v>2146197.38</v>
      </c>
      <c r="D492" s="531">
        <f t="shared" si="172"/>
        <v>828540.54</v>
      </c>
      <c r="E492" s="531"/>
      <c r="F492" s="531">
        <v>828540.54</v>
      </c>
      <c r="G492" s="531"/>
      <c r="H492" s="531"/>
      <c r="I492" s="531"/>
      <c r="J492" s="531"/>
      <c r="K492" s="531"/>
      <c r="L492" s="531"/>
      <c r="M492" s="531"/>
      <c r="N492" s="531"/>
      <c r="O492" s="483"/>
      <c r="P492" s="531">
        <v>440.2</v>
      </c>
      <c r="Q492" s="531">
        <v>1317656.8400000001</v>
      </c>
      <c r="R492" s="531"/>
      <c r="S492" s="483"/>
      <c r="T492" s="531"/>
      <c r="U492" s="531"/>
      <c r="V492" s="531"/>
      <c r="W492" s="531"/>
      <c r="X492" s="533"/>
      <c r="Y492" s="531"/>
      <c r="Z492" s="527"/>
      <c r="AA492" s="14"/>
      <c r="AB492" s="38"/>
      <c r="AC492" s="90"/>
      <c r="AD492" s="90"/>
    </row>
    <row r="493" spans="1:33" ht="17.25" customHeight="1" x14ac:dyDescent="0.25">
      <c r="A493" s="659" t="s">
        <v>17</v>
      </c>
      <c r="B493" s="660"/>
      <c r="C493" s="486">
        <f t="shared" si="169"/>
        <v>169243334.72000003</v>
      </c>
      <c r="D493" s="531">
        <f t="shared" ref="D493:Y493" si="173">SUM(D386:D492)</f>
        <v>15301034.649999999</v>
      </c>
      <c r="E493" s="531">
        <f t="shared" si="173"/>
        <v>0</v>
      </c>
      <c r="F493" s="531">
        <f t="shared" si="173"/>
        <v>13199598.91</v>
      </c>
      <c r="G493" s="531">
        <f t="shared" si="173"/>
        <v>1550451.56</v>
      </c>
      <c r="H493" s="531">
        <f t="shared" si="173"/>
        <v>260509.78</v>
      </c>
      <c r="I493" s="531">
        <f t="shared" si="173"/>
        <v>0</v>
      </c>
      <c r="J493" s="531">
        <f t="shared" si="173"/>
        <v>290474.40000000002</v>
      </c>
      <c r="K493" s="531">
        <f t="shared" si="173"/>
        <v>0</v>
      </c>
      <c r="L493" s="531">
        <f t="shared" si="173"/>
        <v>0</v>
      </c>
      <c r="M493" s="531">
        <f t="shared" si="173"/>
        <v>0</v>
      </c>
      <c r="N493" s="531">
        <f t="shared" si="173"/>
        <v>2351.8000000000002</v>
      </c>
      <c r="O493" s="531">
        <f t="shared" si="173"/>
        <v>6378525.9100000001</v>
      </c>
      <c r="P493" s="531">
        <f t="shared" si="173"/>
        <v>10293.050000000001</v>
      </c>
      <c r="Q493" s="531">
        <f t="shared" si="173"/>
        <v>18253974</v>
      </c>
      <c r="R493" s="531">
        <f t="shared" si="173"/>
        <v>27445.230000000003</v>
      </c>
      <c r="S493" s="531">
        <f t="shared" si="173"/>
        <v>67067033.239999995</v>
      </c>
      <c r="T493" s="531">
        <f t="shared" si="173"/>
        <v>0</v>
      </c>
      <c r="U493" s="531">
        <f t="shared" si="173"/>
        <v>0</v>
      </c>
      <c r="V493" s="531">
        <f t="shared" si="173"/>
        <v>2046.65</v>
      </c>
      <c r="W493" s="531">
        <f t="shared" si="173"/>
        <v>716867</v>
      </c>
      <c r="X493" s="531">
        <f t="shared" si="173"/>
        <v>0</v>
      </c>
      <c r="Y493" s="531">
        <f t="shared" si="173"/>
        <v>61525899.920000017</v>
      </c>
      <c r="Z493" s="486">
        <f>(C493-Y493)*0.0214</f>
        <v>2305153.1047200002</v>
      </c>
      <c r="AA493" s="14"/>
      <c r="AB493" s="38"/>
      <c r="AC493" s="90"/>
      <c r="AD493" s="90"/>
      <c r="AG493" s="91"/>
    </row>
    <row r="494" spans="1:33" ht="17.25" customHeight="1" x14ac:dyDescent="0.25">
      <c r="A494" s="554" t="s">
        <v>120</v>
      </c>
      <c r="B494" s="555"/>
      <c r="C494" s="556"/>
      <c r="D494" s="533"/>
      <c r="E494" s="533"/>
      <c r="F494" s="533"/>
      <c r="G494" s="533"/>
      <c r="H494" s="533"/>
      <c r="I494" s="533"/>
      <c r="J494" s="533"/>
      <c r="K494" s="533"/>
      <c r="L494" s="533"/>
      <c r="M494" s="533"/>
      <c r="N494" s="533"/>
      <c r="O494" s="533"/>
      <c r="P494" s="533"/>
      <c r="Q494" s="533"/>
      <c r="R494" s="533"/>
      <c r="S494" s="533"/>
      <c r="T494" s="533"/>
      <c r="U494" s="533"/>
      <c r="V494" s="533"/>
      <c r="W494" s="533"/>
      <c r="X494" s="533"/>
      <c r="Y494" s="533"/>
      <c r="Z494" s="538"/>
      <c r="AA494" s="14"/>
      <c r="AB494" s="38"/>
      <c r="AC494" s="40"/>
      <c r="AD494" s="90"/>
    </row>
    <row r="495" spans="1:33" ht="17.25" customHeight="1" x14ac:dyDescent="0.25">
      <c r="A495" s="134">
        <f>A492+1</f>
        <v>382</v>
      </c>
      <c r="B495" s="339" t="s">
        <v>239</v>
      </c>
      <c r="C495" s="486">
        <f t="shared" ref="C495:C500" si="174">D495+M495+O495+Q495+S495+U495+W495+X495+Y495</f>
        <v>1700000</v>
      </c>
      <c r="D495" s="531">
        <f t="shared" ref="D495:D500" si="175">E495+F495+G495+H495+I495+J495</f>
        <v>0</v>
      </c>
      <c r="E495" s="531"/>
      <c r="F495" s="531"/>
      <c r="G495" s="531"/>
      <c r="H495" s="531"/>
      <c r="I495" s="531"/>
      <c r="J495" s="531"/>
      <c r="K495" s="531"/>
      <c r="L495" s="531"/>
      <c r="M495" s="531"/>
      <c r="N495" s="531">
        <v>850.22</v>
      </c>
      <c r="O495" s="531">
        <v>1700000</v>
      </c>
      <c r="P495" s="531"/>
      <c r="Q495" s="531"/>
      <c r="R495" s="531"/>
      <c r="S495" s="531"/>
      <c r="T495" s="531"/>
      <c r="U495" s="531"/>
      <c r="V495" s="531"/>
      <c r="W495" s="531"/>
      <c r="X495" s="531"/>
      <c r="Y495" s="531"/>
      <c r="Z495" s="527"/>
      <c r="AA495" s="14"/>
      <c r="AB495" s="38"/>
      <c r="AC495" s="40"/>
      <c r="AD495" s="90"/>
    </row>
    <row r="496" spans="1:33" s="137" customFormat="1" ht="38.25" x14ac:dyDescent="0.2">
      <c r="A496" s="134">
        <f>A495+1</f>
        <v>383</v>
      </c>
      <c r="B496" s="306" t="s">
        <v>588</v>
      </c>
      <c r="C496" s="486">
        <f t="shared" si="174"/>
        <v>585589.83000000007</v>
      </c>
      <c r="D496" s="531">
        <f t="shared" si="175"/>
        <v>0</v>
      </c>
      <c r="E496" s="483"/>
      <c r="F496" s="483"/>
      <c r="G496" s="483"/>
      <c r="H496" s="483"/>
      <c r="I496" s="483"/>
      <c r="J496" s="483"/>
      <c r="K496" s="483"/>
      <c r="L496" s="483"/>
      <c r="M496" s="483"/>
      <c r="N496" s="483"/>
      <c r="O496" s="483"/>
      <c r="P496" s="483"/>
      <c r="Q496" s="483"/>
      <c r="R496" s="483"/>
      <c r="S496" s="483"/>
      <c r="T496" s="483"/>
      <c r="U496" s="483"/>
      <c r="V496" s="483"/>
      <c r="W496" s="483"/>
      <c r="X496" s="483"/>
      <c r="Y496" s="483">
        <v>585589.83000000007</v>
      </c>
      <c r="Z496" s="486"/>
      <c r="AA496" s="18" t="s">
        <v>1233</v>
      </c>
      <c r="AB496" s="130" t="s">
        <v>1483</v>
      </c>
      <c r="AC496" s="45"/>
      <c r="AD496" s="45"/>
      <c r="AE496" s="45"/>
    </row>
    <row r="497" spans="1:33" s="137" customFormat="1" x14ac:dyDescent="0.2">
      <c r="A497" s="134">
        <f>A496+1</f>
        <v>384</v>
      </c>
      <c r="B497" s="306" t="s">
        <v>589</v>
      </c>
      <c r="C497" s="486">
        <f t="shared" si="174"/>
        <v>156534.25</v>
      </c>
      <c r="D497" s="531">
        <f t="shared" si="175"/>
        <v>0</v>
      </c>
      <c r="E497" s="483"/>
      <c r="F497" s="113"/>
      <c r="G497" s="483"/>
      <c r="H497" s="483"/>
      <c r="I497" s="483"/>
      <c r="J497" s="483"/>
      <c r="K497" s="483"/>
      <c r="L497" s="483"/>
      <c r="M497" s="483"/>
      <c r="N497" s="483"/>
      <c r="O497" s="483"/>
      <c r="P497" s="483"/>
      <c r="Q497" s="483"/>
      <c r="R497" s="483"/>
      <c r="S497" s="483"/>
      <c r="T497" s="483"/>
      <c r="U497" s="483"/>
      <c r="V497" s="483"/>
      <c r="W497" s="483"/>
      <c r="X497" s="483"/>
      <c r="Y497" s="483">
        <v>156534.25</v>
      </c>
      <c r="Z497" s="486"/>
      <c r="AA497" s="18"/>
      <c r="AB497" s="130" t="s">
        <v>988</v>
      </c>
      <c r="AC497" s="45"/>
      <c r="AD497" s="45"/>
      <c r="AE497" s="45"/>
    </row>
    <row r="498" spans="1:33" s="137" customFormat="1" x14ac:dyDescent="0.2">
      <c r="A498" s="134">
        <f>A497+1</f>
        <v>385</v>
      </c>
      <c r="B498" s="306" t="s">
        <v>590</v>
      </c>
      <c r="C498" s="486">
        <f t="shared" si="174"/>
        <v>169651.22</v>
      </c>
      <c r="D498" s="531">
        <f t="shared" si="175"/>
        <v>0</v>
      </c>
      <c r="E498" s="483"/>
      <c r="F498" s="113"/>
      <c r="G498" s="483"/>
      <c r="H498" s="483"/>
      <c r="I498" s="483"/>
      <c r="J498" s="483"/>
      <c r="K498" s="483"/>
      <c r="L498" s="483"/>
      <c r="M498" s="483"/>
      <c r="N498" s="483"/>
      <c r="O498" s="483"/>
      <c r="P498" s="483"/>
      <c r="Q498" s="483"/>
      <c r="R498" s="483"/>
      <c r="S498" s="483"/>
      <c r="T498" s="483"/>
      <c r="U498" s="483"/>
      <c r="V498" s="483"/>
      <c r="W498" s="483"/>
      <c r="X498" s="483"/>
      <c r="Y498" s="483">
        <v>169651.22</v>
      </c>
      <c r="Z498" s="486"/>
      <c r="AA498" s="18"/>
      <c r="AB498" s="130" t="s">
        <v>988</v>
      </c>
      <c r="AC498" s="45"/>
      <c r="AD498" s="45"/>
      <c r="AE498" s="45"/>
    </row>
    <row r="499" spans="1:33" s="137" customFormat="1" x14ac:dyDescent="0.2">
      <c r="A499" s="134">
        <f>A498+1</f>
        <v>386</v>
      </c>
      <c r="B499" s="306" t="s">
        <v>591</v>
      </c>
      <c r="C499" s="486">
        <f t="shared" si="174"/>
        <v>161885.76999999999</v>
      </c>
      <c r="D499" s="531">
        <f t="shared" si="175"/>
        <v>0</v>
      </c>
      <c r="E499" s="483"/>
      <c r="F499" s="113"/>
      <c r="G499" s="483"/>
      <c r="H499" s="483"/>
      <c r="I499" s="483"/>
      <c r="J499" s="483"/>
      <c r="K499" s="483"/>
      <c r="L499" s="483"/>
      <c r="M499" s="483"/>
      <c r="N499" s="483"/>
      <c r="O499" s="483"/>
      <c r="P499" s="483"/>
      <c r="Q499" s="483"/>
      <c r="R499" s="483"/>
      <c r="S499" s="483"/>
      <c r="T499" s="483"/>
      <c r="U499" s="483"/>
      <c r="V499" s="483"/>
      <c r="W499" s="483"/>
      <c r="X499" s="483"/>
      <c r="Y499" s="483">
        <v>161885.76999999999</v>
      </c>
      <c r="Z499" s="486"/>
      <c r="AA499" s="18"/>
      <c r="AB499" s="130" t="s">
        <v>988</v>
      </c>
      <c r="AC499" s="45"/>
      <c r="AD499" s="45"/>
      <c r="AE499" s="45"/>
    </row>
    <row r="500" spans="1:33" s="137" customFormat="1" x14ac:dyDescent="0.2">
      <c r="A500" s="134">
        <f>A499+1</f>
        <v>387</v>
      </c>
      <c r="B500" s="306" t="s">
        <v>592</v>
      </c>
      <c r="C500" s="486">
        <f t="shared" si="174"/>
        <v>164170.79999999999</v>
      </c>
      <c r="D500" s="531">
        <f t="shared" si="175"/>
        <v>0</v>
      </c>
      <c r="E500" s="483"/>
      <c r="F500" s="113"/>
      <c r="G500" s="483"/>
      <c r="H500" s="483"/>
      <c r="I500" s="483"/>
      <c r="J500" s="483"/>
      <c r="K500" s="483"/>
      <c r="L500" s="483"/>
      <c r="M500" s="483"/>
      <c r="N500" s="483"/>
      <c r="O500" s="483"/>
      <c r="P500" s="483"/>
      <c r="Q500" s="483"/>
      <c r="R500" s="483"/>
      <c r="S500" s="483"/>
      <c r="T500" s="483"/>
      <c r="U500" s="483"/>
      <c r="V500" s="483"/>
      <c r="W500" s="483"/>
      <c r="X500" s="483"/>
      <c r="Y500" s="483">
        <v>164170.79999999999</v>
      </c>
      <c r="Z500" s="486"/>
      <c r="AA500" s="18"/>
      <c r="AB500" s="130" t="s">
        <v>979</v>
      </c>
      <c r="AC500" s="45"/>
      <c r="AD500" s="45"/>
      <c r="AE500" s="45"/>
    </row>
    <row r="501" spans="1:33" ht="17.25" customHeight="1" x14ac:dyDescent="0.25">
      <c r="A501" s="659" t="s">
        <v>17</v>
      </c>
      <c r="B501" s="660"/>
      <c r="C501" s="527">
        <f t="shared" ref="C501:Y501" si="176">SUM(C495:C500)</f>
        <v>2937831.87</v>
      </c>
      <c r="D501" s="531">
        <f t="shared" si="176"/>
        <v>0</v>
      </c>
      <c r="E501" s="531">
        <f t="shared" si="176"/>
        <v>0</v>
      </c>
      <c r="F501" s="531">
        <f t="shared" si="176"/>
        <v>0</v>
      </c>
      <c r="G501" s="531">
        <f t="shared" si="176"/>
        <v>0</v>
      </c>
      <c r="H501" s="531">
        <f t="shared" si="176"/>
        <v>0</v>
      </c>
      <c r="I501" s="531">
        <f t="shared" si="176"/>
        <v>0</v>
      </c>
      <c r="J501" s="531">
        <f t="shared" si="176"/>
        <v>0</v>
      </c>
      <c r="K501" s="531">
        <f t="shared" si="176"/>
        <v>0</v>
      </c>
      <c r="L501" s="531">
        <f t="shared" ref="L501" si="177">SUM(L495:L500)</f>
        <v>0</v>
      </c>
      <c r="M501" s="531">
        <f t="shared" si="176"/>
        <v>0</v>
      </c>
      <c r="N501" s="531">
        <f t="shared" si="176"/>
        <v>850.22</v>
      </c>
      <c r="O501" s="531">
        <f t="shared" si="176"/>
        <v>1700000</v>
      </c>
      <c r="P501" s="531">
        <f t="shared" si="176"/>
        <v>0</v>
      </c>
      <c r="Q501" s="531">
        <f t="shared" si="176"/>
        <v>0</v>
      </c>
      <c r="R501" s="531">
        <f t="shared" si="176"/>
        <v>0</v>
      </c>
      <c r="S501" s="531">
        <f t="shared" si="176"/>
        <v>0</v>
      </c>
      <c r="T501" s="531">
        <f t="shared" si="176"/>
        <v>0</v>
      </c>
      <c r="U501" s="531">
        <f t="shared" si="176"/>
        <v>0</v>
      </c>
      <c r="V501" s="531">
        <f t="shared" si="176"/>
        <v>0</v>
      </c>
      <c r="W501" s="531">
        <f t="shared" si="176"/>
        <v>0</v>
      </c>
      <c r="X501" s="531">
        <f t="shared" si="176"/>
        <v>0</v>
      </c>
      <c r="Y501" s="531">
        <f t="shared" si="176"/>
        <v>1237831.8700000001</v>
      </c>
      <c r="Z501" s="486">
        <f>(C501-Y501)*0.0214</f>
        <v>36380</v>
      </c>
      <c r="AA501" s="14"/>
      <c r="AB501" s="38"/>
      <c r="AC501" s="90"/>
      <c r="AD501" s="90"/>
    </row>
    <row r="502" spans="1:33" ht="17.25" customHeight="1" x14ac:dyDescent="0.2">
      <c r="A502" s="672" t="s">
        <v>1026</v>
      </c>
      <c r="B502" s="673"/>
      <c r="C502" s="674"/>
      <c r="D502" s="439"/>
      <c r="E502" s="439"/>
      <c r="F502" s="439"/>
      <c r="G502" s="483"/>
      <c r="H502" s="483"/>
      <c r="I502" s="483"/>
      <c r="J502" s="483"/>
      <c r="K502" s="483"/>
      <c r="L502" s="483"/>
      <c r="M502" s="483"/>
      <c r="N502" s="483"/>
      <c r="O502" s="483"/>
      <c r="P502" s="483"/>
      <c r="Q502" s="483"/>
      <c r="R502" s="483"/>
      <c r="S502" s="483"/>
      <c r="T502" s="483"/>
      <c r="U502" s="483"/>
      <c r="V502" s="531"/>
      <c r="W502" s="531"/>
      <c r="X502" s="531"/>
      <c r="Y502" s="531"/>
      <c r="Z502" s="527"/>
      <c r="AA502" s="14"/>
      <c r="AB502" s="38"/>
      <c r="AC502" s="90"/>
      <c r="AD502" s="90"/>
    </row>
    <row r="503" spans="1:33" ht="17.25" customHeight="1" x14ac:dyDescent="0.25">
      <c r="A503" s="134">
        <f>A500+1</f>
        <v>388</v>
      </c>
      <c r="B503" s="306" t="s">
        <v>1027</v>
      </c>
      <c r="C503" s="486">
        <f>D503+M503+O503+Q503+S503+U503+W503+X503+Y503</f>
        <v>471200.44</v>
      </c>
      <c r="D503" s="531">
        <f>E503+F503+G503+H503+I503+J503</f>
        <v>0</v>
      </c>
      <c r="E503" s="483">
        <v>0</v>
      </c>
      <c r="F503" s="483">
        <v>0</v>
      </c>
      <c r="G503" s="483">
        <v>0</v>
      </c>
      <c r="H503" s="483">
        <v>0</v>
      </c>
      <c r="I503" s="483">
        <v>0</v>
      </c>
      <c r="J503" s="483">
        <v>0</v>
      </c>
      <c r="K503" s="483">
        <v>0</v>
      </c>
      <c r="L503" s="483">
        <v>0</v>
      </c>
      <c r="M503" s="483">
        <v>0</v>
      </c>
      <c r="N503" s="483">
        <v>0</v>
      </c>
      <c r="O503" s="483">
        <v>0</v>
      </c>
      <c r="P503" s="483">
        <v>0</v>
      </c>
      <c r="Q503" s="483">
        <v>0</v>
      </c>
      <c r="R503" s="113"/>
      <c r="S503" s="113"/>
      <c r="T503" s="483"/>
      <c r="U503" s="483"/>
      <c r="V503" s="533"/>
      <c r="W503" s="533"/>
      <c r="X503" s="531"/>
      <c r="Y503" s="531">
        <v>471200.44</v>
      </c>
      <c r="Z503" s="527"/>
      <c r="AA503" s="14"/>
      <c r="AB503" s="38" t="s">
        <v>1085</v>
      </c>
      <c r="AC503" s="90"/>
      <c r="AD503" s="90"/>
    </row>
    <row r="504" spans="1:33" ht="17.25" customHeight="1" x14ac:dyDescent="0.25">
      <c r="A504" s="659" t="s">
        <v>17</v>
      </c>
      <c r="B504" s="660"/>
      <c r="C504" s="486">
        <f t="shared" ref="C504:Y504" si="178">SUM(C503)</f>
        <v>471200.44</v>
      </c>
      <c r="D504" s="483">
        <f t="shared" si="178"/>
        <v>0</v>
      </c>
      <c r="E504" s="483">
        <f t="shared" si="178"/>
        <v>0</v>
      </c>
      <c r="F504" s="483">
        <f t="shared" si="178"/>
        <v>0</v>
      </c>
      <c r="G504" s="483">
        <f t="shared" si="178"/>
        <v>0</v>
      </c>
      <c r="H504" s="483">
        <f t="shared" si="178"/>
        <v>0</v>
      </c>
      <c r="I504" s="483">
        <f t="shared" si="178"/>
        <v>0</v>
      </c>
      <c r="J504" s="483">
        <f t="shared" si="178"/>
        <v>0</v>
      </c>
      <c r="K504" s="483">
        <f t="shared" si="178"/>
        <v>0</v>
      </c>
      <c r="L504" s="483">
        <f t="shared" ref="L504" si="179">SUM(L503)</f>
        <v>0</v>
      </c>
      <c r="M504" s="483">
        <f t="shared" si="178"/>
        <v>0</v>
      </c>
      <c r="N504" s="483">
        <f t="shared" si="178"/>
        <v>0</v>
      </c>
      <c r="O504" s="483">
        <f t="shared" si="178"/>
        <v>0</v>
      </c>
      <c r="P504" s="483">
        <f t="shared" si="178"/>
        <v>0</v>
      </c>
      <c r="Q504" s="483">
        <f t="shared" si="178"/>
        <v>0</v>
      </c>
      <c r="R504" s="483">
        <f t="shared" si="178"/>
        <v>0</v>
      </c>
      <c r="S504" s="483">
        <f t="shared" si="178"/>
        <v>0</v>
      </c>
      <c r="T504" s="483">
        <f t="shared" si="178"/>
        <v>0</v>
      </c>
      <c r="U504" s="483">
        <f t="shared" si="178"/>
        <v>0</v>
      </c>
      <c r="V504" s="483">
        <f t="shared" si="178"/>
        <v>0</v>
      </c>
      <c r="W504" s="483">
        <f t="shared" si="178"/>
        <v>0</v>
      </c>
      <c r="X504" s="483">
        <f t="shared" si="178"/>
        <v>0</v>
      </c>
      <c r="Y504" s="483">
        <f t="shared" si="178"/>
        <v>471200.44</v>
      </c>
      <c r="Z504" s="486">
        <f>(C504-Y504)*0.0214</f>
        <v>0</v>
      </c>
      <c r="AA504" s="14"/>
      <c r="AB504" s="38"/>
      <c r="AC504" s="90"/>
      <c r="AD504" s="90"/>
    </row>
    <row r="505" spans="1:33" ht="17.25" customHeight="1" x14ac:dyDescent="0.25">
      <c r="A505" s="554" t="s">
        <v>121</v>
      </c>
      <c r="B505" s="555"/>
      <c r="C505" s="556"/>
      <c r="D505" s="533"/>
      <c r="E505" s="533"/>
      <c r="F505" s="533"/>
      <c r="G505" s="533"/>
      <c r="H505" s="533"/>
      <c r="I505" s="533"/>
      <c r="J505" s="533"/>
      <c r="K505" s="533"/>
      <c r="L505" s="533"/>
      <c r="M505" s="533"/>
      <c r="N505" s="533"/>
      <c r="O505" s="533"/>
      <c r="P505" s="533"/>
      <c r="Q505" s="533"/>
      <c r="R505" s="533"/>
      <c r="S505" s="533"/>
      <c r="T505" s="533"/>
      <c r="U505" s="533"/>
      <c r="V505" s="533"/>
      <c r="W505" s="533"/>
      <c r="X505" s="533"/>
      <c r="Y505" s="533"/>
      <c r="Z505" s="538"/>
      <c r="AA505" s="14"/>
      <c r="AB505" s="38"/>
      <c r="AC505" s="40"/>
      <c r="AD505" s="90"/>
    </row>
    <row r="506" spans="1:33" ht="17.25" customHeight="1" x14ac:dyDescent="0.25">
      <c r="A506" s="134">
        <f>A503+1</f>
        <v>389</v>
      </c>
      <c r="B506" s="339" t="s">
        <v>240</v>
      </c>
      <c r="C506" s="486">
        <f>D506+M506+O506+Q506+S506+U506+W506+X506+Y506</f>
        <v>1801359.68</v>
      </c>
      <c r="D506" s="531">
        <f>E506+F506+G506+H506+I506+J506</f>
        <v>0</v>
      </c>
      <c r="E506" s="531"/>
      <c r="F506" s="531"/>
      <c r="G506" s="531"/>
      <c r="H506" s="531"/>
      <c r="I506" s="531"/>
      <c r="J506" s="531"/>
      <c r="K506" s="531"/>
      <c r="L506" s="531"/>
      <c r="M506" s="531"/>
      <c r="N506" s="531">
        <v>541.30999999999995</v>
      </c>
      <c r="O506" s="531">
        <v>1801359.68</v>
      </c>
      <c r="P506" s="531"/>
      <c r="Q506" s="531"/>
      <c r="R506" s="531"/>
      <c r="S506" s="531"/>
      <c r="T506" s="531"/>
      <c r="U506" s="531"/>
      <c r="V506" s="531"/>
      <c r="W506" s="531"/>
      <c r="X506" s="531"/>
      <c r="Y506" s="531"/>
      <c r="Z506" s="527"/>
      <c r="AA506" s="14"/>
      <c r="AB506" s="38"/>
      <c r="AC506" s="40"/>
      <c r="AD506" s="90"/>
    </row>
    <row r="507" spans="1:33" s="137" customFormat="1" x14ac:dyDescent="0.2">
      <c r="A507" s="134">
        <f>A506+1</f>
        <v>390</v>
      </c>
      <c r="B507" s="320" t="s">
        <v>593</v>
      </c>
      <c r="C507" s="486">
        <f>D507+M507+O507+Q507+S507+U507+W507+X507+Y507</f>
        <v>1725938.56</v>
      </c>
      <c r="D507" s="531">
        <f>E507+F507+G507+H507+I507+J507</f>
        <v>0</v>
      </c>
      <c r="E507" s="483"/>
      <c r="F507" s="483"/>
      <c r="G507" s="483"/>
      <c r="H507" s="483"/>
      <c r="I507" s="483"/>
      <c r="J507" s="483"/>
      <c r="K507" s="483"/>
      <c r="L507" s="483"/>
      <c r="M507" s="483"/>
      <c r="N507" s="483"/>
      <c r="O507" s="483"/>
      <c r="P507" s="483"/>
      <c r="Q507" s="483"/>
      <c r="R507" s="483"/>
      <c r="S507" s="483"/>
      <c r="T507" s="483"/>
      <c r="U507" s="483"/>
      <c r="V507" s="483"/>
      <c r="W507" s="483"/>
      <c r="X507" s="483"/>
      <c r="Y507" s="531">
        <v>1725938.56</v>
      </c>
      <c r="Z507" s="527"/>
      <c r="AA507" s="18"/>
      <c r="AB507" s="130" t="s">
        <v>1075</v>
      </c>
      <c r="AC507" s="45"/>
      <c r="AD507" s="45"/>
      <c r="AE507" s="45"/>
    </row>
    <row r="508" spans="1:33" s="137" customFormat="1" x14ac:dyDescent="0.2">
      <c r="A508" s="134">
        <f>A507+1</f>
        <v>391</v>
      </c>
      <c r="B508" s="320" t="s">
        <v>594</v>
      </c>
      <c r="C508" s="486">
        <f>D508+M508+O508+Q508+S508+U508+W508+X508+Y508</f>
        <v>1266310.32</v>
      </c>
      <c r="D508" s="531">
        <f>E508+F508+G508+H508+I508+J508</f>
        <v>0</v>
      </c>
      <c r="E508" s="483"/>
      <c r="F508" s="483"/>
      <c r="G508" s="483"/>
      <c r="H508" s="483"/>
      <c r="I508" s="483"/>
      <c r="J508" s="483"/>
      <c r="K508" s="483"/>
      <c r="L508" s="483"/>
      <c r="M508" s="483"/>
      <c r="N508" s="483"/>
      <c r="O508" s="483"/>
      <c r="P508" s="483"/>
      <c r="Q508" s="483"/>
      <c r="R508" s="483"/>
      <c r="S508" s="483"/>
      <c r="T508" s="483"/>
      <c r="U508" s="483"/>
      <c r="V508" s="483"/>
      <c r="W508" s="483"/>
      <c r="X508" s="483"/>
      <c r="Y508" s="531">
        <v>1266310.32</v>
      </c>
      <c r="Z508" s="527"/>
      <c r="AA508" s="18"/>
      <c r="AB508" s="130" t="s">
        <v>1740</v>
      </c>
      <c r="AC508" s="45"/>
      <c r="AD508" s="45"/>
      <c r="AE508" s="45"/>
    </row>
    <row r="509" spans="1:33" s="137" customFormat="1" x14ac:dyDescent="0.2">
      <c r="A509" s="134">
        <f>A508+1</f>
        <v>392</v>
      </c>
      <c r="B509" s="320" t="s">
        <v>595</v>
      </c>
      <c r="C509" s="486">
        <f>D509+M509+O509+Q509+S509+U509+W509+X509+Y509</f>
        <v>368938.21</v>
      </c>
      <c r="D509" s="531">
        <f>E509+F509+G509+H509+I509+J509</f>
        <v>0</v>
      </c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531">
        <v>368938.21</v>
      </c>
      <c r="Z509" s="527"/>
      <c r="AA509" s="18"/>
      <c r="AB509" s="130" t="s">
        <v>981</v>
      </c>
      <c r="AC509" s="45"/>
      <c r="AD509" s="45"/>
      <c r="AE509" s="45"/>
    </row>
    <row r="510" spans="1:33" ht="17.25" customHeight="1" x14ac:dyDescent="0.25">
      <c r="A510" s="659" t="s">
        <v>17</v>
      </c>
      <c r="B510" s="660"/>
      <c r="C510" s="527">
        <f t="shared" ref="C510:Y510" si="180">SUM(C506:C509)</f>
        <v>5162546.7700000005</v>
      </c>
      <c r="D510" s="531">
        <f t="shared" si="180"/>
        <v>0</v>
      </c>
      <c r="E510" s="531">
        <f t="shared" si="180"/>
        <v>0</v>
      </c>
      <c r="F510" s="531">
        <f t="shared" si="180"/>
        <v>0</v>
      </c>
      <c r="G510" s="531">
        <f t="shared" si="180"/>
        <v>0</v>
      </c>
      <c r="H510" s="531">
        <f t="shared" si="180"/>
        <v>0</v>
      </c>
      <c r="I510" s="531">
        <f t="shared" si="180"/>
        <v>0</v>
      </c>
      <c r="J510" s="531">
        <f t="shared" si="180"/>
        <v>0</v>
      </c>
      <c r="K510" s="531">
        <f t="shared" si="180"/>
        <v>0</v>
      </c>
      <c r="L510" s="531">
        <f t="shared" ref="L510" si="181">SUM(L506:L509)</f>
        <v>0</v>
      </c>
      <c r="M510" s="531">
        <f t="shared" si="180"/>
        <v>0</v>
      </c>
      <c r="N510" s="531">
        <f t="shared" si="180"/>
        <v>541.30999999999995</v>
      </c>
      <c r="O510" s="531">
        <f t="shared" si="180"/>
        <v>1801359.68</v>
      </c>
      <c r="P510" s="531">
        <f t="shared" si="180"/>
        <v>0</v>
      </c>
      <c r="Q510" s="531">
        <f t="shared" si="180"/>
        <v>0</v>
      </c>
      <c r="R510" s="531">
        <f t="shared" si="180"/>
        <v>0</v>
      </c>
      <c r="S510" s="531">
        <f t="shared" si="180"/>
        <v>0</v>
      </c>
      <c r="T510" s="531">
        <f t="shared" si="180"/>
        <v>0</v>
      </c>
      <c r="U510" s="531">
        <f t="shared" si="180"/>
        <v>0</v>
      </c>
      <c r="V510" s="531">
        <f t="shared" si="180"/>
        <v>0</v>
      </c>
      <c r="W510" s="531">
        <f t="shared" si="180"/>
        <v>0</v>
      </c>
      <c r="X510" s="531">
        <f t="shared" si="180"/>
        <v>0</v>
      </c>
      <c r="Y510" s="531">
        <f t="shared" si="180"/>
        <v>3361187.09</v>
      </c>
      <c r="Z510" s="486">
        <f>(C510-Y510)*0.0214</f>
        <v>38549.097152000009</v>
      </c>
      <c r="AA510" s="14"/>
      <c r="AB510" s="38"/>
      <c r="AC510" s="90"/>
      <c r="AD510" s="90"/>
      <c r="AG510" s="91"/>
    </row>
    <row r="511" spans="1:33" ht="12.75" customHeight="1" x14ac:dyDescent="0.2">
      <c r="A511" s="672" t="s">
        <v>596</v>
      </c>
      <c r="B511" s="673"/>
      <c r="C511" s="674"/>
      <c r="D511" s="439"/>
      <c r="E511" s="439"/>
      <c r="F511" s="439"/>
      <c r="G511" s="483"/>
      <c r="H511" s="483"/>
      <c r="I511" s="483"/>
      <c r="J511" s="483"/>
      <c r="K511" s="483"/>
      <c r="L511" s="483"/>
      <c r="M511" s="483"/>
      <c r="N511" s="483"/>
      <c r="O511" s="483"/>
      <c r="P511" s="483"/>
      <c r="Q511" s="483"/>
      <c r="R511" s="483"/>
      <c r="S511" s="483"/>
      <c r="T511" s="483"/>
      <c r="U511" s="483"/>
      <c r="V511" s="531"/>
      <c r="W511" s="531"/>
      <c r="X511" s="533"/>
      <c r="Y511" s="531"/>
      <c r="Z511" s="527"/>
      <c r="AA511" s="527"/>
      <c r="AB511" s="38"/>
      <c r="AC511" s="90"/>
      <c r="AE511" s="132"/>
    </row>
    <row r="512" spans="1:33" ht="12.75" customHeight="1" x14ac:dyDescent="0.25">
      <c r="A512" s="134">
        <f>A509+1</f>
        <v>393</v>
      </c>
      <c r="B512" s="10" t="s">
        <v>597</v>
      </c>
      <c r="C512" s="486">
        <f>D512+M512+O512+Q512+S512+U512+W512+X512+Y512</f>
        <v>851136.21</v>
      </c>
      <c r="D512" s="483"/>
      <c r="E512" s="483">
        <v>0</v>
      </c>
      <c r="F512" s="113"/>
      <c r="G512" s="483">
        <v>0</v>
      </c>
      <c r="H512" s="113"/>
      <c r="I512" s="483">
        <v>0</v>
      </c>
      <c r="J512" s="113"/>
      <c r="K512" s="483">
        <v>0</v>
      </c>
      <c r="L512" s="483">
        <v>0</v>
      </c>
      <c r="M512" s="483">
        <v>0</v>
      </c>
      <c r="N512" s="113"/>
      <c r="O512" s="113"/>
      <c r="P512" s="483"/>
      <c r="Q512" s="483"/>
      <c r="R512" s="113"/>
      <c r="S512" s="113"/>
      <c r="T512" s="113"/>
      <c r="U512" s="113"/>
      <c r="V512" s="533"/>
      <c r="W512" s="533"/>
      <c r="X512" s="533"/>
      <c r="Y512" s="531">
        <v>851136.21</v>
      </c>
      <c r="Z512" s="527"/>
      <c r="AA512" s="527"/>
      <c r="AB512" s="38" t="s">
        <v>1136</v>
      </c>
      <c r="AC512" s="90"/>
      <c r="AE512" s="132"/>
    </row>
    <row r="513" spans="1:31" ht="12.75" customHeight="1" x14ac:dyDescent="0.25">
      <c r="A513" s="659" t="s">
        <v>17</v>
      </c>
      <c r="B513" s="660"/>
      <c r="C513" s="486">
        <f t="shared" ref="C513:Y513" si="182">SUM(C512)</f>
        <v>851136.21</v>
      </c>
      <c r="D513" s="483">
        <f t="shared" si="182"/>
        <v>0</v>
      </c>
      <c r="E513" s="483">
        <f t="shared" si="182"/>
        <v>0</v>
      </c>
      <c r="F513" s="483">
        <f t="shared" si="182"/>
        <v>0</v>
      </c>
      <c r="G513" s="483">
        <f t="shared" si="182"/>
        <v>0</v>
      </c>
      <c r="H513" s="483">
        <f t="shared" si="182"/>
        <v>0</v>
      </c>
      <c r="I513" s="483">
        <f t="shared" si="182"/>
        <v>0</v>
      </c>
      <c r="J513" s="483">
        <f t="shared" si="182"/>
        <v>0</v>
      </c>
      <c r="K513" s="483">
        <f t="shared" si="182"/>
        <v>0</v>
      </c>
      <c r="L513" s="483">
        <f t="shared" ref="L513" si="183">SUM(L512)</f>
        <v>0</v>
      </c>
      <c r="M513" s="483">
        <f t="shared" si="182"/>
        <v>0</v>
      </c>
      <c r="N513" s="483">
        <f t="shared" si="182"/>
        <v>0</v>
      </c>
      <c r="O513" s="483">
        <f t="shared" si="182"/>
        <v>0</v>
      </c>
      <c r="P513" s="483">
        <f t="shared" si="182"/>
        <v>0</v>
      </c>
      <c r="Q513" s="483">
        <f t="shared" si="182"/>
        <v>0</v>
      </c>
      <c r="R513" s="483">
        <f t="shared" si="182"/>
        <v>0</v>
      </c>
      <c r="S513" s="483">
        <f t="shared" si="182"/>
        <v>0</v>
      </c>
      <c r="T513" s="483">
        <f t="shared" si="182"/>
        <v>0</v>
      </c>
      <c r="U513" s="483">
        <f t="shared" si="182"/>
        <v>0</v>
      </c>
      <c r="V513" s="483">
        <f t="shared" si="182"/>
        <v>0</v>
      </c>
      <c r="W513" s="483">
        <f t="shared" si="182"/>
        <v>0</v>
      </c>
      <c r="X513" s="483">
        <f t="shared" si="182"/>
        <v>0</v>
      </c>
      <c r="Y513" s="483">
        <f t="shared" si="182"/>
        <v>851136.21</v>
      </c>
      <c r="Z513" s="486">
        <f>(C513-Y513)*0.0214</f>
        <v>0</v>
      </c>
      <c r="AA513" s="527"/>
      <c r="AB513" s="38"/>
      <c r="AC513" s="90"/>
      <c r="AE513" s="132"/>
    </row>
    <row r="514" spans="1:31" ht="12.75" customHeight="1" x14ac:dyDescent="0.2">
      <c r="A514" s="672" t="s">
        <v>598</v>
      </c>
      <c r="B514" s="673"/>
      <c r="C514" s="674"/>
      <c r="D514" s="439"/>
      <c r="E514" s="439"/>
      <c r="F514" s="439"/>
      <c r="G514" s="439"/>
      <c r="H514" s="483"/>
      <c r="I514" s="483"/>
      <c r="J514" s="483"/>
      <c r="K514" s="483"/>
      <c r="L514" s="483"/>
      <c r="M514" s="483"/>
      <c r="N514" s="483"/>
      <c r="O514" s="483"/>
      <c r="P514" s="483"/>
      <c r="Q514" s="483"/>
      <c r="R514" s="483"/>
      <c r="S514" s="483"/>
      <c r="T514" s="483"/>
      <c r="U514" s="483"/>
      <c r="V514" s="483"/>
      <c r="W514" s="531"/>
      <c r="X514" s="531"/>
      <c r="Y514" s="531"/>
      <c r="Z514" s="527"/>
      <c r="AA514" s="527"/>
      <c r="AB514" s="38"/>
      <c r="AC514" s="90"/>
      <c r="AE514" s="132"/>
    </row>
    <row r="515" spans="1:31" ht="12.75" customHeight="1" x14ac:dyDescent="0.25">
      <c r="A515" s="134">
        <f>A512+1</f>
        <v>394</v>
      </c>
      <c r="B515" s="10" t="s">
        <v>599</v>
      </c>
      <c r="C515" s="486">
        <f>D515+M515+O515+Q515+S515+U515+W515+X515+Y515</f>
        <v>764120.67</v>
      </c>
      <c r="D515" s="531">
        <f>E515+F515+G515+H515+I515+J515</f>
        <v>0</v>
      </c>
      <c r="E515" s="483"/>
      <c r="F515" s="483">
        <v>0</v>
      </c>
      <c r="G515" s="483">
        <v>0</v>
      </c>
      <c r="H515" s="483">
        <v>0</v>
      </c>
      <c r="I515" s="483">
        <v>0</v>
      </c>
      <c r="J515" s="483">
        <v>0</v>
      </c>
      <c r="K515" s="483">
        <v>0</v>
      </c>
      <c r="L515" s="483">
        <v>0</v>
      </c>
      <c r="M515" s="483">
        <v>0</v>
      </c>
      <c r="N515" s="483">
        <v>0</v>
      </c>
      <c r="O515" s="483">
        <v>0</v>
      </c>
      <c r="P515" s="483">
        <v>0</v>
      </c>
      <c r="Q515" s="483">
        <v>0</v>
      </c>
      <c r="R515" s="113"/>
      <c r="S515" s="113"/>
      <c r="T515" s="381"/>
      <c r="U515" s="483">
        <v>0</v>
      </c>
      <c r="V515" s="483">
        <v>0</v>
      </c>
      <c r="W515" s="531">
        <v>0</v>
      </c>
      <c r="X515" s="531">
        <v>0</v>
      </c>
      <c r="Y515" s="531">
        <v>764120.67</v>
      </c>
      <c r="Z515" s="527"/>
      <c r="AA515" s="527"/>
      <c r="AB515" s="38" t="s">
        <v>980</v>
      </c>
      <c r="AC515" s="90"/>
      <c r="AE515" s="132"/>
    </row>
    <row r="516" spans="1:31" ht="16.5" customHeight="1" x14ac:dyDescent="0.25">
      <c r="A516" s="659" t="s">
        <v>17</v>
      </c>
      <c r="B516" s="660"/>
      <c r="C516" s="486">
        <f t="shared" ref="C516:Y516" si="184">SUM(C515)</f>
        <v>764120.67</v>
      </c>
      <c r="D516" s="483">
        <f t="shared" si="184"/>
        <v>0</v>
      </c>
      <c r="E516" s="483">
        <f t="shared" si="184"/>
        <v>0</v>
      </c>
      <c r="F516" s="483">
        <f t="shared" si="184"/>
        <v>0</v>
      </c>
      <c r="G516" s="483">
        <f t="shared" si="184"/>
        <v>0</v>
      </c>
      <c r="H516" s="483">
        <f t="shared" si="184"/>
        <v>0</v>
      </c>
      <c r="I516" s="483">
        <f t="shared" si="184"/>
        <v>0</v>
      </c>
      <c r="J516" s="483">
        <f t="shared" si="184"/>
        <v>0</v>
      </c>
      <c r="K516" s="483">
        <f t="shared" si="184"/>
        <v>0</v>
      </c>
      <c r="L516" s="483">
        <f t="shared" ref="L516" si="185">SUM(L515)</f>
        <v>0</v>
      </c>
      <c r="M516" s="483">
        <f t="shared" si="184"/>
        <v>0</v>
      </c>
      <c r="N516" s="483">
        <f t="shared" si="184"/>
        <v>0</v>
      </c>
      <c r="O516" s="483">
        <f t="shared" si="184"/>
        <v>0</v>
      </c>
      <c r="P516" s="483">
        <f t="shared" si="184"/>
        <v>0</v>
      </c>
      <c r="Q516" s="483">
        <f t="shared" si="184"/>
        <v>0</v>
      </c>
      <c r="R516" s="483">
        <f t="shared" si="184"/>
        <v>0</v>
      </c>
      <c r="S516" s="483">
        <f t="shared" si="184"/>
        <v>0</v>
      </c>
      <c r="T516" s="483">
        <f t="shared" si="184"/>
        <v>0</v>
      </c>
      <c r="U516" s="483">
        <f t="shared" si="184"/>
        <v>0</v>
      </c>
      <c r="V516" s="483">
        <f t="shared" si="184"/>
        <v>0</v>
      </c>
      <c r="W516" s="483">
        <f t="shared" si="184"/>
        <v>0</v>
      </c>
      <c r="X516" s="483">
        <f t="shared" si="184"/>
        <v>0</v>
      </c>
      <c r="Y516" s="483">
        <f t="shared" si="184"/>
        <v>764120.67</v>
      </c>
      <c r="Z516" s="486">
        <f>(C516-Y516)*0.0214</f>
        <v>0</v>
      </c>
      <c r="AA516" s="527"/>
      <c r="AB516" s="38"/>
      <c r="AC516" s="90"/>
      <c r="AE516" s="132"/>
    </row>
    <row r="517" spans="1:31" ht="13.5" customHeight="1" x14ac:dyDescent="0.2">
      <c r="A517" s="672" t="s">
        <v>600</v>
      </c>
      <c r="B517" s="673"/>
      <c r="C517" s="674"/>
      <c r="D517" s="439"/>
      <c r="E517" s="439"/>
      <c r="F517" s="439"/>
      <c r="G517" s="439"/>
      <c r="H517" s="483"/>
      <c r="I517" s="483"/>
      <c r="J517" s="483"/>
      <c r="K517" s="483"/>
      <c r="L517" s="483"/>
      <c r="M517" s="483"/>
      <c r="N517" s="483"/>
      <c r="O517" s="483"/>
      <c r="P517" s="483"/>
      <c r="Q517" s="483"/>
      <c r="R517" s="483"/>
      <c r="S517" s="483"/>
      <c r="T517" s="483"/>
      <c r="U517" s="483"/>
      <c r="V517" s="483"/>
      <c r="W517" s="531"/>
      <c r="X517" s="531"/>
      <c r="Y517" s="531"/>
      <c r="Z517" s="527"/>
      <c r="AA517" s="527"/>
      <c r="AB517" s="38"/>
      <c r="AC517" s="90"/>
      <c r="AE517" s="132"/>
    </row>
    <row r="518" spans="1:31" ht="12.75" customHeight="1" x14ac:dyDescent="0.25">
      <c r="A518" s="134">
        <f>A515+1</f>
        <v>395</v>
      </c>
      <c r="B518" s="10" t="s">
        <v>601</v>
      </c>
      <c r="C518" s="486">
        <f>D518+M518+O518+Q518+S518+U518+W518+X518+Y518</f>
        <v>786570.67</v>
      </c>
      <c r="D518" s="531">
        <f>E518+F518+G518+H518+I518+J518</f>
        <v>0</v>
      </c>
      <c r="E518" s="483">
        <v>0</v>
      </c>
      <c r="F518" s="113"/>
      <c r="G518" s="483">
        <v>0</v>
      </c>
      <c r="H518" s="483">
        <v>0</v>
      </c>
      <c r="I518" s="483"/>
      <c r="J518" s="113"/>
      <c r="K518" s="483"/>
      <c r="L518" s="483"/>
      <c r="M518" s="483"/>
      <c r="N518" s="113"/>
      <c r="O518" s="113"/>
      <c r="P518" s="483"/>
      <c r="Q518" s="483"/>
      <c r="R518" s="113"/>
      <c r="S518" s="113"/>
      <c r="T518" s="113"/>
      <c r="U518" s="113"/>
      <c r="V518" s="533"/>
      <c r="W518" s="533"/>
      <c r="X518" s="533"/>
      <c r="Y518" s="531">
        <v>786570.67</v>
      </c>
      <c r="Z518" s="527"/>
      <c r="AA518" s="527"/>
      <c r="AB518" s="38" t="s">
        <v>1142</v>
      </c>
      <c r="AC518" s="90"/>
      <c r="AE518" s="132"/>
    </row>
    <row r="519" spans="1:31" ht="12.75" customHeight="1" x14ac:dyDescent="0.25">
      <c r="A519" s="134">
        <f>A518+1</f>
        <v>396</v>
      </c>
      <c r="B519" s="10" t="s">
        <v>602</v>
      </c>
      <c r="C519" s="486">
        <f>D519+M519+O519+Q519+S519+U519+W519+X519+Y519</f>
        <v>334032.21999999997</v>
      </c>
      <c r="D519" s="531">
        <f>E519+F519+G519+H519+I519+J519</f>
        <v>0</v>
      </c>
      <c r="E519" s="483">
        <v>0</v>
      </c>
      <c r="F519" s="483">
        <v>0</v>
      </c>
      <c r="G519" s="483">
        <v>0</v>
      </c>
      <c r="H519" s="483">
        <v>0</v>
      </c>
      <c r="I519" s="483"/>
      <c r="J519" s="483"/>
      <c r="K519" s="483"/>
      <c r="L519" s="483"/>
      <c r="M519" s="483"/>
      <c r="N519" s="483"/>
      <c r="O519" s="483"/>
      <c r="P519" s="113"/>
      <c r="Q519" s="113"/>
      <c r="R519" s="113"/>
      <c r="S519" s="113"/>
      <c r="T519" s="483"/>
      <c r="U519" s="483"/>
      <c r="V519" s="531"/>
      <c r="W519" s="531"/>
      <c r="X519" s="531">
        <v>0</v>
      </c>
      <c r="Y519" s="531">
        <v>334032.21999999997</v>
      </c>
      <c r="Z519" s="527"/>
      <c r="AA519" s="527" t="s">
        <v>1234</v>
      </c>
      <c r="AB519" s="38" t="s">
        <v>1580</v>
      </c>
      <c r="AC519" s="90"/>
      <c r="AE519" s="132"/>
    </row>
    <row r="520" spans="1:31" ht="12.75" customHeight="1" x14ac:dyDescent="0.25">
      <c r="A520" s="134">
        <f>A519+1</f>
        <v>397</v>
      </c>
      <c r="B520" s="10" t="s">
        <v>603</v>
      </c>
      <c r="C520" s="486">
        <f>D520+M520+O520+Q520+S520+U520+W520+X520+Y520</f>
        <v>321570.69</v>
      </c>
      <c r="D520" s="531">
        <f>E520+F520+G520+H520+I520+J520</f>
        <v>0</v>
      </c>
      <c r="E520" s="483">
        <v>0</v>
      </c>
      <c r="F520" s="483">
        <v>0</v>
      </c>
      <c r="G520" s="483">
        <v>0</v>
      </c>
      <c r="H520" s="113"/>
      <c r="I520" s="113"/>
      <c r="J520" s="483"/>
      <c r="K520" s="483"/>
      <c r="L520" s="483"/>
      <c r="M520" s="483"/>
      <c r="N520" s="483"/>
      <c r="O520" s="483"/>
      <c r="P520" s="113"/>
      <c r="Q520" s="113"/>
      <c r="R520" s="113"/>
      <c r="S520" s="113"/>
      <c r="T520" s="483"/>
      <c r="U520" s="483"/>
      <c r="V520" s="531"/>
      <c r="W520" s="531"/>
      <c r="X520" s="531">
        <v>0</v>
      </c>
      <c r="Y520" s="531">
        <v>321570.69</v>
      </c>
      <c r="Z520" s="527"/>
      <c r="AA520" s="527" t="s">
        <v>1235</v>
      </c>
      <c r="AB520" s="38" t="s">
        <v>1580</v>
      </c>
      <c r="AC520" s="90"/>
      <c r="AE520" s="132"/>
    </row>
    <row r="521" spans="1:31" ht="12.75" customHeight="1" x14ac:dyDescent="0.25">
      <c r="A521" s="659" t="s">
        <v>17</v>
      </c>
      <c r="B521" s="660"/>
      <c r="C521" s="486">
        <f>SUM(C518:C520)</f>
        <v>1442173.58</v>
      </c>
      <c r="D521" s="483">
        <f t="shared" ref="D521:Y521" si="186">SUM(D518:D520)</f>
        <v>0</v>
      </c>
      <c r="E521" s="483">
        <f t="shared" si="186"/>
        <v>0</v>
      </c>
      <c r="F521" s="483">
        <f t="shared" si="186"/>
        <v>0</v>
      </c>
      <c r="G521" s="483">
        <f t="shared" si="186"/>
        <v>0</v>
      </c>
      <c r="H521" s="483">
        <f t="shared" si="186"/>
        <v>0</v>
      </c>
      <c r="I521" s="483">
        <f t="shared" si="186"/>
        <v>0</v>
      </c>
      <c r="J521" s="483">
        <f t="shared" si="186"/>
        <v>0</v>
      </c>
      <c r="K521" s="483">
        <f t="shared" si="186"/>
        <v>0</v>
      </c>
      <c r="L521" s="483">
        <f t="shared" ref="L521" si="187">SUM(L518:L520)</f>
        <v>0</v>
      </c>
      <c r="M521" s="483">
        <f t="shared" si="186"/>
        <v>0</v>
      </c>
      <c r="N521" s="483">
        <f t="shared" si="186"/>
        <v>0</v>
      </c>
      <c r="O521" s="483">
        <f t="shared" si="186"/>
        <v>0</v>
      </c>
      <c r="P521" s="483">
        <f t="shared" si="186"/>
        <v>0</v>
      </c>
      <c r="Q521" s="483">
        <f t="shared" si="186"/>
        <v>0</v>
      </c>
      <c r="R521" s="483">
        <f t="shared" si="186"/>
        <v>0</v>
      </c>
      <c r="S521" s="483">
        <f t="shared" si="186"/>
        <v>0</v>
      </c>
      <c r="T521" s="483">
        <f t="shared" si="186"/>
        <v>0</v>
      </c>
      <c r="U521" s="483">
        <f t="shared" si="186"/>
        <v>0</v>
      </c>
      <c r="V521" s="483">
        <f t="shared" si="186"/>
        <v>0</v>
      </c>
      <c r="W521" s="483">
        <f t="shared" si="186"/>
        <v>0</v>
      </c>
      <c r="X521" s="483">
        <f t="shared" si="186"/>
        <v>0</v>
      </c>
      <c r="Y521" s="483">
        <f t="shared" si="186"/>
        <v>1442173.58</v>
      </c>
      <c r="Z521" s="486">
        <f>(C521-Y521)*0.0214</f>
        <v>0</v>
      </c>
      <c r="AA521" s="527"/>
      <c r="AB521" s="38"/>
      <c r="AC521" s="90"/>
      <c r="AE521" s="132"/>
    </row>
    <row r="522" spans="1:31" ht="12.75" customHeight="1" x14ac:dyDescent="0.2">
      <c r="A522" s="672" t="s">
        <v>604</v>
      </c>
      <c r="B522" s="673"/>
      <c r="C522" s="674"/>
      <c r="D522" s="439"/>
      <c r="E522" s="439"/>
      <c r="F522" s="439"/>
      <c r="G522" s="439"/>
      <c r="H522" s="483"/>
      <c r="I522" s="483"/>
      <c r="J522" s="483"/>
      <c r="K522" s="483"/>
      <c r="L522" s="483"/>
      <c r="M522" s="483"/>
      <c r="N522" s="483"/>
      <c r="O522" s="483"/>
      <c r="P522" s="483"/>
      <c r="Q522" s="483"/>
      <c r="R522" s="483"/>
      <c r="S522" s="483"/>
      <c r="T522" s="483"/>
      <c r="U522" s="483"/>
      <c r="V522" s="483"/>
      <c r="W522" s="531"/>
      <c r="X522" s="531"/>
      <c r="Y522" s="531"/>
      <c r="Z522" s="527"/>
      <c r="AA522" s="527"/>
      <c r="AB522" s="38"/>
      <c r="AC522" s="90"/>
      <c r="AE522" s="132"/>
    </row>
    <row r="523" spans="1:31" ht="12.75" customHeight="1" x14ac:dyDescent="0.25">
      <c r="A523" s="134">
        <f>A520+1</f>
        <v>398</v>
      </c>
      <c r="B523" s="10" t="s">
        <v>605</v>
      </c>
      <c r="C523" s="486">
        <f>D523+M523+O523+Q523+S523+U523+W523+X523+Y523</f>
        <v>395881.9</v>
      </c>
      <c r="D523" s="531">
        <f>E523+F523+G523+H523+I523+J523</f>
        <v>0</v>
      </c>
      <c r="E523" s="483"/>
      <c r="F523" s="483">
        <v>0</v>
      </c>
      <c r="G523" s="483">
        <v>0</v>
      </c>
      <c r="H523" s="483">
        <v>0</v>
      </c>
      <c r="I523" s="483">
        <v>0</v>
      </c>
      <c r="J523" s="483">
        <v>0</v>
      </c>
      <c r="K523" s="483">
        <v>0</v>
      </c>
      <c r="L523" s="483">
        <v>0</v>
      </c>
      <c r="M523" s="483">
        <v>0</v>
      </c>
      <c r="N523" s="113"/>
      <c r="O523" s="113"/>
      <c r="P523" s="483">
        <v>0</v>
      </c>
      <c r="Q523" s="483">
        <v>0</v>
      </c>
      <c r="R523" s="113"/>
      <c r="S523" s="113"/>
      <c r="T523" s="381"/>
      <c r="U523" s="483">
        <v>0</v>
      </c>
      <c r="V523" s="483">
        <v>0</v>
      </c>
      <c r="W523" s="531">
        <v>0</v>
      </c>
      <c r="X523" s="531">
        <v>0</v>
      </c>
      <c r="Y523" s="531">
        <v>395881.9</v>
      </c>
      <c r="Z523" s="527"/>
      <c r="AA523" s="527"/>
      <c r="AB523" s="38" t="s">
        <v>986</v>
      </c>
      <c r="AC523" s="90"/>
      <c r="AE523" s="132"/>
    </row>
    <row r="524" spans="1:31" ht="12.75" customHeight="1" x14ac:dyDescent="0.25">
      <c r="A524" s="134">
        <f>A523+1</f>
        <v>399</v>
      </c>
      <c r="B524" s="10" t="s">
        <v>606</v>
      </c>
      <c r="C524" s="486">
        <f>D524+M524+O524+Q524+S524+U524+W524+X524+Y524</f>
        <v>138426.18</v>
      </c>
      <c r="D524" s="531">
        <f>E524+F524+G524+H524+I524+J524</f>
        <v>0</v>
      </c>
      <c r="E524" s="483"/>
      <c r="F524" s="483">
        <v>0</v>
      </c>
      <c r="G524" s="483">
        <v>0</v>
      </c>
      <c r="H524" s="483">
        <v>0</v>
      </c>
      <c r="I524" s="483">
        <v>0</v>
      </c>
      <c r="J524" s="483">
        <v>0</v>
      </c>
      <c r="K524" s="483">
        <v>0</v>
      </c>
      <c r="L524" s="483">
        <v>0</v>
      </c>
      <c r="M524" s="483">
        <v>0</v>
      </c>
      <c r="N524" s="113"/>
      <c r="O524" s="113"/>
      <c r="P524" s="483">
        <v>0</v>
      </c>
      <c r="Q524" s="483">
        <v>0</v>
      </c>
      <c r="R524" s="483">
        <v>0</v>
      </c>
      <c r="S524" s="483">
        <v>0</v>
      </c>
      <c r="T524" s="381"/>
      <c r="U524" s="483">
        <v>0</v>
      </c>
      <c r="V524" s="483">
        <v>0</v>
      </c>
      <c r="W524" s="531">
        <v>0</v>
      </c>
      <c r="X524" s="531">
        <v>0</v>
      </c>
      <c r="Y524" s="531">
        <v>138426.18</v>
      </c>
      <c r="Z524" s="527"/>
      <c r="AA524" s="527"/>
      <c r="AB524" s="38" t="s">
        <v>981</v>
      </c>
      <c r="AC524" s="90"/>
      <c r="AE524" s="132"/>
    </row>
    <row r="525" spans="1:31" ht="12.75" customHeight="1" x14ac:dyDescent="0.25">
      <c r="A525" s="659" t="s">
        <v>17</v>
      </c>
      <c r="B525" s="660"/>
      <c r="C525" s="486">
        <f>SUM(C523:C524)</f>
        <v>534308.08000000007</v>
      </c>
      <c r="D525" s="483">
        <f t="shared" ref="D525:Y525" si="188">SUM(D523:D524)</f>
        <v>0</v>
      </c>
      <c r="E525" s="483">
        <f t="shared" si="188"/>
        <v>0</v>
      </c>
      <c r="F525" s="483">
        <f t="shared" si="188"/>
        <v>0</v>
      </c>
      <c r="G525" s="483">
        <f t="shared" si="188"/>
        <v>0</v>
      </c>
      <c r="H525" s="483">
        <f t="shared" si="188"/>
        <v>0</v>
      </c>
      <c r="I525" s="483">
        <f t="shared" si="188"/>
        <v>0</v>
      </c>
      <c r="J525" s="483">
        <f t="shared" si="188"/>
        <v>0</v>
      </c>
      <c r="K525" s="483">
        <f t="shared" si="188"/>
        <v>0</v>
      </c>
      <c r="L525" s="483">
        <f t="shared" ref="L525" si="189">SUM(L523:L524)</f>
        <v>0</v>
      </c>
      <c r="M525" s="483">
        <f t="shared" si="188"/>
        <v>0</v>
      </c>
      <c r="N525" s="483">
        <f t="shared" si="188"/>
        <v>0</v>
      </c>
      <c r="O525" s="483">
        <f t="shared" si="188"/>
        <v>0</v>
      </c>
      <c r="P525" s="483">
        <f t="shared" si="188"/>
        <v>0</v>
      </c>
      <c r="Q525" s="483">
        <f t="shared" si="188"/>
        <v>0</v>
      </c>
      <c r="R525" s="483">
        <f t="shared" si="188"/>
        <v>0</v>
      </c>
      <c r="S525" s="483">
        <f t="shared" si="188"/>
        <v>0</v>
      </c>
      <c r="T525" s="483">
        <f t="shared" si="188"/>
        <v>0</v>
      </c>
      <c r="U525" s="483">
        <f t="shared" si="188"/>
        <v>0</v>
      </c>
      <c r="V525" s="483">
        <f t="shared" si="188"/>
        <v>0</v>
      </c>
      <c r="W525" s="483">
        <f t="shared" si="188"/>
        <v>0</v>
      </c>
      <c r="X525" s="483">
        <f t="shared" si="188"/>
        <v>0</v>
      </c>
      <c r="Y525" s="483">
        <f t="shared" si="188"/>
        <v>534308.08000000007</v>
      </c>
      <c r="Z525" s="486">
        <f>(C525-Y525)*0.0214</f>
        <v>0</v>
      </c>
      <c r="AA525" s="527"/>
      <c r="AB525" s="38"/>
      <c r="AC525" s="90"/>
      <c r="AE525" s="132"/>
    </row>
    <row r="526" spans="1:31" ht="12.75" customHeight="1" x14ac:dyDescent="0.2">
      <c r="A526" s="672" t="s">
        <v>607</v>
      </c>
      <c r="B526" s="673"/>
      <c r="C526" s="674"/>
      <c r="D526" s="439"/>
      <c r="E526" s="439"/>
      <c r="F526" s="439"/>
      <c r="G526" s="439"/>
      <c r="H526" s="483"/>
      <c r="I526" s="483"/>
      <c r="J526" s="483"/>
      <c r="K526" s="483"/>
      <c r="L526" s="483"/>
      <c r="M526" s="483"/>
      <c r="N526" s="483"/>
      <c r="O526" s="483"/>
      <c r="P526" s="483"/>
      <c r="Q526" s="483"/>
      <c r="R526" s="483"/>
      <c r="S526" s="483"/>
      <c r="T526" s="483"/>
      <c r="U526" s="483"/>
      <c r="V526" s="483"/>
      <c r="W526" s="531"/>
      <c r="X526" s="531"/>
      <c r="Y526" s="483"/>
      <c r="Z526" s="486"/>
      <c r="AA526" s="527"/>
      <c r="AB526" s="38"/>
      <c r="AC526" s="90"/>
      <c r="AE526" s="132"/>
    </row>
    <row r="527" spans="1:31" ht="12.75" customHeight="1" x14ac:dyDescent="0.25">
      <c r="A527" s="134">
        <f>A524+1</f>
        <v>400</v>
      </c>
      <c r="B527" s="10" t="s">
        <v>608</v>
      </c>
      <c r="C527" s="486">
        <f>D527+M527+O527+Q527+S527+U527+W527+X527+Y527</f>
        <v>133832</v>
      </c>
      <c r="D527" s="531">
        <f>E527+F527+G527+H527+I527+J527</f>
        <v>0</v>
      </c>
      <c r="E527" s="483"/>
      <c r="F527" s="483">
        <v>0</v>
      </c>
      <c r="G527" s="483">
        <v>0</v>
      </c>
      <c r="H527" s="483">
        <v>0</v>
      </c>
      <c r="I527" s="483">
        <v>0</v>
      </c>
      <c r="J527" s="483">
        <v>0</v>
      </c>
      <c r="K527" s="483">
        <v>0</v>
      </c>
      <c r="L527" s="483">
        <v>0</v>
      </c>
      <c r="M527" s="483">
        <v>0</v>
      </c>
      <c r="N527" s="483">
        <v>0</v>
      </c>
      <c r="O527" s="483">
        <v>0</v>
      </c>
      <c r="P527" s="483">
        <v>0</v>
      </c>
      <c r="Q527" s="483">
        <v>0</v>
      </c>
      <c r="R527" s="483">
        <v>0</v>
      </c>
      <c r="S527" s="483">
        <v>0</v>
      </c>
      <c r="T527" s="483">
        <v>0</v>
      </c>
      <c r="U527" s="113"/>
      <c r="V527" s="113"/>
      <c r="W527" s="531">
        <v>0</v>
      </c>
      <c r="X527" s="531">
        <v>0</v>
      </c>
      <c r="Y527" s="483">
        <v>133832</v>
      </c>
      <c r="Z527" s="486"/>
      <c r="AA527" s="527"/>
      <c r="AB527" s="38" t="s">
        <v>987</v>
      </c>
      <c r="AC527" s="90"/>
      <c r="AE527" s="132"/>
    </row>
    <row r="528" spans="1:31" ht="21" customHeight="1" x14ac:dyDescent="0.25">
      <c r="A528" s="659" t="s">
        <v>17</v>
      </c>
      <c r="B528" s="660"/>
      <c r="C528" s="486">
        <f t="shared" ref="C528:Y528" si="190">SUM(C527)</f>
        <v>133832</v>
      </c>
      <c r="D528" s="483">
        <f t="shared" si="190"/>
        <v>0</v>
      </c>
      <c r="E528" s="483">
        <f t="shared" si="190"/>
        <v>0</v>
      </c>
      <c r="F528" s="483">
        <f t="shared" si="190"/>
        <v>0</v>
      </c>
      <c r="G528" s="483">
        <f t="shared" si="190"/>
        <v>0</v>
      </c>
      <c r="H528" s="483">
        <f t="shared" si="190"/>
        <v>0</v>
      </c>
      <c r="I528" s="483">
        <f t="shared" si="190"/>
        <v>0</v>
      </c>
      <c r="J528" s="483">
        <f t="shared" si="190"/>
        <v>0</v>
      </c>
      <c r="K528" s="483">
        <f t="shared" si="190"/>
        <v>0</v>
      </c>
      <c r="L528" s="483">
        <f t="shared" ref="L528" si="191">SUM(L527)</f>
        <v>0</v>
      </c>
      <c r="M528" s="483">
        <f t="shared" si="190"/>
        <v>0</v>
      </c>
      <c r="N528" s="483">
        <f t="shared" si="190"/>
        <v>0</v>
      </c>
      <c r="O528" s="483">
        <f t="shared" si="190"/>
        <v>0</v>
      </c>
      <c r="P528" s="483">
        <f t="shared" si="190"/>
        <v>0</v>
      </c>
      <c r="Q528" s="483">
        <f t="shared" si="190"/>
        <v>0</v>
      </c>
      <c r="R528" s="483">
        <f t="shared" si="190"/>
        <v>0</v>
      </c>
      <c r="S528" s="483">
        <f t="shared" si="190"/>
        <v>0</v>
      </c>
      <c r="T528" s="483">
        <f t="shared" si="190"/>
        <v>0</v>
      </c>
      <c r="U528" s="483">
        <f t="shared" si="190"/>
        <v>0</v>
      </c>
      <c r="V528" s="483">
        <f t="shared" si="190"/>
        <v>0</v>
      </c>
      <c r="W528" s="483">
        <f t="shared" si="190"/>
        <v>0</v>
      </c>
      <c r="X528" s="483">
        <f t="shared" si="190"/>
        <v>0</v>
      </c>
      <c r="Y528" s="483">
        <f t="shared" si="190"/>
        <v>133832</v>
      </c>
      <c r="Z528" s="486">
        <f>(C528-Y528)*0.0214</f>
        <v>0</v>
      </c>
      <c r="AA528" s="527"/>
      <c r="AB528" s="38"/>
      <c r="AC528" s="90"/>
      <c r="AE528" s="132"/>
    </row>
    <row r="529" spans="1:16384" ht="17.25" customHeight="1" x14ac:dyDescent="0.25">
      <c r="A529" s="554" t="s">
        <v>122</v>
      </c>
      <c r="B529" s="556"/>
      <c r="C529" s="538">
        <f>C528+C525+C521+C516+C513+C510+C504+C501+C493+C384+C381+C378</f>
        <v>183839415.97000006</v>
      </c>
      <c r="D529" s="538">
        <f t="shared" ref="D529:Y529" si="192">D528+D525+D521+D516+D513+D510+D504+D501+D493+D384+D381+D378</f>
        <v>15301034.649999999</v>
      </c>
      <c r="E529" s="538">
        <f t="shared" si="192"/>
        <v>0</v>
      </c>
      <c r="F529" s="538">
        <f t="shared" si="192"/>
        <v>13199598.91</v>
      </c>
      <c r="G529" s="538">
        <f t="shared" si="192"/>
        <v>1550451.56</v>
      </c>
      <c r="H529" s="538">
        <f t="shared" si="192"/>
        <v>260509.78</v>
      </c>
      <c r="I529" s="538">
        <f t="shared" si="192"/>
        <v>0</v>
      </c>
      <c r="J529" s="538">
        <f t="shared" si="192"/>
        <v>290474.40000000002</v>
      </c>
      <c r="K529" s="538">
        <f t="shared" si="192"/>
        <v>0</v>
      </c>
      <c r="L529" s="538">
        <f t="shared" si="192"/>
        <v>0</v>
      </c>
      <c r="M529" s="538">
        <f t="shared" si="192"/>
        <v>0</v>
      </c>
      <c r="N529" s="538">
        <f t="shared" si="192"/>
        <v>3743.33</v>
      </c>
      <c r="O529" s="538">
        <f t="shared" si="192"/>
        <v>9879885.5899999999</v>
      </c>
      <c r="P529" s="538">
        <f t="shared" si="192"/>
        <v>10293.050000000001</v>
      </c>
      <c r="Q529" s="538">
        <f t="shared" si="192"/>
        <v>18253974</v>
      </c>
      <c r="R529" s="538">
        <f t="shared" si="192"/>
        <v>27445.230000000003</v>
      </c>
      <c r="S529" s="538">
        <f t="shared" si="192"/>
        <v>67067033.239999995</v>
      </c>
      <c r="T529" s="538">
        <f t="shared" si="192"/>
        <v>0</v>
      </c>
      <c r="U529" s="538">
        <f t="shared" si="192"/>
        <v>0</v>
      </c>
      <c r="V529" s="538">
        <f t="shared" si="192"/>
        <v>2046.65</v>
      </c>
      <c r="W529" s="538">
        <f t="shared" si="192"/>
        <v>716867</v>
      </c>
      <c r="X529" s="538">
        <f t="shared" si="192"/>
        <v>0</v>
      </c>
      <c r="Y529" s="538">
        <f t="shared" si="192"/>
        <v>72620621.49000001</v>
      </c>
      <c r="Z529" s="486">
        <f>(C529-Y529)*0.0214</f>
        <v>2380082.2018720009</v>
      </c>
      <c r="AA529" s="14"/>
      <c r="AB529" s="38"/>
      <c r="AC529" s="9"/>
      <c r="AD529" s="90"/>
      <c r="AE529" s="4"/>
    </row>
    <row r="530" spans="1:16384" ht="18" customHeight="1" x14ac:dyDescent="0.25">
      <c r="A530" s="633" t="s">
        <v>45</v>
      </c>
      <c r="B530" s="633"/>
      <c r="C530" s="633"/>
      <c r="D530" s="633"/>
      <c r="E530" s="633"/>
      <c r="F530" s="633"/>
      <c r="G530" s="633"/>
      <c r="H530" s="633"/>
      <c r="I530" s="633"/>
      <c r="J530" s="633"/>
      <c r="K530" s="633"/>
      <c r="L530" s="633"/>
      <c r="M530" s="633"/>
      <c r="N530" s="633"/>
      <c r="O530" s="633"/>
      <c r="P530" s="633"/>
      <c r="Q530" s="633"/>
      <c r="R530" s="633"/>
      <c r="S530" s="633"/>
      <c r="T530" s="633"/>
      <c r="U530" s="633"/>
      <c r="V530" s="633"/>
      <c r="W530" s="633"/>
      <c r="X530" s="633"/>
      <c r="Y530" s="633"/>
      <c r="Z530" s="633"/>
      <c r="AA530" s="633"/>
      <c r="AB530" s="633"/>
      <c r="AD530" s="90"/>
    </row>
    <row r="531" spans="1:16384" ht="15.75" customHeight="1" x14ac:dyDescent="0.25">
      <c r="A531" s="554" t="s">
        <v>46</v>
      </c>
      <c r="B531" s="556"/>
      <c r="C531" s="532"/>
      <c r="D531" s="533"/>
      <c r="E531" s="533"/>
      <c r="F531" s="533"/>
      <c r="G531" s="533"/>
      <c r="H531" s="533"/>
      <c r="I531" s="533"/>
      <c r="J531" s="533"/>
      <c r="K531" s="533"/>
      <c r="L531" s="533"/>
      <c r="M531" s="533"/>
      <c r="N531" s="533"/>
      <c r="O531" s="533"/>
      <c r="P531" s="533"/>
      <c r="Q531" s="533"/>
      <c r="R531" s="533"/>
      <c r="S531" s="533"/>
      <c r="T531" s="533"/>
      <c r="U531" s="533"/>
      <c r="V531" s="533"/>
      <c r="W531" s="533"/>
      <c r="X531" s="533"/>
      <c r="Y531" s="533"/>
      <c r="Z531" s="538"/>
      <c r="AA531" s="14"/>
      <c r="AB531" s="38"/>
      <c r="AD531" s="90"/>
    </row>
    <row r="532" spans="1:16384" ht="15.75" customHeight="1" x14ac:dyDescent="0.25">
      <c r="A532" s="134">
        <f>A527+1</f>
        <v>401</v>
      </c>
      <c r="B532" s="339" t="s">
        <v>241</v>
      </c>
      <c r="C532" s="486">
        <f>D532+M532+O532+Q532+S532+U532+W532+X532+Y532</f>
        <v>7618937.8600000003</v>
      </c>
      <c r="D532" s="531">
        <f>E532+F532+G532+H532+I532+J532</f>
        <v>0</v>
      </c>
      <c r="E532" s="483"/>
      <c r="F532" s="483"/>
      <c r="G532" s="483"/>
      <c r="H532" s="483"/>
      <c r="I532" s="483"/>
      <c r="J532" s="483"/>
      <c r="K532" s="483"/>
      <c r="L532" s="483"/>
      <c r="M532" s="483"/>
      <c r="N532" s="483"/>
      <c r="O532" s="483"/>
      <c r="P532" s="483"/>
      <c r="Q532" s="483"/>
      <c r="R532" s="483">
        <v>1584</v>
      </c>
      <c r="S532" s="483">
        <v>7618937.8600000003</v>
      </c>
      <c r="T532" s="483"/>
      <c r="U532" s="483"/>
      <c r="V532" s="483"/>
      <c r="W532" s="483"/>
      <c r="X532" s="483"/>
      <c r="Y532" s="483"/>
      <c r="Z532" s="486"/>
      <c r="AA532" s="14"/>
      <c r="AB532" s="38"/>
      <c r="AD532" s="90"/>
    </row>
    <row r="533" spans="1:16384" ht="15.75" customHeight="1" x14ac:dyDescent="0.25">
      <c r="A533" s="134">
        <f>A532+1</f>
        <v>402</v>
      </c>
      <c r="B533" s="339" t="s">
        <v>242</v>
      </c>
      <c r="C533" s="486">
        <f>D533+M533+O533+Q533+S533+U533+W533+X533+Y533</f>
        <v>5387024.5</v>
      </c>
      <c r="D533" s="531">
        <f>E533+F533+G533+H533+I533+J533</f>
        <v>0</v>
      </c>
      <c r="E533" s="483"/>
      <c r="F533" s="483"/>
      <c r="G533" s="483"/>
      <c r="H533" s="483"/>
      <c r="I533" s="483"/>
      <c r="J533" s="483"/>
      <c r="K533" s="483"/>
      <c r="L533" s="483"/>
      <c r="M533" s="483"/>
      <c r="N533" s="483"/>
      <c r="O533" s="483"/>
      <c r="P533" s="483"/>
      <c r="Q533" s="483"/>
      <c r="R533" s="483">
        <v>1040</v>
      </c>
      <c r="S533" s="483">
        <v>5387024.5</v>
      </c>
      <c r="T533" s="483"/>
      <c r="U533" s="483"/>
      <c r="V533" s="483"/>
      <c r="W533" s="483"/>
      <c r="X533" s="483"/>
      <c r="Y533" s="483"/>
      <c r="Z533" s="486"/>
      <c r="AA533" s="14"/>
      <c r="AB533" s="38"/>
      <c r="AD533" s="90"/>
    </row>
    <row r="534" spans="1:16384" ht="15.75" customHeight="1" x14ac:dyDescent="0.25">
      <c r="A534" s="659" t="s">
        <v>17</v>
      </c>
      <c r="B534" s="660"/>
      <c r="C534" s="486">
        <f t="shared" ref="C534:Y534" si="193">SUM(C532:C533)</f>
        <v>13005962.359999999</v>
      </c>
      <c r="D534" s="483">
        <f t="shared" si="193"/>
        <v>0</v>
      </c>
      <c r="E534" s="483">
        <f t="shared" si="193"/>
        <v>0</v>
      </c>
      <c r="F534" s="483">
        <f t="shared" si="193"/>
        <v>0</v>
      </c>
      <c r="G534" s="483">
        <f t="shared" si="193"/>
        <v>0</v>
      </c>
      <c r="H534" s="483">
        <f t="shared" si="193"/>
        <v>0</v>
      </c>
      <c r="I534" s="483">
        <f t="shared" si="193"/>
        <v>0</v>
      </c>
      <c r="J534" s="483">
        <f t="shared" si="193"/>
        <v>0</v>
      </c>
      <c r="K534" s="483">
        <f t="shared" si="193"/>
        <v>0</v>
      </c>
      <c r="L534" s="483">
        <f t="shared" ref="L534" si="194">SUM(L532:L533)</f>
        <v>0</v>
      </c>
      <c r="M534" s="483">
        <f t="shared" si="193"/>
        <v>0</v>
      </c>
      <c r="N534" s="483">
        <f t="shared" si="193"/>
        <v>0</v>
      </c>
      <c r="O534" s="483">
        <f t="shared" si="193"/>
        <v>0</v>
      </c>
      <c r="P534" s="483">
        <f t="shared" si="193"/>
        <v>0</v>
      </c>
      <c r="Q534" s="483">
        <f t="shared" si="193"/>
        <v>0</v>
      </c>
      <c r="R534" s="483">
        <f t="shared" si="193"/>
        <v>2624</v>
      </c>
      <c r="S534" s="483">
        <f t="shared" si="193"/>
        <v>13005962.359999999</v>
      </c>
      <c r="T534" s="483">
        <f t="shared" si="193"/>
        <v>0</v>
      </c>
      <c r="U534" s="483">
        <f t="shared" si="193"/>
        <v>0</v>
      </c>
      <c r="V534" s="483">
        <f t="shared" si="193"/>
        <v>0</v>
      </c>
      <c r="W534" s="483">
        <f t="shared" si="193"/>
        <v>0</v>
      </c>
      <c r="X534" s="483">
        <f t="shared" si="193"/>
        <v>0</v>
      </c>
      <c r="Y534" s="483">
        <f t="shared" si="193"/>
        <v>0</v>
      </c>
      <c r="Z534" s="486">
        <f>(C534-Y534)*0.0214</f>
        <v>278327.59450399998</v>
      </c>
      <c r="AA534" s="14"/>
      <c r="AB534" s="38"/>
      <c r="AC534" s="90"/>
      <c r="AD534" s="90"/>
      <c r="AG534" s="91"/>
    </row>
    <row r="535" spans="1:16384" ht="15.75" customHeight="1" x14ac:dyDescent="0.2">
      <c r="A535" s="672" t="s">
        <v>615</v>
      </c>
      <c r="B535" s="673"/>
      <c r="C535" s="674"/>
      <c r="D535" s="439"/>
      <c r="E535" s="439"/>
      <c r="F535" s="439"/>
      <c r="G535" s="439"/>
      <c r="H535" s="483"/>
      <c r="I535" s="483"/>
      <c r="J535" s="483"/>
      <c r="K535" s="483"/>
      <c r="L535" s="483"/>
      <c r="M535" s="483"/>
      <c r="N535" s="483"/>
      <c r="O535" s="483"/>
      <c r="P535" s="483"/>
      <c r="Q535" s="483"/>
      <c r="R535" s="483"/>
      <c r="S535" s="483"/>
      <c r="T535" s="483"/>
      <c r="U535" s="483"/>
      <c r="V535" s="483"/>
      <c r="W535" s="483"/>
      <c r="X535" s="483"/>
      <c r="Y535" s="483"/>
      <c r="Z535" s="486"/>
      <c r="AA535" s="14"/>
      <c r="AB535" s="38"/>
      <c r="AC535" s="90"/>
      <c r="AD535" s="90"/>
      <c r="AG535" s="91"/>
    </row>
    <row r="536" spans="1:16384" ht="15.75" customHeight="1" x14ac:dyDescent="0.25">
      <c r="A536" s="134">
        <f>A533+1</f>
        <v>403</v>
      </c>
      <c r="B536" s="339" t="s">
        <v>616</v>
      </c>
      <c r="C536" s="486">
        <f>D536+M536+O536+Q536+S536+U536+W536+X536+Y536</f>
        <v>204298.47</v>
      </c>
      <c r="D536" s="531">
        <f>E536+F536+G536+H536+I536+J536</f>
        <v>0</v>
      </c>
      <c r="E536" s="453"/>
      <c r="F536" s="483"/>
      <c r="G536" s="453"/>
      <c r="H536" s="483"/>
      <c r="I536" s="453"/>
      <c r="J536" s="483"/>
      <c r="K536" s="483"/>
      <c r="L536" s="483"/>
      <c r="M536" s="483"/>
      <c r="N536" s="453"/>
      <c r="O536" s="483"/>
      <c r="P536" s="453"/>
      <c r="Q536" s="483"/>
      <c r="R536" s="453"/>
      <c r="S536" s="483"/>
      <c r="T536" s="453"/>
      <c r="U536" s="483"/>
      <c r="V536" s="453"/>
      <c r="W536" s="483"/>
      <c r="X536" s="453"/>
      <c r="Y536" s="531">
        <v>204298.47</v>
      </c>
      <c r="Z536" s="527"/>
      <c r="AA536" s="134"/>
      <c r="AB536" s="340" t="s">
        <v>985</v>
      </c>
      <c r="AC536" s="53"/>
      <c r="AD536" s="340"/>
      <c r="AE536" s="485"/>
      <c r="AF536" s="340"/>
      <c r="AG536" s="485"/>
      <c r="AH536" s="340"/>
      <c r="AI536" s="485"/>
      <c r="AJ536" s="340"/>
      <c r="AK536" s="485"/>
      <c r="AL536" s="340"/>
      <c r="AM536" s="485"/>
      <c r="AN536" s="340"/>
      <c r="AO536" s="485"/>
      <c r="AP536" s="340"/>
      <c r="AQ536" s="485"/>
      <c r="AR536" s="340"/>
      <c r="AS536" s="485"/>
      <c r="AT536" s="340"/>
      <c r="AU536" s="485"/>
      <c r="AV536" s="340"/>
      <c r="AW536" s="485"/>
      <c r="AX536" s="340"/>
      <c r="AY536" s="485"/>
      <c r="AZ536" s="340"/>
      <c r="BA536" s="485"/>
      <c r="BB536" s="340"/>
      <c r="BC536" s="485"/>
      <c r="BD536" s="340"/>
      <c r="BE536" s="485"/>
      <c r="BF536" s="340"/>
      <c r="BG536" s="485"/>
      <c r="BH536" s="340"/>
      <c r="BI536" s="485"/>
      <c r="BJ536" s="340"/>
      <c r="BK536" s="485"/>
      <c r="BL536" s="340"/>
      <c r="BM536" s="485"/>
      <c r="BN536" s="340"/>
      <c r="BO536" s="485"/>
      <c r="BP536" s="340"/>
      <c r="BQ536" s="485"/>
      <c r="BR536" s="340"/>
      <c r="BS536" s="485"/>
      <c r="BT536" s="340"/>
      <c r="BU536" s="485"/>
      <c r="BV536" s="340"/>
      <c r="BW536" s="485"/>
      <c r="BX536" s="340"/>
      <c r="BY536" s="485"/>
      <c r="BZ536" s="340"/>
      <c r="CA536" s="485"/>
      <c r="CB536" s="340"/>
      <c r="CC536" s="485"/>
      <c r="CD536" s="340"/>
      <c r="CE536" s="485"/>
      <c r="CF536" s="340"/>
      <c r="CG536" s="485"/>
      <c r="CH536" s="340"/>
      <c r="CI536" s="485"/>
      <c r="CJ536" s="340"/>
      <c r="CK536" s="485"/>
      <c r="CL536" s="340"/>
      <c r="CM536" s="485"/>
      <c r="CN536" s="340"/>
      <c r="CO536" s="485"/>
      <c r="CP536" s="340"/>
      <c r="CQ536" s="485"/>
      <c r="CR536" s="340"/>
      <c r="CS536" s="485"/>
      <c r="CT536" s="340"/>
      <c r="CU536" s="485"/>
      <c r="CV536" s="340"/>
      <c r="CW536" s="485"/>
      <c r="CX536" s="340"/>
      <c r="CY536" s="485"/>
      <c r="CZ536" s="340"/>
      <c r="DA536" s="485"/>
      <c r="DB536" s="340"/>
      <c r="DC536" s="485"/>
      <c r="DD536" s="340"/>
      <c r="DE536" s="485"/>
      <c r="DF536" s="340"/>
      <c r="DG536" s="485"/>
      <c r="DH536" s="340"/>
      <c r="DI536" s="485"/>
      <c r="DJ536" s="340"/>
      <c r="DK536" s="485"/>
      <c r="DL536" s="340"/>
      <c r="DM536" s="485"/>
      <c r="DN536" s="340"/>
      <c r="DO536" s="485"/>
      <c r="DP536" s="340"/>
      <c r="DQ536" s="485"/>
      <c r="DR536" s="340"/>
      <c r="DS536" s="485"/>
      <c r="DT536" s="340"/>
      <c r="DU536" s="485"/>
      <c r="DV536" s="340"/>
      <c r="DW536" s="485"/>
      <c r="DX536" s="340"/>
      <c r="DY536" s="485"/>
      <c r="DZ536" s="340"/>
      <c r="EA536" s="485"/>
      <c r="EB536" s="340"/>
      <c r="EC536" s="485"/>
      <c r="ED536" s="340"/>
      <c r="EE536" s="485"/>
      <c r="EF536" s="340"/>
      <c r="EG536" s="485"/>
      <c r="EH536" s="340"/>
      <c r="EI536" s="485"/>
      <c r="EJ536" s="340"/>
      <c r="EK536" s="485"/>
      <c r="EL536" s="340"/>
      <c r="EM536" s="485"/>
      <c r="EN536" s="340"/>
      <c r="EO536" s="485"/>
      <c r="EP536" s="340"/>
      <c r="EQ536" s="485"/>
      <c r="ER536" s="340"/>
      <c r="ES536" s="485"/>
      <c r="ET536" s="340"/>
      <c r="EU536" s="485"/>
      <c r="EV536" s="340"/>
      <c r="EW536" s="485"/>
      <c r="EX536" s="340"/>
      <c r="EY536" s="485"/>
      <c r="EZ536" s="340"/>
      <c r="FA536" s="485"/>
      <c r="FB536" s="340"/>
      <c r="FC536" s="485"/>
      <c r="FD536" s="340"/>
      <c r="FE536" s="485"/>
      <c r="FF536" s="340"/>
      <c r="FG536" s="485"/>
      <c r="FH536" s="340"/>
      <c r="FI536" s="485"/>
      <c r="FJ536" s="340"/>
      <c r="FK536" s="485"/>
      <c r="FL536" s="340"/>
      <c r="FM536" s="485"/>
      <c r="FN536" s="340"/>
      <c r="FO536" s="485"/>
      <c r="FP536" s="340"/>
      <c r="FQ536" s="485"/>
      <c r="FR536" s="340"/>
      <c r="FS536" s="485"/>
      <c r="FT536" s="340"/>
      <c r="FU536" s="485"/>
      <c r="FV536" s="340"/>
      <c r="FW536" s="485"/>
      <c r="FX536" s="340"/>
      <c r="FY536" s="485"/>
      <c r="FZ536" s="340"/>
      <c r="GA536" s="485"/>
      <c r="GB536" s="340"/>
      <c r="GC536" s="485"/>
      <c r="GD536" s="340"/>
      <c r="GE536" s="485"/>
      <c r="GF536" s="340"/>
      <c r="GG536" s="485"/>
      <c r="GH536" s="340"/>
      <c r="GI536" s="485"/>
      <c r="GJ536" s="340"/>
      <c r="GK536" s="485"/>
      <c r="GL536" s="340"/>
      <c r="GM536" s="485"/>
      <c r="GN536" s="340"/>
      <c r="GO536" s="485"/>
      <c r="GP536" s="340"/>
      <c r="GQ536" s="485"/>
      <c r="GR536" s="340"/>
      <c r="GS536" s="485"/>
      <c r="GT536" s="340"/>
      <c r="GU536" s="485"/>
      <c r="GV536" s="340"/>
      <c r="GW536" s="485"/>
      <c r="GX536" s="340"/>
      <c r="GY536" s="485"/>
      <c r="GZ536" s="340"/>
      <c r="HA536" s="485"/>
      <c r="HB536" s="340"/>
      <c r="HC536" s="485"/>
      <c r="HD536" s="340"/>
      <c r="HE536" s="485"/>
      <c r="HF536" s="340"/>
      <c r="HG536" s="485"/>
      <c r="HH536" s="340"/>
      <c r="HI536" s="485"/>
      <c r="HJ536" s="340"/>
      <c r="HK536" s="485"/>
      <c r="HL536" s="340"/>
      <c r="HM536" s="485"/>
      <c r="HN536" s="340"/>
      <c r="HO536" s="485"/>
      <c r="HP536" s="340"/>
      <c r="HQ536" s="485"/>
      <c r="HR536" s="340"/>
      <c r="HS536" s="485"/>
      <c r="HT536" s="340"/>
      <c r="HU536" s="485"/>
      <c r="HV536" s="340"/>
      <c r="HW536" s="485"/>
      <c r="HX536" s="340"/>
      <c r="HY536" s="485"/>
      <c r="HZ536" s="340"/>
      <c r="IA536" s="485"/>
      <c r="IB536" s="340"/>
      <c r="IC536" s="485"/>
      <c r="ID536" s="340"/>
      <c r="IE536" s="485"/>
      <c r="IF536" s="340"/>
      <c r="IG536" s="485"/>
      <c r="IH536" s="340"/>
      <c r="II536" s="485"/>
      <c r="IJ536" s="340"/>
      <c r="IK536" s="485"/>
      <c r="IL536" s="340"/>
      <c r="IM536" s="485"/>
      <c r="IN536" s="340"/>
      <c r="IO536" s="485"/>
      <c r="IP536" s="340"/>
      <c r="IQ536" s="485"/>
      <c r="IR536" s="340"/>
      <c r="IS536" s="485"/>
      <c r="IT536" s="340"/>
      <c r="IU536" s="485"/>
      <c r="IV536" s="340"/>
      <c r="IW536" s="485"/>
      <c r="IX536" s="340"/>
      <c r="IY536" s="485"/>
      <c r="IZ536" s="340"/>
      <c r="JA536" s="485"/>
      <c r="JB536" s="340"/>
      <c r="JC536" s="485"/>
      <c r="JD536" s="340"/>
      <c r="JE536" s="485"/>
      <c r="JF536" s="340"/>
      <c r="JG536" s="485"/>
      <c r="JH536" s="340"/>
      <c r="JI536" s="485"/>
      <c r="JJ536" s="340"/>
      <c r="JK536" s="485"/>
      <c r="JL536" s="340"/>
      <c r="JM536" s="485"/>
      <c r="JN536" s="340"/>
      <c r="JO536" s="485"/>
      <c r="JP536" s="340"/>
      <c r="JQ536" s="485"/>
      <c r="JR536" s="340"/>
      <c r="JS536" s="485"/>
      <c r="JT536" s="340"/>
      <c r="JU536" s="485"/>
      <c r="JV536" s="340"/>
      <c r="JW536" s="485"/>
      <c r="JX536" s="340"/>
      <c r="JY536" s="485"/>
      <c r="JZ536" s="340"/>
      <c r="KA536" s="485"/>
      <c r="KB536" s="340"/>
      <c r="KC536" s="485"/>
      <c r="KD536" s="340"/>
      <c r="KE536" s="485"/>
      <c r="KF536" s="340"/>
      <c r="KG536" s="485"/>
      <c r="KH536" s="340"/>
      <c r="KI536" s="485"/>
      <c r="KJ536" s="340"/>
      <c r="KK536" s="485"/>
      <c r="KL536" s="340"/>
      <c r="KM536" s="485"/>
      <c r="KN536" s="340"/>
      <c r="KO536" s="485"/>
      <c r="KP536" s="340"/>
      <c r="KQ536" s="485"/>
      <c r="KR536" s="340"/>
      <c r="KS536" s="485"/>
      <c r="KT536" s="340"/>
      <c r="KU536" s="485"/>
      <c r="KV536" s="340"/>
      <c r="KW536" s="485"/>
      <c r="KX536" s="340"/>
      <c r="KY536" s="485"/>
      <c r="KZ536" s="340"/>
      <c r="LA536" s="485"/>
      <c r="LB536" s="340"/>
      <c r="LC536" s="485"/>
      <c r="LD536" s="340"/>
      <c r="LE536" s="485"/>
      <c r="LF536" s="340"/>
      <c r="LG536" s="485"/>
      <c r="LH536" s="340"/>
      <c r="LI536" s="485"/>
      <c r="LJ536" s="340"/>
      <c r="LK536" s="485"/>
      <c r="LL536" s="340"/>
      <c r="LM536" s="485"/>
      <c r="LN536" s="340"/>
      <c r="LO536" s="485"/>
      <c r="LP536" s="340"/>
      <c r="LQ536" s="485"/>
      <c r="LR536" s="340"/>
      <c r="LS536" s="485"/>
      <c r="LT536" s="340"/>
      <c r="LU536" s="485"/>
      <c r="LV536" s="340"/>
      <c r="LW536" s="485"/>
      <c r="LX536" s="340"/>
      <c r="LY536" s="485"/>
      <c r="LZ536" s="340"/>
      <c r="MA536" s="485"/>
      <c r="MB536" s="340"/>
      <c r="MC536" s="485"/>
      <c r="MD536" s="340"/>
      <c r="ME536" s="485"/>
      <c r="MF536" s="340"/>
      <c r="MG536" s="485"/>
      <c r="MH536" s="340"/>
      <c r="MI536" s="485"/>
      <c r="MJ536" s="340"/>
      <c r="MK536" s="485"/>
      <c r="ML536" s="340"/>
      <c r="MM536" s="485"/>
      <c r="MN536" s="340"/>
      <c r="MO536" s="485"/>
      <c r="MP536" s="340"/>
      <c r="MQ536" s="485"/>
      <c r="MR536" s="340"/>
      <c r="MS536" s="485"/>
      <c r="MT536" s="340"/>
      <c r="MU536" s="485"/>
      <c r="MV536" s="340"/>
      <c r="MW536" s="485"/>
      <c r="MX536" s="340"/>
      <c r="MY536" s="485"/>
      <c r="MZ536" s="340"/>
      <c r="NA536" s="485"/>
      <c r="NB536" s="340"/>
      <c r="NC536" s="485"/>
      <c r="ND536" s="340"/>
      <c r="NE536" s="485"/>
      <c r="NF536" s="340"/>
      <c r="NG536" s="485"/>
      <c r="NH536" s="340"/>
      <c r="NI536" s="485"/>
      <c r="NJ536" s="340"/>
      <c r="NK536" s="485"/>
      <c r="NL536" s="340"/>
      <c r="NM536" s="485"/>
      <c r="NN536" s="340"/>
      <c r="NO536" s="485"/>
      <c r="NP536" s="340"/>
      <c r="NQ536" s="485"/>
      <c r="NR536" s="340"/>
      <c r="NS536" s="485"/>
      <c r="NT536" s="340"/>
      <c r="NU536" s="485"/>
      <c r="NV536" s="340"/>
      <c r="NW536" s="485"/>
      <c r="NX536" s="340"/>
      <c r="NY536" s="485"/>
      <c r="NZ536" s="340"/>
      <c r="OA536" s="485"/>
      <c r="OB536" s="340"/>
      <c r="OC536" s="485"/>
      <c r="OD536" s="340"/>
      <c r="OE536" s="485"/>
      <c r="OF536" s="340"/>
      <c r="OG536" s="485"/>
      <c r="OH536" s="340"/>
      <c r="OI536" s="485"/>
      <c r="OJ536" s="340"/>
      <c r="OK536" s="485"/>
      <c r="OL536" s="340"/>
      <c r="OM536" s="485"/>
      <c r="ON536" s="340"/>
      <c r="OO536" s="485"/>
      <c r="OP536" s="340"/>
      <c r="OQ536" s="485"/>
      <c r="OR536" s="340"/>
      <c r="OS536" s="485"/>
      <c r="OT536" s="340"/>
      <c r="OU536" s="485"/>
      <c r="OV536" s="340"/>
      <c r="OW536" s="485"/>
      <c r="OX536" s="340"/>
      <c r="OY536" s="485"/>
      <c r="OZ536" s="340"/>
      <c r="PA536" s="485"/>
      <c r="PB536" s="340"/>
      <c r="PC536" s="485"/>
      <c r="PD536" s="340"/>
      <c r="PE536" s="485"/>
      <c r="PF536" s="340"/>
      <c r="PG536" s="485"/>
      <c r="PH536" s="340"/>
      <c r="PI536" s="485"/>
      <c r="PJ536" s="340"/>
      <c r="PK536" s="485"/>
      <c r="PL536" s="340"/>
      <c r="PM536" s="485"/>
      <c r="PN536" s="340"/>
      <c r="PO536" s="485"/>
      <c r="PP536" s="340"/>
      <c r="PQ536" s="485"/>
      <c r="PR536" s="340"/>
      <c r="PS536" s="485"/>
      <c r="PT536" s="340"/>
      <c r="PU536" s="485"/>
      <c r="PV536" s="340"/>
      <c r="PW536" s="485"/>
      <c r="PX536" s="340"/>
      <c r="PY536" s="485"/>
      <c r="PZ536" s="340"/>
      <c r="QA536" s="485"/>
      <c r="QB536" s="340"/>
      <c r="QC536" s="485"/>
      <c r="QD536" s="340"/>
      <c r="QE536" s="485"/>
      <c r="QF536" s="340"/>
      <c r="QG536" s="485"/>
      <c r="QH536" s="340"/>
      <c r="QI536" s="485"/>
      <c r="QJ536" s="340"/>
      <c r="QK536" s="485"/>
      <c r="QL536" s="340"/>
      <c r="QM536" s="485"/>
      <c r="QN536" s="340"/>
      <c r="QO536" s="485"/>
      <c r="QP536" s="340"/>
      <c r="QQ536" s="485"/>
      <c r="QR536" s="340"/>
      <c r="QS536" s="485"/>
      <c r="QT536" s="340"/>
      <c r="QU536" s="485"/>
      <c r="QV536" s="340"/>
      <c r="QW536" s="485"/>
      <c r="QX536" s="340"/>
      <c r="QY536" s="485"/>
      <c r="QZ536" s="340"/>
      <c r="RA536" s="485"/>
      <c r="RB536" s="340"/>
      <c r="RC536" s="485"/>
      <c r="RD536" s="340"/>
      <c r="RE536" s="485"/>
      <c r="RF536" s="340"/>
      <c r="RG536" s="485"/>
      <c r="RH536" s="340"/>
      <c r="RI536" s="485"/>
      <c r="RJ536" s="340"/>
      <c r="RK536" s="485"/>
      <c r="RL536" s="340"/>
      <c r="RM536" s="485"/>
      <c r="RN536" s="340"/>
      <c r="RO536" s="485"/>
      <c r="RP536" s="340"/>
      <c r="RQ536" s="485"/>
      <c r="RR536" s="340"/>
      <c r="RS536" s="485"/>
      <c r="RT536" s="340"/>
      <c r="RU536" s="485"/>
      <c r="RV536" s="340"/>
      <c r="RW536" s="485"/>
      <c r="RX536" s="340"/>
      <c r="RY536" s="485"/>
      <c r="RZ536" s="340"/>
      <c r="SA536" s="485"/>
      <c r="SB536" s="340"/>
      <c r="SC536" s="485"/>
      <c r="SD536" s="340"/>
      <c r="SE536" s="485"/>
      <c r="SF536" s="340"/>
      <c r="SG536" s="485"/>
      <c r="SH536" s="340"/>
      <c r="SI536" s="485"/>
      <c r="SJ536" s="340"/>
      <c r="SK536" s="485"/>
      <c r="SL536" s="340"/>
      <c r="SM536" s="485"/>
      <c r="SN536" s="340"/>
      <c r="SO536" s="485"/>
      <c r="SP536" s="340"/>
      <c r="SQ536" s="485"/>
      <c r="SR536" s="340"/>
      <c r="SS536" s="485"/>
      <c r="ST536" s="340"/>
      <c r="SU536" s="485"/>
      <c r="SV536" s="340"/>
      <c r="SW536" s="485"/>
      <c r="SX536" s="340"/>
      <c r="SY536" s="485"/>
      <c r="SZ536" s="340"/>
      <c r="TA536" s="485"/>
      <c r="TB536" s="340"/>
      <c r="TC536" s="485"/>
      <c r="TD536" s="340"/>
      <c r="TE536" s="485"/>
      <c r="TF536" s="340"/>
      <c r="TG536" s="485"/>
      <c r="TH536" s="340"/>
      <c r="TI536" s="485"/>
      <c r="TJ536" s="340"/>
      <c r="TK536" s="485"/>
      <c r="TL536" s="340"/>
      <c r="TM536" s="485"/>
      <c r="TN536" s="340"/>
      <c r="TO536" s="485"/>
      <c r="TP536" s="340"/>
      <c r="TQ536" s="485"/>
      <c r="TR536" s="340"/>
      <c r="TS536" s="485"/>
      <c r="TT536" s="340"/>
      <c r="TU536" s="485"/>
      <c r="TV536" s="340"/>
      <c r="TW536" s="485"/>
      <c r="TX536" s="340"/>
      <c r="TY536" s="485"/>
      <c r="TZ536" s="340"/>
      <c r="UA536" s="485"/>
      <c r="UB536" s="340"/>
      <c r="UC536" s="485"/>
      <c r="UD536" s="340"/>
      <c r="UE536" s="485"/>
      <c r="UF536" s="340"/>
      <c r="UG536" s="485"/>
      <c r="UH536" s="340"/>
      <c r="UI536" s="485"/>
      <c r="UJ536" s="340"/>
      <c r="UK536" s="485"/>
      <c r="UL536" s="340"/>
      <c r="UM536" s="485"/>
      <c r="UN536" s="340"/>
      <c r="UO536" s="485"/>
      <c r="UP536" s="340"/>
      <c r="UQ536" s="485"/>
      <c r="UR536" s="340"/>
      <c r="US536" s="485"/>
      <c r="UT536" s="340"/>
      <c r="UU536" s="485"/>
      <c r="UV536" s="340"/>
      <c r="UW536" s="485"/>
      <c r="UX536" s="340"/>
      <c r="UY536" s="485"/>
      <c r="UZ536" s="340"/>
      <c r="VA536" s="485"/>
      <c r="VB536" s="340"/>
      <c r="VC536" s="485"/>
      <c r="VD536" s="340"/>
      <c r="VE536" s="485"/>
      <c r="VF536" s="340"/>
      <c r="VG536" s="485"/>
      <c r="VH536" s="340"/>
      <c r="VI536" s="485"/>
      <c r="VJ536" s="340"/>
      <c r="VK536" s="485"/>
      <c r="VL536" s="340"/>
      <c r="VM536" s="485"/>
      <c r="VN536" s="340"/>
      <c r="VO536" s="485"/>
      <c r="VP536" s="340"/>
      <c r="VQ536" s="485"/>
      <c r="VR536" s="340"/>
      <c r="VS536" s="485"/>
      <c r="VT536" s="340"/>
      <c r="VU536" s="485"/>
      <c r="VV536" s="340"/>
      <c r="VW536" s="485"/>
      <c r="VX536" s="340"/>
      <c r="VY536" s="485"/>
      <c r="VZ536" s="340"/>
      <c r="WA536" s="485"/>
      <c r="WB536" s="340"/>
      <c r="WC536" s="485"/>
      <c r="WD536" s="340"/>
      <c r="WE536" s="485"/>
      <c r="WF536" s="340"/>
      <c r="WG536" s="485"/>
      <c r="WH536" s="340"/>
      <c r="WI536" s="485"/>
      <c r="WJ536" s="340"/>
      <c r="WK536" s="485"/>
      <c r="WL536" s="340"/>
      <c r="WM536" s="485"/>
      <c r="WN536" s="340"/>
      <c r="WO536" s="485"/>
      <c r="WP536" s="340"/>
      <c r="WQ536" s="485"/>
      <c r="WR536" s="340"/>
      <c r="WS536" s="485"/>
      <c r="WT536" s="340"/>
      <c r="WU536" s="485"/>
      <c r="WV536" s="340"/>
      <c r="WW536" s="485"/>
      <c r="WX536" s="340"/>
      <c r="WY536" s="485"/>
      <c r="WZ536" s="340"/>
      <c r="XA536" s="485"/>
      <c r="XB536" s="340"/>
      <c r="XC536" s="485"/>
      <c r="XD536" s="340"/>
      <c r="XE536" s="485"/>
      <c r="XF536" s="340"/>
      <c r="XG536" s="485"/>
      <c r="XH536" s="340"/>
      <c r="XI536" s="485"/>
      <c r="XJ536" s="340"/>
      <c r="XK536" s="485"/>
      <c r="XL536" s="340"/>
      <c r="XM536" s="485"/>
      <c r="XN536" s="340"/>
      <c r="XO536" s="485"/>
      <c r="XP536" s="340"/>
      <c r="XQ536" s="485"/>
      <c r="XR536" s="340"/>
      <c r="XS536" s="485"/>
      <c r="XT536" s="340"/>
      <c r="XU536" s="485"/>
      <c r="XV536" s="340"/>
      <c r="XW536" s="485"/>
      <c r="XX536" s="340"/>
      <c r="XY536" s="485"/>
      <c r="XZ536" s="340"/>
      <c r="YA536" s="485"/>
      <c r="YB536" s="340"/>
      <c r="YC536" s="485"/>
      <c r="YD536" s="340"/>
      <c r="YE536" s="485"/>
      <c r="YF536" s="340"/>
      <c r="YG536" s="485"/>
      <c r="YH536" s="340"/>
      <c r="YI536" s="485"/>
      <c r="YJ536" s="340"/>
      <c r="YK536" s="485"/>
      <c r="YL536" s="340"/>
      <c r="YM536" s="485"/>
      <c r="YN536" s="340"/>
      <c r="YO536" s="485"/>
      <c r="YP536" s="340"/>
      <c r="YQ536" s="485"/>
      <c r="YR536" s="340"/>
      <c r="YS536" s="485"/>
      <c r="YT536" s="340"/>
      <c r="YU536" s="485"/>
      <c r="YV536" s="340"/>
      <c r="YW536" s="485"/>
      <c r="YX536" s="340"/>
      <c r="YY536" s="485"/>
      <c r="YZ536" s="340"/>
      <c r="ZA536" s="485"/>
      <c r="ZB536" s="340"/>
      <c r="ZC536" s="485"/>
      <c r="ZD536" s="340"/>
      <c r="ZE536" s="485"/>
      <c r="ZF536" s="340"/>
      <c r="ZG536" s="485"/>
      <c r="ZH536" s="340"/>
      <c r="ZI536" s="485"/>
      <c r="ZJ536" s="340"/>
      <c r="ZK536" s="485"/>
      <c r="ZL536" s="340"/>
      <c r="ZM536" s="485"/>
      <c r="ZN536" s="340"/>
      <c r="ZO536" s="485"/>
      <c r="ZP536" s="340"/>
      <c r="ZQ536" s="485"/>
      <c r="ZR536" s="340"/>
      <c r="ZS536" s="485"/>
      <c r="ZT536" s="340"/>
      <c r="ZU536" s="485"/>
      <c r="ZV536" s="340"/>
      <c r="ZW536" s="485"/>
      <c r="ZX536" s="340"/>
      <c r="ZY536" s="485"/>
      <c r="ZZ536" s="340"/>
      <c r="AAA536" s="485"/>
      <c r="AAB536" s="340"/>
      <c r="AAC536" s="485"/>
      <c r="AAD536" s="340"/>
      <c r="AAE536" s="485"/>
      <c r="AAF536" s="340"/>
      <c r="AAG536" s="485"/>
      <c r="AAH536" s="340"/>
      <c r="AAI536" s="485"/>
      <c r="AAJ536" s="340"/>
      <c r="AAK536" s="485"/>
      <c r="AAL536" s="340"/>
      <c r="AAM536" s="485"/>
      <c r="AAN536" s="340"/>
      <c r="AAO536" s="485"/>
      <c r="AAP536" s="340"/>
      <c r="AAQ536" s="485"/>
      <c r="AAR536" s="340"/>
      <c r="AAS536" s="485"/>
      <c r="AAT536" s="340"/>
      <c r="AAU536" s="485"/>
      <c r="AAV536" s="340"/>
      <c r="AAW536" s="485"/>
      <c r="AAX536" s="340"/>
      <c r="AAY536" s="485"/>
      <c r="AAZ536" s="340"/>
      <c r="ABA536" s="485"/>
      <c r="ABB536" s="340"/>
      <c r="ABC536" s="485"/>
      <c r="ABD536" s="340"/>
      <c r="ABE536" s="485"/>
      <c r="ABF536" s="340"/>
      <c r="ABG536" s="485"/>
      <c r="ABH536" s="340"/>
      <c r="ABI536" s="485"/>
      <c r="ABJ536" s="340"/>
      <c r="ABK536" s="485"/>
      <c r="ABL536" s="340"/>
      <c r="ABM536" s="485"/>
      <c r="ABN536" s="340"/>
      <c r="ABO536" s="485"/>
      <c r="ABP536" s="340"/>
      <c r="ABQ536" s="485"/>
      <c r="ABR536" s="340"/>
      <c r="ABS536" s="485"/>
      <c r="ABT536" s="340"/>
      <c r="ABU536" s="485"/>
      <c r="ABV536" s="340"/>
      <c r="ABW536" s="485"/>
      <c r="ABX536" s="340"/>
      <c r="ABY536" s="485"/>
      <c r="ABZ536" s="340"/>
      <c r="ACA536" s="485"/>
      <c r="ACB536" s="340"/>
      <c r="ACC536" s="485"/>
      <c r="ACD536" s="340"/>
      <c r="ACE536" s="485"/>
      <c r="ACF536" s="340"/>
      <c r="ACG536" s="485"/>
      <c r="ACH536" s="340"/>
      <c r="ACI536" s="485"/>
      <c r="ACJ536" s="340"/>
      <c r="ACK536" s="485"/>
      <c r="ACL536" s="340"/>
      <c r="ACM536" s="485"/>
      <c r="ACN536" s="340"/>
      <c r="ACO536" s="485"/>
      <c r="ACP536" s="340"/>
      <c r="ACQ536" s="485"/>
      <c r="ACR536" s="340"/>
      <c r="ACS536" s="485"/>
      <c r="ACT536" s="340"/>
      <c r="ACU536" s="485"/>
      <c r="ACV536" s="340"/>
      <c r="ACW536" s="485"/>
      <c r="ACX536" s="340"/>
      <c r="ACY536" s="485"/>
      <c r="ACZ536" s="340"/>
      <c r="ADA536" s="485"/>
      <c r="ADB536" s="340"/>
      <c r="ADC536" s="485"/>
      <c r="ADD536" s="340"/>
      <c r="ADE536" s="485"/>
      <c r="ADF536" s="340"/>
      <c r="ADG536" s="485"/>
      <c r="ADH536" s="340"/>
      <c r="ADI536" s="485"/>
      <c r="ADJ536" s="340"/>
      <c r="ADK536" s="485"/>
      <c r="ADL536" s="340"/>
      <c r="ADM536" s="485"/>
      <c r="ADN536" s="340"/>
      <c r="ADO536" s="485"/>
      <c r="ADP536" s="340"/>
      <c r="ADQ536" s="485"/>
      <c r="ADR536" s="340"/>
      <c r="ADS536" s="485"/>
      <c r="ADT536" s="340"/>
      <c r="ADU536" s="485"/>
      <c r="ADV536" s="340"/>
      <c r="ADW536" s="485"/>
      <c r="ADX536" s="340"/>
      <c r="ADY536" s="485"/>
      <c r="ADZ536" s="340"/>
      <c r="AEA536" s="485"/>
      <c r="AEB536" s="340"/>
      <c r="AEC536" s="485"/>
      <c r="AED536" s="340"/>
      <c r="AEE536" s="485"/>
      <c r="AEF536" s="340"/>
      <c r="AEG536" s="485"/>
      <c r="AEH536" s="340"/>
      <c r="AEI536" s="485"/>
      <c r="AEJ536" s="340"/>
      <c r="AEK536" s="485"/>
      <c r="AEL536" s="340"/>
      <c r="AEM536" s="485"/>
      <c r="AEN536" s="340"/>
      <c r="AEO536" s="485"/>
      <c r="AEP536" s="340"/>
      <c r="AEQ536" s="485"/>
      <c r="AER536" s="340"/>
      <c r="AES536" s="485"/>
      <c r="AET536" s="340"/>
      <c r="AEU536" s="485"/>
      <c r="AEV536" s="340"/>
      <c r="AEW536" s="485"/>
      <c r="AEX536" s="340"/>
      <c r="AEY536" s="485"/>
      <c r="AEZ536" s="340"/>
      <c r="AFA536" s="485"/>
      <c r="AFB536" s="340"/>
      <c r="AFC536" s="485"/>
      <c r="AFD536" s="340"/>
      <c r="AFE536" s="485"/>
      <c r="AFF536" s="340"/>
      <c r="AFG536" s="485"/>
      <c r="AFH536" s="340"/>
      <c r="AFI536" s="485"/>
      <c r="AFJ536" s="340"/>
      <c r="AFK536" s="485"/>
      <c r="AFL536" s="340"/>
      <c r="AFM536" s="485"/>
      <c r="AFN536" s="340"/>
      <c r="AFO536" s="485"/>
      <c r="AFP536" s="340"/>
      <c r="AFQ536" s="485"/>
      <c r="AFR536" s="340"/>
      <c r="AFS536" s="485"/>
      <c r="AFT536" s="340"/>
      <c r="AFU536" s="485"/>
      <c r="AFV536" s="340"/>
      <c r="AFW536" s="485"/>
      <c r="AFX536" s="340"/>
      <c r="AFY536" s="485"/>
      <c r="AFZ536" s="340"/>
      <c r="AGA536" s="485"/>
      <c r="AGB536" s="340"/>
      <c r="AGC536" s="485"/>
      <c r="AGD536" s="340"/>
      <c r="AGE536" s="485"/>
      <c r="AGF536" s="340"/>
      <c r="AGG536" s="485"/>
      <c r="AGH536" s="340"/>
      <c r="AGI536" s="485"/>
      <c r="AGJ536" s="340"/>
      <c r="AGK536" s="485"/>
      <c r="AGL536" s="340"/>
      <c r="AGM536" s="485"/>
      <c r="AGN536" s="340"/>
      <c r="AGO536" s="485"/>
      <c r="AGP536" s="340"/>
      <c r="AGQ536" s="485"/>
      <c r="AGR536" s="340"/>
      <c r="AGS536" s="485"/>
      <c r="AGT536" s="340"/>
      <c r="AGU536" s="485"/>
      <c r="AGV536" s="340"/>
      <c r="AGW536" s="485"/>
      <c r="AGX536" s="340"/>
      <c r="AGY536" s="485"/>
      <c r="AGZ536" s="340"/>
      <c r="AHA536" s="485"/>
      <c r="AHB536" s="340"/>
      <c r="AHC536" s="485"/>
      <c r="AHD536" s="340"/>
      <c r="AHE536" s="485"/>
      <c r="AHF536" s="340"/>
      <c r="AHG536" s="485"/>
      <c r="AHH536" s="340"/>
      <c r="AHI536" s="485"/>
      <c r="AHJ536" s="340"/>
      <c r="AHK536" s="485"/>
      <c r="AHL536" s="340"/>
      <c r="AHM536" s="485"/>
      <c r="AHN536" s="340"/>
      <c r="AHO536" s="485"/>
      <c r="AHP536" s="340"/>
      <c r="AHQ536" s="485"/>
      <c r="AHR536" s="340"/>
      <c r="AHS536" s="485"/>
      <c r="AHT536" s="340"/>
      <c r="AHU536" s="485"/>
      <c r="AHV536" s="340"/>
      <c r="AHW536" s="485"/>
      <c r="AHX536" s="340"/>
      <c r="AHY536" s="485"/>
      <c r="AHZ536" s="340"/>
      <c r="AIA536" s="485"/>
      <c r="AIB536" s="340"/>
      <c r="AIC536" s="485"/>
      <c r="AID536" s="340"/>
      <c r="AIE536" s="485"/>
      <c r="AIF536" s="340"/>
      <c r="AIG536" s="485"/>
      <c r="AIH536" s="340"/>
      <c r="AII536" s="485"/>
      <c r="AIJ536" s="340"/>
      <c r="AIK536" s="485"/>
      <c r="AIL536" s="340"/>
      <c r="AIM536" s="485"/>
      <c r="AIN536" s="340"/>
      <c r="AIO536" s="485"/>
      <c r="AIP536" s="340"/>
      <c r="AIQ536" s="485"/>
      <c r="AIR536" s="340"/>
      <c r="AIS536" s="485"/>
      <c r="AIT536" s="340"/>
      <c r="AIU536" s="485"/>
      <c r="AIV536" s="340"/>
      <c r="AIW536" s="485"/>
      <c r="AIX536" s="340"/>
      <c r="AIY536" s="485"/>
      <c r="AIZ536" s="340"/>
      <c r="AJA536" s="485"/>
      <c r="AJB536" s="340"/>
      <c r="AJC536" s="485"/>
      <c r="AJD536" s="340"/>
      <c r="AJE536" s="485"/>
      <c r="AJF536" s="340"/>
      <c r="AJG536" s="485"/>
      <c r="AJH536" s="340"/>
      <c r="AJI536" s="485"/>
      <c r="AJJ536" s="340"/>
      <c r="AJK536" s="485"/>
      <c r="AJL536" s="340"/>
      <c r="AJM536" s="485"/>
      <c r="AJN536" s="340"/>
      <c r="AJO536" s="485"/>
      <c r="AJP536" s="340"/>
      <c r="AJQ536" s="485"/>
      <c r="AJR536" s="340"/>
      <c r="AJS536" s="485"/>
      <c r="AJT536" s="340"/>
      <c r="AJU536" s="485"/>
      <c r="AJV536" s="340"/>
      <c r="AJW536" s="485"/>
      <c r="AJX536" s="340"/>
      <c r="AJY536" s="485"/>
      <c r="AJZ536" s="340"/>
      <c r="AKA536" s="485"/>
      <c r="AKB536" s="340"/>
      <c r="AKC536" s="485"/>
      <c r="AKD536" s="340"/>
      <c r="AKE536" s="485"/>
      <c r="AKF536" s="340"/>
      <c r="AKG536" s="485"/>
      <c r="AKH536" s="340"/>
      <c r="AKI536" s="485"/>
      <c r="AKJ536" s="340"/>
      <c r="AKK536" s="485"/>
      <c r="AKL536" s="340"/>
      <c r="AKM536" s="485"/>
      <c r="AKN536" s="340"/>
      <c r="AKO536" s="485"/>
      <c r="AKP536" s="340"/>
      <c r="AKQ536" s="485"/>
      <c r="AKR536" s="340"/>
      <c r="AKS536" s="485"/>
      <c r="AKT536" s="340"/>
      <c r="AKU536" s="485"/>
      <c r="AKV536" s="340"/>
      <c r="AKW536" s="485"/>
      <c r="AKX536" s="340"/>
      <c r="AKY536" s="485"/>
      <c r="AKZ536" s="340"/>
      <c r="ALA536" s="485"/>
      <c r="ALB536" s="340"/>
      <c r="ALC536" s="485"/>
      <c r="ALD536" s="340"/>
      <c r="ALE536" s="485"/>
      <c r="ALF536" s="340"/>
      <c r="ALG536" s="485"/>
      <c r="ALH536" s="340"/>
      <c r="ALI536" s="485"/>
      <c r="ALJ536" s="340"/>
      <c r="ALK536" s="485"/>
      <c r="ALL536" s="340"/>
      <c r="ALM536" s="485"/>
      <c r="ALN536" s="340"/>
      <c r="ALO536" s="485"/>
      <c r="ALP536" s="340"/>
      <c r="ALQ536" s="485"/>
      <c r="ALR536" s="340"/>
      <c r="ALS536" s="485"/>
      <c r="ALT536" s="340"/>
      <c r="ALU536" s="485"/>
      <c r="ALV536" s="340"/>
      <c r="ALW536" s="485"/>
      <c r="ALX536" s="340"/>
      <c r="ALY536" s="485"/>
      <c r="ALZ536" s="340"/>
      <c r="AMA536" s="485"/>
      <c r="AMB536" s="340"/>
      <c r="AMC536" s="485"/>
      <c r="AMD536" s="340"/>
      <c r="AME536" s="485"/>
      <c r="AMF536" s="340"/>
      <c r="AMG536" s="485"/>
      <c r="AMH536" s="340"/>
      <c r="AMI536" s="485"/>
      <c r="AMJ536" s="340"/>
      <c r="AMK536" s="485"/>
      <c r="AML536" s="340"/>
      <c r="AMM536" s="485"/>
      <c r="AMN536" s="340"/>
      <c r="AMO536" s="485"/>
      <c r="AMP536" s="340"/>
      <c r="AMQ536" s="485"/>
      <c r="AMR536" s="340"/>
      <c r="AMS536" s="485"/>
      <c r="AMT536" s="340"/>
      <c r="AMU536" s="485"/>
      <c r="AMV536" s="340"/>
      <c r="AMW536" s="485"/>
      <c r="AMX536" s="340"/>
      <c r="AMY536" s="485"/>
      <c r="AMZ536" s="340"/>
      <c r="ANA536" s="485"/>
      <c r="ANB536" s="340"/>
      <c r="ANC536" s="485"/>
      <c r="AND536" s="340"/>
      <c r="ANE536" s="485"/>
      <c r="ANF536" s="340"/>
      <c r="ANG536" s="485"/>
      <c r="ANH536" s="340"/>
      <c r="ANI536" s="485"/>
      <c r="ANJ536" s="340"/>
      <c r="ANK536" s="485"/>
      <c r="ANL536" s="340"/>
      <c r="ANM536" s="485"/>
      <c r="ANN536" s="340"/>
      <c r="ANO536" s="485"/>
      <c r="ANP536" s="340"/>
      <c r="ANQ536" s="485"/>
      <c r="ANR536" s="340"/>
      <c r="ANS536" s="485"/>
      <c r="ANT536" s="340"/>
      <c r="ANU536" s="485"/>
      <c r="ANV536" s="340"/>
      <c r="ANW536" s="485"/>
      <c r="ANX536" s="340"/>
      <c r="ANY536" s="485"/>
      <c r="ANZ536" s="340"/>
      <c r="AOA536" s="485"/>
      <c r="AOB536" s="340"/>
      <c r="AOC536" s="485"/>
      <c r="AOD536" s="340"/>
      <c r="AOE536" s="485"/>
      <c r="AOF536" s="340"/>
      <c r="AOG536" s="485"/>
      <c r="AOH536" s="340"/>
      <c r="AOI536" s="485"/>
      <c r="AOJ536" s="340"/>
      <c r="AOK536" s="485"/>
      <c r="AOL536" s="340"/>
      <c r="AOM536" s="485"/>
      <c r="AON536" s="340"/>
      <c r="AOO536" s="485"/>
      <c r="AOP536" s="340"/>
      <c r="AOQ536" s="485"/>
      <c r="AOR536" s="340"/>
      <c r="AOS536" s="485"/>
      <c r="AOT536" s="340"/>
      <c r="AOU536" s="485"/>
      <c r="AOV536" s="340"/>
      <c r="AOW536" s="485"/>
      <c r="AOX536" s="340"/>
      <c r="AOY536" s="485"/>
      <c r="AOZ536" s="340"/>
      <c r="APA536" s="485"/>
      <c r="APB536" s="340"/>
      <c r="APC536" s="485"/>
      <c r="APD536" s="340"/>
      <c r="APE536" s="485"/>
      <c r="APF536" s="340"/>
      <c r="APG536" s="485"/>
      <c r="APH536" s="340"/>
      <c r="API536" s="485"/>
      <c r="APJ536" s="340"/>
      <c r="APK536" s="485"/>
      <c r="APL536" s="340"/>
      <c r="APM536" s="485"/>
      <c r="APN536" s="340"/>
      <c r="APO536" s="485"/>
      <c r="APP536" s="340"/>
      <c r="APQ536" s="485"/>
      <c r="APR536" s="340"/>
      <c r="APS536" s="485"/>
      <c r="APT536" s="340"/>
      <c r="APU536" s="485"/>
      <c r="APV536" s="340"/>
      <c r="APW536" s="485"/>
      <c r="APX536" s="340"/>
      <c r="APY536" s="485"/>
      <c r="APZ536" s="340"/>
      <c r="AQA536" s="485"/>
      <c r="AQB536" s="340"/>
      <c r="AQC536" s="485"/>
      <c r="AQD536" s="340"/>
      <c r="AQE536" s="485"/>
      <c r="AQF536" s="340"/>
      <c r="AQG536" s="485"/>
      <c r="AQH536" s="340"/>
      <c r="AQI536" s="485"/>
      <c r="AQJ536" s="340"/>
      <c r="AQK536" s="485"/>
      <c r="AQL536" s="340"/>
      <c r="AQM536" s="485"/>
      <c r="AQN536" s="340"/>
      <c r="AQO536" s="485"/>
      <c r="AQP536" s="340"/>
      <c r="AQQ536" s="485"/>
      <c r="AQR536" s="340"/>
      <c r="AQS536" s="485"/>
      <c r="AQT536" s="340"/>
      <c r="AQU536" s="485"/>
      <c r="AQV536" s="340"/>
      <c r="AQW536" s="485"/>
      <c r="AQX536" s="340"/>
      <c r="AQY536" s="485"/>
      <c r="AQZ536" s="340"/>
      <c r="ARA536" s="485"/>
      <c r="ARB536" s="340"/>
      <c r="ARC536" s="485"/>
      <c r="ARD536" s="340"/>
      <c r="ARE536" s="485"/>
      <c r="ARF536" s="340"/>
      <c r="ARG536" s="485"/>
      <c r="ARH536" s="340"/>
      <c r="ARI536" s="485"/>
      <c r="ARJ536" s="340"/>
      <c r="ARK536" s="485"/>
      <c r="ARL536" s="340"/>
      <c r="ARM536" s="485"/>
      <c r="ARN536" s="340"/>
      <c r="ARO536" s="485"/>
      <c r="ARP536" s="340"/>
      <c r="ARQ536" s="485"/>
      <c r="ARR536" s="340"/>
      <c r="ARS536" s="485"/>
      <c r="ART536" s="340"/>
      <c r="ARU536" s="485"/>
      <c r="ARV536" s="340"/>
      <c r="ARW536" s="485"/>
      <c r="ARX536" s="340"/>
      <c r="ARY536" s="485"/>
      <c r="ARZ536" s="340"/>
      <c r="ASA536" s="485"/>
      <c r="ASB536" s="340"/>
      <c r="ASC536" s="485"/>
      <c r="ASD536" s="340"/>
      <c r="ASE536" s="485"/>
      <c r="ASF536" s="340"/>
      <c r="ASG536" s="485"/>
      <c r="ASH536" s="340"/>
      <c r="ASI536" s="485"/>
      <c r="ASJ536" s="340"/>
      <c r="ASK536" s="485"/>
      <c r="ASL536" s="340"/>
      <c r="ASM536" s="485"/>
      <c r="ASN536" s="340"/>
      <c r="ASO536" s="485"/>
      <c r="ASP536" s="340"/>
      <c r="ASQ536" s="485"/>
      <c r="ASR536" s="340"/>
      <c r="ASS536" s="485"/>
      <c r="AST536" s="340"/>
      <c r="ASU536" s="485"/>
      <c r="ASV536" s="340"/>
      <c r="ASW536" s="485"/>
      <c r="ASX536" s="340"/>
      <c r="ASY536" s="485"/>
      <c r="ASZ536" s="340"/>
      <c r="ATA536" s="485"/>
      <c r="ATB536" s="340"/>
      <c r="ATC536" s="485"/>
      <c r="ATD536" s="340"/>
      <c r="ATE536" s="485"/>
      <c r="ATF536" s="340"/>
      <c r="ATG536" s="485"/>
      <c r="ATH536" s="340"/>
      <c r="ATI536" s="485"/>
      <c r="ATJ536" s="340"/>
      <c r="ATK536" s="485"/>
      <c r="ATL536" s="340"/>
      <c r="ATM536" s="485"/>
      <c r="ATN536" s="340"/>
      <c r="ATO536" s="485"/>
      <c r="ATP536" s="340"/>
      <c r="ATQ536" s="485"/>
      <c r="ATR536" s="340"/>
      <c r="ATS536" s="485"/>
      <c r="ATT536" s="340"/>
      <c r="ATU536" s="485"/>
      <c r="ATV536" s="340"/>
      <c r="ATW536" s="485"/>
      <c r="ATX536" s="340"/>
      <c r="ATY536" s="485"/>
      <c r="ATZ536" s="340"/>
      <c r="AUA536" s="485"/>
      <c r="AUB536" s="340"/>
      <c r="AUC536" s="485"/>
      <c r="AUD536" s="340"/>
      <c r="AUE536" s="485"/>
      <c r="AUF536" s="340"/>
      <c r="AUG536" s="485"/>
      <c r="AUH536" s="340"/>
      <c r="AUI536" s="485"/>
      <c r="AUJ536" s="340"/>
      <c r="AUK536" s="485"/>
      <c r="AUL536" s="340"/>
      <c r="AUM536" s="485"/>
      <c r="AUN536" s="340"/>
      <c r="AUO536" s="485"/>
      <c r="AUP536" s="340"/>
      <c r="AUQ536" s="485"/>
      <c r="AUR536" s="340"/>
      <c r="AUS536" s="485"/>
      <c r="AUT536" s="340"/>
      <c r="AUU536" s="485"/>
      <c r="AUV536" s="340"/>
      <c r="AUW536" s="485"/>
      <c r="AUX536" s="340"/>
      <c r="AUY536" s="485"/>
      <c r="AUZ536" s="340"/>
      <c r="AVA536" s="485"/>
      <c r="AVB536" s="340"/>
      <c r="AVC536" s="485"/>
      <c r="AVD536" s="340"/>
      <c r="AVE536" s="485"/>
      <c r="AVF536" s="340"/>
      <c r="AVG536" s="485"/>
      <c r="AVH536" s="340"/>
      <c r="AVI536" s="485"/>
      <c r="AVJ536" s="340"/>
      <c r="AVK536" s="485"/>
      <c r="AVL536" s="340"/>
      <c r="AVM536" s="485"/>
      <c r="AVN536" s="340"/>
      <c r="AVO536" s="485"/>
      <c r="AVP536" s="340"/>
      <c r="AVQ536" s="485"/>
      <c r="AVR536" s="340"/>
      <c r="AVS536" s="485"/>
      <c r="AVT536" s="340"/>
      <c r="AVU536" s="485"/>
      <c r="AVV536" s="340"/>
      <c r="AVW536" s="485"/>
      <c r="AVX536" s="340"/>
      <c r="AVY536" s="485"/>
      <c r="AVZ536" s="340"/>
      <c r="AWA536" s="485"/>
      <c r="AWB536" s="340"/>
      <c r="AWC536" s="485"/>
      <c r="AWD536" s="340"/>
      <c r="AWE536" s="485"/>
      <c r="AWF536" s="340"/>
      <c r="AWG536" s="485"/>
      <c r="AWH536" s="340"/>
      <c r="AWI536" s="485"/>
      <c r="AWJ536" s="340"/>
      <c r="AWK536" s="485"/>
      <c r="AWL536" s="340"/>
      <c r="AWM536" s="485"/>
      <c r="AWN536" s="340"/>
      <c r="AWO536" s="485"/>
      <c r="AWP536" s="340"/>
      <c r="AWQ536" s="485"/>
      <c r="AWR536" s="340"/>
      <c r="AWS536" s="485"/>
      <c r="AWT536" s="340"/>
      <c r="AWU536" s="485"/>
      <c r="AWV536" s="340"/>
      <c r="AWW536" s="485"/>
      <c r="AWX536" s="340"/>
      <c r="AWY536" s="485"/>
      <c r="AWZ536" s="340"/>
      <c r="AXA536" s="485"/>
      <c r="AXB536" s="340"/>
      <c r="AXC536" s="485"/>
      <c r="AXD536" s="340"/>
      <c r="AXE536" s="485"/>
      <c r="AXF536" s="340"/>
      <c r="AXG536" s="485"/>
      <c r="AXH536" s="340"/>
      <c r="AXI536" s="485"/>
      <c r="AXJ536" s="340"/>
      <c r="AXK536" s="485"/>
      <c r="AXL536" s="340"/>
      <c r="AXM536" s="485"/>
      <c r="AXN536" s="340"/>
      <c r="AXO536" s="485"/>
      <c r="AXP536" s="340"/>
      <c r="AXQ536" s="485"/>
      <c r="AXR536" s="340"/>
      <c r="AXS536" s="485"/>
      <c r="AXT536" s="340"/>
      <c r="AXU536" s="485"/>
      <c r="AXV536" s="340"/>
      <c r="AXW536" s="485"/>
      <c r="AXX536" s="340"/>
      <c r="AXY536" s="485"/>
      <c r="AXZ536" s="340"/>
      <c r="AYA536" s="485"/>
      <c r="AYB536" s="340"/>
      <c r="AYC536" s="485"/>
      <c r="AYD536" s="340"/>
      <c r="AYE536" s="485"/>
      <c r="AYF536" s="340"/>
      <c r="AYG536" s="485"/>
      <c r="AYH536" s="340"/>
      <c r="AYI536" s="485"/>
      <c r="AYJ536" s="340"/>
      <c r="AYK536" s="485"/>
      <c r="AYL536" s="340"/>
      <c r="AYM536" s="485"/>
      <c r="AYN536" s="340"/>
      <c r="AYO536" s="485"/>
      <c r="AYP536" s="340"/>
      <c r="AYQ536" s="485"/>
      <c r="AYR536" s="340"/>
      <c r="AYS536" s="485"/>
      <c r="AYT536" s="340"/>
      <c r="AYU536" s="485"/>
      <c r="AYV536" s="340"/>
      <c r="AYW536" s="485"/>
      <c r="AYX536" s="340"/>
      <c r="AYY536" s="485"/>
      <c r="AYZ536" s="340"/>
      <c r="AZA536" s="485"/>
      <c r="AZB536" s="340"/>
      <c r="AZC536" s="485"/>
      <c r="AZD536" s="340"/>
      <c r="AZE536" s="485"/>
      <c r="AZF536" s="340"/>
      <c r="AZG536" s="485"/>
      <c r="AZH536" s="340"/>
      <c r="AZI536" s="485"/>
      <c r="AZJ536" s="340"/>
      <c r="AZK536" s="485"/>
      <c r="AZL536" s="340"/>
      <c r="AZM536" s="485"/>
      <c r="AZN536" s="340"/>
      <c r="AZO536" s="485"/>
      <c r="AZP536" s="340"/>
      <c r="AZQ536" s="485"/>
      <c r="AZR536" s="340"/>
      <c r="AZS536" s="485"/>
      <c r="AZT536" s="340"/>
      <c r="AZU536" s="485"/>
      <c r="AZV536" s="340"/>
      <c r="AZW536" s="485"/>
      <c r="AZX536" s="340"/>
      <c r="AZY536" s="485"/>
      <c r="AZZ536" s="340"/>
      <c r="BAA536" s="485"/>
      <c r="BAB536" s="340"/>
      <c r="BAC536" s="485"/>
      <c r="BAD536" s="340"/>
      <c r="BAE536" s="485"/>
      <c r="BAF536" s="340"/>
      <c r="BAG536" s="485"/>
      <c r="BAH536" s="340"/>
      <c r="BAI536" s="485"/>
      <c r="BAJ536" s="340"/>
      <c r="BAK536" s="485"/>
      <c r="BAL536" s="340"/>
      <c r="BAM536" s="485"/>
      <c r="BAN536" s="340"/>
      <c r="BAO536" s="485"/>
      <c r="BAP536" s="340"/>
      <c r="BAQ536" s="485"/>
      <c r="BAR536" s="340"/>
      <c r="BAS536" s="485"/>
      <c r="BAT536" s="340"/>
      <c r="BAU536" s="485"/>
      <c r="BAV536" s="340"/>
      <c r="BAW536" s="485"/>
      <c r="BAX536" s="340"/>
      <c r="BAY536" s="485"/>
      <c r="BAZ536" s="340"/>
      <c r="BBA536" s="485"/>
      <c r="BBB536" s="340"/>
      <c r="BBC536" s="485"/>
      <c r="BBD536" s="340"/>
      <c r="BBE536" s="485"/>
      <c r="BBF536" s="340"/>
      <c r="BBG536" s="485"/>
      <c r="BBH536" s="340"/>
      <c r="BBI536" s="485"/>
      <c r="BBJ536" s="340"/>
      <c r="BBK536" s="485"/>
      <c r="BBL536" s="340"/>
      <c r="BBM536" s="485"/>
      <c r="BBN536" s="340"/>
      <c r="BBO536" s="485"/>
      <c r="BBP536" s="340"/>
      <c r="BBQ536" s="485"/>
      <c r="BBR536" s="340"/>
      <c r="BBS536" s="485"/>
      <c r="BBT536" s="340"/>
      <c r="BBU536" s="485"/>
      <c r="BBV536" s="340"/>
      <c r="BBW536" s="485"/>
      <c r="BBX536" s="340"/>
      <c r="BBY536" s="485"/>
      <c r="BBZ536" s="340"/>
      <c r="BCA536" s="485"/>
      <c r="BCB536" s="340"/>
      <c r="BCC536" s="485"/>
      <c r="BCD536" s="340"/>
      <c r="BCE536" s="485"/>
      <c r="BCF536" s="340"/>
      <c r="BCG536" s="485"/>
      <c r="BCH536" s="340"/>
      <c r="BCI536" s="485"/>
      <c r="BCJ536" s="340"/>
      <c r="BCK536" s="485"/>
      <c r="BCL536" s="340"/>
      <c r="BCM536" s="485"/>
      <c r="BCN536" s="340"/>
      <c r="BCO536" s="485"/>
      <c r="BCP536" s="340"/>
      <c r="BCQ536" s="485"/>
      <c r="BCR536" s="340"/>
      <c r="BCS536" s="485"/>
      <c r="BCT536" s="340"/>
      <c r="BCU536" s="485"/>
      <c r="BCV536" s="340"/>
      <c r="BCW536" s="485"/>
      <c r="BCX536" s="340"/>
      <c r="BCY536" s="485"/>
      <c r="BCZ536" s="340"/>
      <c r="BDA536" s="485"/>
      <c r="BDB536" s="340"/>
      <c r="BDC536" s="485"/>
      <c r="BDD536" s="340"/>
      <c r="BDE536" s="485"/>
      <c r="BDF536" s="340"/>
      <c r="BDG536" s="485"/>
      <c r="BDH536" s="340"/>
      <c r="BDI536" s="485"/>
      <c r="BDJ536" s="340"/>
      <c r="BDK536" s="485"/>
      <c r="BDL536" s="340"/>
      <c r="BDM536" s="485"/>
      <c r="BDN536" s="340"/>
      <c r="BDO536" s="485"/>
      <c r="BDP536" s="340"/>
      <c r="BDQ536" s="485"/>
      <c r="BDR536" s="340"/>
      <c r="BDS536" s="485"/>
      <c r="BDT536" s="340"/>
      <c r="BDU536" s="485"/>
      <c r="BDV536" s="340"/>
      <c r="BDW536" s="485"/>
      <c r="BDX536" s="340"/>
      <c r="BDY536" s="485"/>
      <c r="BDZ536" s="340"/>
      <c r="BEA536" s="485"/>
      <c r="BEB536" s="340"/>
      <c r="BEC536" s="485"/>
      <c r="BED536" s="340"/>
      <c r="BEE536" s="485"/>
      <c r="BEF536" s="340"/>
      <c r="BEG536" s="485"/>
      <c r="BEH536" s="340"/>
      <c r="BEI536" s="485"/>
      <c r="BEJ536" s="340"/>
      <c r="BEK536" s="485"/>
      <c r="BEL536" s="340"/>
      <c r="BEM536" s="485"/>
      <c r="BEN536" s="340"/>
      <c r="BEO536" s="485"/>
      <c r="BEP536" s="340"/>
      <c r="BEQ536" s="485"/>
      <c r="BER536" s="340"/>
      <c r="BES536" s="485"/>
      <c r="BET536" s="340"/>
      <c r="BEU536" s="485"/>
      <c r="BEV536" s="340"/>
      <c r="BEW536" s="485"/>
      <c r="BEX536" s="340"/>
      <c r="BEY536" s="485"/>
      <c r="BEZ536" s="340"/>
      <c r="BFA536" s="485"/>
      <c r="BFB536" s="340"/>
      <c r="BFC536" s="485"/>
      <c r="BFD536" s="340"/>
      <c r="BFE536" s="485"/>
      <c r="BFF536" s="340"/>
      <c r="BFG536" s="485"/>
      <c r="BFH536" s="340"/>
      <c r="BFI536" s="485"/>
      <c r="BFJ536" s="340"/>
      <c r="BFK536" s="485"/>
      <c r="BFL536" s="340"/>
      <c r="BFM536" s="485"/>
      <c r="BFN536" s="340"/>
      <c r="BFO536" s="485"/>
      <c r="BFP536" s="340"/>
      <c r="BFQ536" s="485"/>
      <c r="BFR536" s="340"/>
      <c r="BFS536" s="485"/>
      <c r="BFT536" s="340"/>
      <c r="BFU536" s="485"/>
      <c r="BFV536" s="340"/>
      <c r="BFW536" s="485"/>
      <c r="BFX536" s="340"/>
      <c r="BFY536" s="485"/>
      <c r="BFZ536" s="340"/>
      <c r="BGA536" s="485"/>
      <c r="BGB536" s="340"/>
      <c r="BGC536" s="485"/>
      <c r="BGD536" s="340"/>
      <c r="BGE536" s="485"/>
      <c r="BGF536" s="340"/>
      <c r="BGG536" s="485"/>
      <c r="BGH536" s="340"/>
      <c r="BGI536" s="485"/>
      <c r="BGJ536" s="340"/>
      <c r="BGK536" s="485"/>
      <c r="BGL536" s="340"/>
      <c r="BGM536" s="485"/>
      <c r="BGN536" s="340"/>
      <c r="BGO536" s="485"/>
      <c r="BGP536" s="340"/>
      <c r="BGQ536" s="485"/>
      <c r="BGR536" s="340"/>
      <c r="BGS536" s="485"/>
      <c r="BGT536" s="340"/>
      <c r="BGU536" s="485"/>
      <c r="BGV536" s="340"/>
      <c r="BGW536" s="485"/>
      <c r="BGX536" s="340"/>
      <c r="BGY536" s="485"/>
      <c r="BGZ536" s="340"/>
      <c r="BHA536" s="485"/>
      <c r="BHB536" s="340"/>
      <c r="BHC536" s="485"/>
      <c r="BHD536" s="340"/>
      <c r="BHE536" s="485"/>
      <c r="BHF536" s="340"/>
      <c r="BHG536" s="485"/>
      <c r="BHH536" s="340"/>
      <c r="BHI536" s="485"/>
      <c r="BHJ536" s="340"/>
      <c r="BHK536" s="485"/>
      <c r="BHL536" s="340"/>
      <c r="BHM536" s="485"/>
      <c r="BHN536" s="340"/>
      <c r="BHO536" s="485"/>
      <c r="BHP536" s="340"/>
      <c r="BHQ536" s="485"/>
      <c r="BHR536" s="340"/>
      <c r="BHS536" s="485"/>
      <c r="BHT536" s="340"/>
      <c r="BHU536" s="485"/>
      <c r="BHV536" s="340"/>
      <c r="BHW536" s="485"/>
      <c r="BHX536" s="340"/>
      <c r="BHY536" s="485"/>
      <c r="BHZ536" s="340"/>
      <c r="BIA536" s="485"/>
      <c r="BIB536" s="340"/>
      <c r="BIC536" s="485"/>
      <c r="BID536" s="340"/>
      <c r="BIE536" s="485"/>
      <c r="BIF536" s="340"/>
      <c r="BIG536" s="485"/>
      <c r="BIH536" s="340"/>
      <c r="BII536" s="485"/>
      <c r="BIJ536" s="340"/>
      <c r="BIK536" s="485"/>
      <c r="BIL536" s="340"/>
      <c r="BIM536" s="485"/>
      <c r="BIN536" s="340"/>
      <c r="BIO536" s="485"/>
      <c r="BIP536" s="340"/>
      <c r="BIQ536" s="485"/>
      <c r="BIR536" s="340"/>
      <c r="BIS536" s="485"/>
      <c r="BIT536" s="340"/>
      <c r="BIU536" s="485"/>
      <c r="BIV536" s="340"/>
      <c r="BIW536" s="485"/>
      <c r="BIX536" s="340"/>
      <c r="BIY536" s="485"/>
      <c r="BIZ536" s="340"/>
      <c r="BJA536" s="485"/>
      <c r="BJB536" s="340"/>
      <c r="BJC536" s="485"/>
      <c r="BJD536" s="340"/>
      <c r="BJE536" s="485"/>
      <c r="BJF536" s="340"/>
      <c r="BJG536" s="485"/>
      <c r="BJH536" s="340"/>
      <c r="BJI536" s="485"/>
      <c r="BJJ536" s="340"/>
      <c r="BJK536" s="485"/>
      <c r="BJL536" s="340"/>
      <c r="BJM536" s="485"/>
      <c r="BJN536" s="340"/>
      <c r="BJO536" s="485"/>
      <c r="BJP536" s="340"/>
      <c r="BJQ536" s="485"/>
      <c r="BJR536" s="340"/>
      <c r="BJS536" s="485"/>
      <c r="BJT536" s="340"/>
      <c r="BJU536" s="485"/>
      <c r="BJV536" s="340"/>
      <c r="BJW536" s="485"/>
      <c r="BJX536" s="340"/>
      <c r="BJY536" s="485"/>
      <c r="BJZ536" s="340"/>
      <c r="BKA536" s="485"/>
      <c r="BKB536" s="340"/>
      <c r="BKC536" s="485"/>
      <c r="BKD536" s="340"/>
      <c r="BKE536" s="485"/>
      <c r="BKF536" s="340"/>
      <c r="BKG536" s="485"/>
      <c r="BKH536" s="340"/>
      <c r="BKI536" s="485"/>
      <c r="BKJ536" s="340"/>
      <c r="BKK536" s="485"/>
      <c r="BKL536" s="340"/>
      <c r="BKM536" s="485"/>
      <c r="BKN536" s="340"/>
      <c r="BKO536" s="485"/>
      <c r="BKP536" s="340"/>
      <c r="BKQ536" s="485"/>
      <c r="BKR536" s="340"/>
      <c r="BKS536" s="485"/>
      <c r="BKT536" s="340"/>
      <c r="BKU536" s="485"/>
      <c r="BKV536" s="340"/>
      <c r="BKW536" s="485"/>
      <c r="BKX536" s="340"/>
      <c r="BKY536" s="485"/>
      <c r="BKZ536" s="340"/>
      <c r="BLA536" s="485"/>
      <c r="BLB536" s="340"/>
      <c r="BLC536" s="485"/>
      <c r="BLD536" s="340"/>
      <c r="BLE536" s="485"/>
      <c r="BLF536" s="340"/>
      <c r="BLG536" s="485"/>
      <c r="BLH536" s="340"/>
      <c r="BLI536" s="485"/>
      <c r="BLJ536" s="340"/>
      <c r="BLK536" s="485"/>
      <c r="BLL536" s="340"/>
      <c r="BLM536" s="485"/>
      <c r="BLN536" s="340"/>
      <c r="BLO536" s="485"/>
      <c r="BLP536" s="340"/>
      <c r="BLQ536" s="485"/>
      <c r="BLR536" s="340"/>
      <c r="BLS536" s="485"/>
      <c r="BLT536" s="340"/>
      <c r="BLU536" s="485"/>
      <c r="BLV536" s="340"/>
      <c r="BLW536" s="485"/>
      <c r="BLX536" s="340"/>
      <c r="BLY536" s="485"/>
      <c r="BLZ536" s="340"/>
      <c r="BMA536" s="485"/>
      <c r="BMB536" s="340"/>
      <c r="BMC536" s="485"/>
      <c r="BMD536" s="340"/>
      <c r="BME536" s="485"/>
      <c r="BMF536" s="340"/>
      <c r="BMG536" s="485"/>
      <c r="BMH536" s="340"/>
      <c r="BMI536" s="485"/>
      <c r="BMJ536" s="340"/>
      <c r="BMK536" s="485"/>
      <c r="BML536" s="340"/>
      <c r="BMM536" s="485"/>
      <c r="BMN536" s="340"/>
      <c r="BMO536" s="485"/>
      <c r="BMP536" s="340"/>
      <c r="BMQ536" s="485"/>
      <c r="BMR536" s="340"/>
      <c r="BMS536" s="485"/>
      <c r="BMT536" s="340"/>
      <c r="BMU536" s="485"/>
      <c r="BMV536" s="340"/>
      <c r="BMW536" s="485"/>
      <c r="BMX536" s="340" t="s">
        <v>610</v>
      </c>
      <c r="BMY536" s="485">
        <v>1</v>
      </c>
      <c r="BMZ536" s="340" t="s">
        <v>610</v>
      </c>
      <c r="BNA536" s="485">
        <v>1</v>
      </c>
      <c r="BNB536" s="340" t="s">
        <v>610</v>
      </c>
      <c r="BNC536" s="485">
        <v>1</v>
      </c>
      <c r="BND536" s="340" t="s">
        <v>610</v>
      </c>
      <c r="BNE536" s="485">
        <v>1</v>
      </c>
      <c r="BNF536" s="340" t="s">
        <v>610</v>
      </c>
      <c r="BNG536" s="485">
        <v>1</v>
      </c>
      <c r="BNH536" s="340" t="s">
        <v>610</v>
      </c>
      <c r="BNI536" s="485">
        <v>1</v>
      </c>
      <c r="BNJ536" s="340" t="s">
        <v>610</v>
      </c>
      <c r="BNK536" s="485">
        <v>1</v>
      </c>
      <c r="BNL536" s="340" t="s">
        <v>610</v>
      </c>
      <c r="BNM536" s="485">
        <v>1</v>
      </c>
      <c r="BNN536" s="340" t="s">
        <v>610</v>
      </c>
      <c r="BNO536" s="485">
        <v>1</v>
      </c>
      <c r="BNP536" s="340" t="s">
        <v>610</v>
      </c>
      <c r="BNQ536" s="485">
        <v>1</v>
      </c>
      <c r="BNR536" s="340" t="s">
        <v>610</v>
      </c>
      <c r="BNS536" s="485">
        <v>1</v>
      </c>
      <c r="BNT536" s="340" t="s">
        <v>610</v>
      </c>
      <c r="BNU536" s="485">
        <v>1</v>
      </c>
      <c r="BNV536" s="340" t="s">
        <v>610</v>
      </c>
      <c r="BNW536" s="485">
        <v>1</v>
      </c>
      <c r="BNX536" s="340" t="s">
        <v>610</v>
      </c>
      <c r="BNY536" s="485">
        <v>1</v>
      </c>
      <c r="BNZ536" s="340" t="s">
        <v>610</v>
      </c>
      <c r="BOA536" s="485">
        <v>1</v>
      </c>
      <c r="BOB536" s="340" t="s">
        <v>610</v>
      </c>
      <c r="BOC536" s="485">
        <v>1</v>
      </c>
      <c r="BOD536" s="340" t="s">
        <v>610</v>
      </c>
      <c r="BOE536" s="485">
        <v>1</v>
      </c>
      <c r="BOF536" s="340" t="s">
        <v>610</v>
      </c>
      <c r="BOG536" s="485">
        <v>1</v>
      </c>
      <c r="BOH536" s="340" t="s">
        <v>610</v>
      </c>
      <c r="BOI536" s="485">
        <v>1</v>
      </c>
      <c r="BOJ536" s="340" t="s">
        <v>610</v>
      </c>
      <c r="BOK536" s="485">
        <v>1</v>
      </c>
      <c r="BOL536" s="340" t="s">
        <v>610</v>
      </c>
      <c r="BOM536" s="485">
        <v>1</v>
      </c>
      <c r="BON536" s="340" t="s">
        <v>610</v>
      </c>
      <c r="BOO536" s="485">
        <v>1</v>
      </c>
      <c r="BOP536" s="340" t="s">
        <v>610</v>
      </c>
      <c r="BOQ536" s="485">
        <v>1</v>
      </c>
      <c r="BOR536" s="340" t="s">
        <v>610</v>
      </c>
      <c r="BOS536" s="485">
        <v>1</v>
      </c>
      <c r="BOT536" s="340" t="s">
        <v>610</v>
      </c>
      <c r="BOU536" s="485">
        <v>1</v>
      </c>
      <c r="BOV536" s="340" t="s">
        <v>610</v>
      </c>
      <c r="BOW536" s="485">
        <v>1</v>
      </c>
      <c r="BOX536" s="340" t="s">
        <v>610</v>
      </c>
      <c r="BOY536" s="485">
        <v>1</v>
      </c>
      <c r="BOZ536" s="340" t="s">
        <v>610</v>
      </c>
      <c r="BPA536" s="485">
        <v>1</v>
      </c>
      <c r="BPB536" s="340" t="s">
        <v>610</v>
      </c>
      <c r="BPC536" s="485">
        <v>1</v>
      </c>
      <c r="BPD536" s="340" t="s">
        <v>610</v>
      </c>
      <c r="BPE536" s="485">
        <v>1</v>
      </c>
      <c r="BPF536" s="340" t="s">
        <v>610</v>
      </c>
      <c r="BPG536" s="485">
        <v>1</v>
      </c>
      <c r="BPH536" s="340" t="s">
        <v>610</v>
      </c>
      <c r="BPI536" s="485">
        <v>1</v>
      </c>
      <c r="BPJ536" s="340" t="s">
        <v>610</v>
      </c>
      <c r="BPK536" s="485">
        <v>1</v>
      </c>
      <c r="BPL536" s="340" t="s">
        <v>610</v>
      </c>
      <c r="BPM536" s="485">
        <v>1</v>
      </c>
      <c r="BPN536" s="340" t="s">
        <v>610</v>
      </c>
      <c r="BPO536" s="485">
        <v>1</v>
      </c>
      <c r="BPP536" s="340" t="s">
        <v>610</v>
      </c>
      <c r="BPQ536" s="485">
        <v>1</v>
      </c>
      <c r="BPR536" s="340" t="s">
        <v>610</v>
      </c>
      <c r="BPS536" s="485">
        <v>1</v>
      </c>
      <c r="BPT536" s="340" t="s">
        <v>610</v>
      </c>
      <c r="BPU536" s="485">
        <v>1</v>
      </c>
      <c r="BPV536" s="340" t="s">
        <v>610</v>
      </c>
      <c r="BPW536" s="485">
        <v>1</v>
      </c>
      <c r="BPX536" s="340" t="s">
        <v>610</v>
      </c>
      <c r="BPY536" s="485">
        <v>1</v>
      </c>
      <c r="BPZ536" s="340" t="s">
        <v>610</v>
      </c>
      <c r="BQA536" s="485">
        <v>1</v>
      </c>
      <c r="BQB536" s="340" t="s">
        <v>610</v>
      </c>
      <c r="BQC536" s="485">
        <v>1</v>
      </c>
      <c r="BQD536" s="340" t="s">
        <v>610</v>
      </c>
      <c r="BQE536" s="485">
        <v>1</v>
      </c>
      <c r="BQF536" s="340" t="s">
        <v>610</v>
      </c>
      <c r="BQG536" s="485">
        <v>1</v>
      </c>
      <c r="BQH536" s="340" t="s">
        <v>610</v>
      </c>
      <c r="BQI536" s="485">
        <v>1</v>
      </c>
      <c r="BQJ536" s="340" t="s">
        <v>610</v>
      </c>
      <c r="BQK536" s="485">
        <v>1</v>
      </c>
      <c r="BQL536" s="340" t="s">
        <v>610</v>
      </c>
      <c r="BQM536" s="485">
        <v>1</v>
      </c>
      <c r="BQN536" s="340" t="s">
        <v>610</v>
      </c>
      <c r="BQO536" s="485">
        <v>1</v>
      </c>
      <c r="BQP536" s="340" t="s">
        <v>610</v>
      </c>
      <c r="BQQ536" s="485">
        <v>1</v>
      </c>
      <c r="BQR536" s="340" t="s">
        <v>610</v>
      </c>
      <c r="BQS536" s="485">
        <v>1</v>
      </c>
      <c r="BQT536" s="340" t="s">
        <v>610</v>
      </c>
      <c r="BQU536" s="485">
        <v>1</v>
      </c>
      <c r="BQV536" s="340" t="s">
        <v>610</v>
      </c>
      <c r="BQW536" s="485">
        <v>1</v>
      </c>
      <c r="BQX536" s="340" t="s">
        <v>610</v>
      </c>
      <c r="BQY536" s="485">
        <v>1</v>
      </c>
      <c r="BQZ536" s="340" t="s">
        <v>610</v>
      </c>
      <c r="BRA536" s="485">
        <v>1</v>
      </c>
      <c r="BRB536" s="340" t="s">
        <v>610</v>
      </c>
      <c r="BRC536" s="485">
        <v>1</v>
      </c>
      <c r="BRD536" s="340" t="s">
        <v>610</v>
      </c>
      <c r="BRE536" s="485">
        <v>1</v>
      </c>
      <c r="BRF536" s="340" t="s">
        <v>610</v>
      </c>
      <c r="BRG536" s="485">
        <v>1</v>
      </c>
      <c r="BRH536" s="340" t="s">
        <v>610</v>
      </c>
      <c r="BRI536" s="485">
        <v>1</v>
      </c>
      <c r="BRJ536" s="340" t="s">
        <v>610</v>
      </c>
      <c r="BRK536" s="485">
        <v>1</v>
      </c>
      <c r="BRL536" s="340" t="s">
        <v>610</v>
      </c>
      <c r="BRM536" s="485">
        <v>1</v>
      </c>
      <c r="BRN536" s="340" t="s">
        <v>610</v>
      </c>
      <c r="BRO536" s="485">
        <v>1</v>
      </c>
      <c r="BRP536" s="340" t="s">
        <v>610</v>
      </c>
      <c r="BRQ536" s="485">
        <v>1</v>
      </c>
      <c r="BRR536" s="340" t="s">
        <v>610</v>
      </c>
      <c r="BRS536" s="485">
        <v>1</v>
      </c>
      <c r="BRT536" s="340" t="s">
        <v>610</v>
      </c>
      <c r="BRU536" s="485">
        <v>1</v>
      </c>
      <c r="BRV536" s="340" t="s">
        <v>610</v>
      </c>
      <c r="BRW536" s="485">
        <v>1</v>
      </c>
      <c r="BRX536" s="340" t="s">
        <v>610</v>
      </c>
      <c r="BRY536" s="485">
        <v>1</v>
      </c>
      <c r="BRZ536" s="340" t="s">
        <v>610</v>
      </c>
      <c r="BSA536" s="485">
        <v>1</v>
      </c>
      <c r="BSB536" s="340" t="s">
        <v>610</v>
      </c>
      <c r="BSC536" s="485">
        <v>1</v>
      </c>
      <c r="BSD536" s="340" t="s">
        <v>610</v>
      </c>
      <c r="BSE536" s="485">
        <v>1</v>
      </c>
      <c r="BSF536" s="340" t="s">
        <v>610</v>
      </c>
      <c r="BSG536" s="485">
        <v>1</v>
      </c>
      <c r="BSH536" s="340" t="s">
        <v>610</v>
      </c>
      <c r="BSI536" s="485">
        <v>1</v>
      </c>
      <c r="BSJ536" s="340" t="s">
        <v>610</v>
      </c>
      <c r="BSK536" s="485">
        <v>1</v>
      </c>
      <c r="BSL536" s="340" t="s">
        <v>610</v>
      </c>
      <c r="BSM536" s="485">
        <v>1</v>
      </c>
      <c r="BSN536" s="340" t="s">
        <v>610</v>
      </c>
      <c r="BSO536" s="485">
        <v>1</v>
      </c>
      <c r="BSP536" s="340" t="s">
        <v>610</v>
      </c>
      <c r="BSQ536" s="485">
        <v>1</v>
      </c>
      <c r="BSR536" s="340" t="s">
        <v>610</v>
      </c>
      <c r="BSS536" s="485">
        <v>1</v>
      </c>
      <c r="BST536" s="340" t="s">
        <v>610</v>
      </c>
      <c r="BSU536" s="485">
        <v>1</v>
      </c>
      <c r="BSV536" s="340" t="s">
        <v>610</v>
      </c>
      <c r="BSW536" s="485">
        <v>1</v>
      </c>
      <c r="BSX536" s="340" t="s">
        <v>610</v>
      </c>
      <c r="BSY536" s="485">
        <v>1</v>
      </c>
      <c r="BSZ536" s="340" t="s">
        <v>610</v>
      </c>
      <c r="BTA536" s="485">
        <v>1</v>
      </c>
      <c r="BTB536" s="340" t="s">
        <v>610</v>
      </c>
      <c r="BTC536" s="485">
        <v>1</v>
      </c>
      <c r="BTD536" s="340" t="s">
        <v>610</v>
      </c>
      <c r="BTE536" s="485">
        <v>1</v>
      </c>
      <c r="BTF536" s="340" t="s">
        <v>610</v>
      </c>
      <c r="BTG536" s="485">
        <v>1</v>
      </c>
      <c r="BTH536" s="340" t="s">
        <v>610</v>
      </c>
      <c r="BTI536" s="485">
        <v>1</v>
      </c>
      <c r="BTJ536" s="340" t="s">
        <v>610</v>
      </c>
      <c r="BTK536" s="485">
        <v>1</v>
      </c>
      <c r="BTL536" s="340" t="s">
        <v>610</v>
      </c>
      <c r="BTM536" s="485">
        <v>1</v>
      </c>
      <c r="BTN536" s="340" t="s">
        <v>610</v>
      </c>
      <c r="BTO536" s="485">
        <v>1</v>
      </c>
      <c r="BTP536" s="340" t="s">
        <v>610</v>
      </c>
      <c r="BTQ536" s="485">
        <v>1</v>
      </c>
      <c r="BTR536" s="340" t="s">
        <v>610</v>
      </c>
      <c r="BTS536" s="485">
        <v>1</v>
      </c>
      <c r="BTT536" s="340" t="s">
        <v>610</v>
      </c>
      <c r="BTU536" s="485">
        <v>1</v>
      </c>
      <c r="BTV536" s="340" t="s">
        <v>610</v>
      </c>
      <c r="BTW536" s="485">
        <v>1</v>
      </c>
      <c r="BTX536" s="340" t="s">
        <v>610</v>
      </c>
      <c r="BTY536" s="485">
        <v>1</v>
      </c>
      <c r="BTZ536" s="340" t="s">
        <v>610</v>
      </c>
      <c r="BUA536" s="485">
        <v>1</v>
      </c>
      <c r="BUB536" s="340" t="s">
        <v>610</v>
      </c>
      <c r="BUC536" s="485">
        <v>1</v>
      </c>
      <c r="BUD536" s="340" t="s">
        <v>610</v>
      </c>
      <c r="BUE536" s="485">
        <v>1</v>
      </c>
      <c r="BUF536" s="340" t="s">
        <v>610</v>
      </c>
      <c r="BUG536" s="485">
        <v>1</v>
      </c>
      <c r="BUH536" s="340" t="s">
        <v>610</v>
      </c>
      <c r="BUI536" s="485">
        <v>1</v>
      </c>
      <c r="BUJ536" s="340" t="s">
        <v>610</v>
      </c>
      <c r="BUK536" s="485">
        <v>1</v>
      </c>
      <c r="BUL536" s="340" t="s">
        <v>610</v>
      </c>
      <c r="BUM536" s="485">
        <v>1</v>
      </c>
      <c r="BUN536" s="340" t="s">
        <v>610</v>
      </c>
      <c r="BUO536" s="485">
        <v>1</v>
      </c>
      <c r="BUP536" s="340" t="s">
        <v>610</v>
      </c>
      <c r="BUQ536" s="485">
        <v>1</v>
      </c>
      <c r="BUR536" s="340" t="s">
        <v>610</v>
      </c>
      <c r="BUS536" s="485">
        <v>1</v>
      </c>
      <c r="BUT536" s="340" t="s">
        <v>610</v>
      </c>
      <c r="BUU536" s="485">
        <v>1</v>
      </c>
      <c r="BUV536" s="340" t="s">
        <v>610</v>
      </c>
      <c r="BUW536" s="485">
        <v>1</v>
      </c>
      <c r="BUX536" s="340" t="s">
        <v>610</v>
      </c>
      <c r="BUY536" s="485">
        <v>1</v>
      </c>
      <c r="BUZ536" s="340" t="s">
        <v>610</v>
      </c>
      <c r="BVA536" s="485">
        <v>1</v>
      </c>
      <c r="BVB536" s="340" t="s">
        <v>610</v>
      </c>
      <c r="BVC536" s="485">
        <v>1</v>
      </c>
      <c r="BVD536" s="340" t="s">
        <v>610</v>
      </c>
      <c r="BVE536" s="485">
        <v>1</v>
      </c>
      <c r="BVF536" s="340" t="s">
        <v>610</v>
      </c>
      <c r="BVG536" s="485">
        <v>1</v>
      </c>
      <c r="BVH536" s="340" t="s">
        <v>610</v>
      </c>
      <c r="BVI536" s="485">
        <v>1</v>
      </c>
      <c r="BVJ536" s="340" t="s">
        <v>610</v>
      </c>
      <c r="BVK536" s="485">
        <v>1</v>
      </c>
      <c r="BVL536" s="340" t="s">
        <v>610</v>
      </c>
      <c r="BVM536" s="485">
        <v>1</v>
      </c>
      <c r="BVN536" s="340" t="s">
        <v>610</v>
      </c>
      <c r="BVO536" s="485">
        <v>1</v>
      </c>
      <c r="BVP536" s="340" t="s">
        <v>610</v>
      </c>
      <c r="BVQ536" s="485">
        <v>1</v>
      </c>
      <c r="BVR536" s="340" t="s">
        <v>610</v>
      </c>
      <c r="BVS536" s="485">
        <v>1</v>
      </c>
      <c r="BVT536" s="340" t="s">
        <v>610</v>
      </c>
      <c r="BVU536" s="485">
        <v>1</v>
      </c>
      <c r="BVV536" s="340" t="s">
        <v>610</v>
      </c>
      <c r="BVW536" s="485">
        <v>1</v>
      </c>
      <c r="BVX536" s="340" t="s">
        <v>610</v>
      </c>
      <c r="BVY536" s="485">
        <v>1</v>
      </c>
      <c r="BVZ536" s="340" t="s">
        <v>610</v>
      </c>
      <c r="BWA536" s="485">
        <v>1</v>
      </c>
      <c r="BWB536" s="340" t="s">
        <v>610</v>
      </c>
      <c r="BWC536" s="485">
        <v>1</v>
      </c>
      <c r="BWD536" s="340" t="s">
        <v>610</v>
      </c>
      <c r="BWE536" s="485">
        <v>1</v>
      </c>
      <c r="BWF536" s="340" t="s">
        <v>610</v>
      </c>
      <c r="BWG536" s="485">
        <v>1</v>
      </c>
      <c r="BWH536" s="340" t="s">
        <v>610</v>
      </c>
      <c r="BWI536" s="485">
        <v>1</v>
      </c>
      <c r="BWJ536" s="340" t="s">
        <v>610</v>
      </c>
      <c r="BWK536" s="485">
        <v>1</v>
      </c>
      <c r="BWL536" s="340" t="s">
        <v>610</v>
      </c>
      <c r="BWM536" s="485">
        <v>1</v>
      </c>
      <c r="BWN536" s="340" t="s">
        <v>610</v>
      </c>
      <c r="BWO536" s="485">
        <v>1</v>
      </c>
      <c r="BWP536" s="340" t="s">
        <v>610</v>
      </c>
      <c r="BWQ536" s="485">
        <v>1</v>
      </c>
      <c r="BWR536" s="340" t="s">
        <v>610</v>
      </c>
      <c r="BWS536" s="485">
        <v>1</v>
      </c>
      <c r="BWT536" s="340" t="s">
        <v>610</v>
      </c>
      <c r="BWU536" s="485">
        <v>1</v>
      </c>
      <c r="BWV536" s="340" t="s">
        <v>610</v>
      </c>
      <c r="BWW536" s="485">
        <v>1</v>
      </c>
      <c r="BWX536" s="340" t="s">
        <v>610</v>
      </c>
      <c r="BWY536" s="485">
        <v>1</v>
      </c>
      <c r="BWZ536" s="340" t="s">
        <v>610</v>
      </c>
      <c r="BXA536" s="485">
        <v>1</v>
      </c>
      <c r="BXB536" s="340" t="s">
        <v>610</v>
      </c>
      <c r="BXC536" s="485">
        <v>1</v>
      </c>
      <c r="BXD536" s="340" t="s">
        <v>610</v>
      </c>
      <c r="BXE536" s="485">
        <v>1</v>
      </c>
      <c r="BXF536" s="340" t="s">
        <v>610</v>
      </c>
      <c r="BXG536" s="485">
        <v>1</v>
      </c>
      <c r="BXH536" s="340" t="s">
        <v>610</v>
      </c>
      <c r="BXI536" s="485">
        <v>1</v>
      </c>
      <c r="BXJ536" s="340" t="s">
        <v>610</v>
      </c>
      <c r="BXK536" s="485">
        <v>1</v>
      </c>
      <c r="BXL536" s="340" t="s">
        <v>610</v>
      </c>
      <c r="BXM536" s="485">
        <v>1</v>
      </c>
      <c r="BXN536" s="340" t="s">
        <v>610</v>
      </c>
      <c r="BXO536" s="485">
        <v>1</v>
      </c>
      <c r="BXP536" s="340" t="s">
        <v>610</v>
      </c>
      <c r="BXQ536" s="485">
        <v>1</v>
      </c>
      <c r="BXR536" s="340" t="s">
        <v>610</v>
      </c>
      <c r="BXS536" s="485">
        <v>1</v>
      </c>
      <c r="BXT536" s="340" t="s">
        <v>610</v>
      </c>
      <c r="BXU536" s="485">
        <v>1</v>
      </c>
      <c r="BXV536" s="340" t="s">
        <v>610</v>
      </c>
      <c r="BXW536" s="485">
        <v>1</v>
      </c>
      <c r="BXX536" s="340" t="s">
        <v>610</v>
      </c>
      <c r="BXY536" s="485">
        <v>1</v>
      </c>
      <c r="BXZ536" s="340" t="s">
        <v>610</v>
      </c>
      <c r="BYA536" s="485">
        <v>1</v>
      </c>
      <c r="BYB536" s="340" t="s">
        <v>610</v>
      </c>
      <c r="BYC536" s="485">
        <v>1</v>
      </c>
      <c r="BYD536" s="340" t="s">
        <v>610</v>
      </c>
      <c r="BYE536" s="485">
        <v>1</v>
      </c>
      <c r="BYF536" s="340" t="s">
        <v>610</v>
      </c>
      <c r="BYG536" s="485">
        <v>1</v>
      </c>
      <c r="BYH536" s="340" t="s">
        <v>610</v>
      </c>
      <c r="BYI536" s="485">
        <v>1</v>
      </c>
      <c r="BYJ536" s="340" t="s">
        <v>610</v>
      </c>
      <c r="BYK536" s="485">
        <v>1</v>
      </c>
      <c r="BYL536" s="340" t="s">
        <v>610</v>
      </c>
      <c r="BYM536" s="485">
        <v>1</v>
      </c>
      <c r="BYN536" s="340" t="s">
        <v>610</v>
      </c>
      <c r="BYO536" s="485">
        <v>1</v>
      </c>
      <c r="BYP536" s="340" t="s">
        <v>610</v>
      </c>
      <c r="BYQ536" s="485">
        <v>1</v>
      </c>
      <c r="BYR536" s="340" t="s">
        <v>610</v>
      </c>
      <c r="BYS536" s="485">
        <v>1</v>
      </c>
      <c r="BYT536" s="340" t="s">
        <v>610</v>
      </c>
      <c r="BYU536" s="485">
        <v>1</v>
      </c>
      <c r="BYV536" s="340" t="s">
        <v>610</v>
      </c>
      <c r="BYW536" s="485">
        <v>1</v>
      </c>
      <c r="BYX536" s="340" t="s">
        <v>610</v>
      </c>
      <c r="BYY536" s="485">
        <v>1</v>
      </c>
      <c r="BYZ536" s="340" t="s">
        <v>610</v>
      </c>
      <c r="BZA536" s="485">
        <v>1</v>
      </c>
      <c r="BZB536" s="340" t="s">
        <v>610</v>
      </c>
      <c r="BZC536" s="485">
        <v>1</v>
      </c>
      <c r="BZD536" s="340" t="s">
        <v>610</v>
      </c>
      <c r="BZE536" s="485">
        <v>1</v>
      </c>
      <c r="BZF536" s="340" t="s">
        <v>610</v>
      </c>
      <c r="BZG536" s="485">
        <v>1</v>
      </c>
      <c r="BZH536" s="340" t="s">
        <v>610</v>
      </c>
      <c r="BZI536" s="485">
        <v>1</v>
      </c>
      <c r="BZJ536" s="340" t="s">
        <v>610</v>
      </c>
      <c r="BZK536" s="485">
        <v>1</v>
      </c>
      <c r="BZL536" s="340" t="s">
        <v>610</v>
      </c>
      <c r="BZM536" s="485">
        <v>1</v>
      </c>
      <c r="BZN536" s="340" t="s">
        <v>610</v>
      </c>
      <c r="BZO536" s="485">
        <v>1</v>
      </c>
      <c r="BZP536" s="340" t="s">
        <v>610</v>
      </c>
      <c r="BZQ536" s="485">
        <v>1</v>
      </c>
      <c r="BZR536" s="340" t="s">
        <v>610</v>
      </c>
      <c r="BZS536" s="485">
        <v>1</v>
      </c>
      <c r="BZT536" s="340" t="s">
        <v>610</v>
      </c>
      <c r="BZU536" s="485">
        <v>1</v>
      </c>
      <c r="BZV536" s="340" t="s">
        <v>610</v>
      </c>
      <c r="BZW536" s="485">
        <v>1</v>
      </c>
      <c r="BZX536" s="340" t="s">
        <v>610</v>
      </c>
      <c r="BZY536" s="485">
        <v>1</v>
      </c>
      <c r="BZZ536" s="340" t="s">
        <v>610</v>
      </c>
      <c r="CAA536" s="485">
        <v>1</v>
      </c>
      <c r="CAB536" s="340" t="s">
        <v>610</v>
      </c>
      <c r="CAC536" s="485">
        <v>1</v>
      </c>
      <c r="CAD536" s="340" t="s">
        <v>610</v>
      </c>
      <c r="CAE536" s="485">
        <v>1</v>
      </c>
      <c r="CAF536" s="340" t="s">
        <v>610</v>
      </c>
      <c r="CAG536" s="485">
        <v>1</v>
      </c>
      <c r="CAH536" s="340" t="s">
        <v>610</v>
      </c>
      <c r="CAI536" s="485">
        <v>1</v>
      </c>
      <c r="CAJ536" s="340" t="s">
        <v>610</v>
      </c>
      <c r="CAK536" s="485">
        <v>1</v>
      </c>
      <c r="CAL536" s="340" t="s">
        <v>610</v>
      </c>
      <c r="CAM536" s="485">
        <v>1</v>
      </c>
      <c r="CAN536" s="340" t="s">
        <v>610</v>
      </c>
      <c r="CAO536" s="485">
        <v>1</v>
      </c>
      <c r="CAP536" s="340" t="s">
        <v>610</v>
      </c>
      <c r="CAQ536" s="485">
        <v>1</v>
      </c>
      <c r="CAR536" s="340" t="s">
        <v>610</v>
      </c>
      <c r="CAS536" s="485">
        <v>1</v>
      </c>
      <c r="CAT536" s="340" t="s">
        <v>610</v>
      </c>
      <c r="CAU536" s="485">
        <v>1</v>
      </c>
      <c r="CAV536" s="340" t="s">
        <v>610</v>
      </c>
      <c r="CAW536" s="485">
        <v>1</v>
      </c>
      <c r="CAX536" s="340" t="s">
        <v>610</v>
      </c>
      <c r="CAY536" s="485">
        <v>1</v>
      </c>
      <c r="CAZ536" s="340" t="s">
        <v>610</v>
      </c>
      <c r="CBA536" s="485">
        <v>1</v>
      </c>
      <c r="CBB536" s="340" t="s">
        <v>610</v>
      </c>
      <c r="CBC536" s="485">
        <v>1</v>
      </c>
      <c r="CBD536" s="340" t="s">
        <v>610</v>
      </c>
      <c r="CBE536" s="485">
        <v>1</v>
      </c>
      <c r="CBF536" s="340" t="s">
        <v>610</v>
      </c>
      <c r="CBG536" s="485">
        <v>1</v>
      </c>
      <c r="CBH536" s="340" t="s">
        <v>610</v>
      </c>
      <c r="CBI536" s="485">
        <v>1</v>
      </c>
      <c r="CBJ536" s="340" t="s">
        <v>610</v>
      </c>
      <c r="CBK536" s="485">
        <v>1</v>
      </c>
      <c r="CBL536" s="340" t="s">
        <v>610</v>
      </c>
      <c r="CBM536" s="485">
        <v>1</v>
      </c>
      <c r="CBN536" s="340" t="s">
        <v>610</v>
      </c>
      <c r="CBO536" s="485">
        <v>1</v>
      </c>
      <c r="CBP536" s="340" t="s">
        <v>610</v>
      </c>
      <c r="CBQ536" s="485">
        <v>1</v>
      </c>
      <c r="CBR536" s="340" t="s">
        <v>610</v>
      </c>
      <c r="CBS536" s="485">
        <v>1</v>
      </c>
      <c r="CBT536" s="340" t="s">
        <v>610</v>
      </c>
      <c r="CBU536" s="485">
        <v>1</v>
      </c>
      <c r="CBV536" s="340" t="s">
        <v>610</v>
      </c>
      <c r="CBW536" s="485">
        <v>1</v>
      </c>
      <c r="CBX536" s="340" t="s">
        <v>610</v>
      </c>
      <c r="CBY536" s="485">
        <v>1</v>
      </c>
      <c r="CBZ536" s="340" t="s">
        <v>610</v>
      </c>
      <c r="CCA536" s="485">
        <v>1</v>
      </c>
      <c r="CCB536" s="340" t="s">
        <v>610</v>
      </c>
      <c r="CCC536" s="485">
        <v>1</v>
      </c>
      <c r="CCD536" s="340" t="s">
        <v>610</v>
      </c>
      <c r="CCE536" s="485">
        <v>1</v>
      </c>
      <c r="CCF536" s="340" t="s">
        <v>610</v>
      </c>
      <c r="CCG536" s="485">
        <v>1</v>
      </c>
      <c r="CCH536" s="340" t="s">
        <v>610</v>
      </c>
      <c r="CCI536" s="485">
        <v>1</v>
      </c>
      <c r="CCJ536" s="340" t="s">
        <v>610</v>
      </c>
      <c r="CCK536" s="485">
        <v>1</v>
      </c>
      <c r="CCL536" s="340" t="s">
        <v>610</v>
      </c>
      <c r="CCM536" s="485">
        <v>1</v>
      </c>
      <c r="CCN536" s="340" t="s">
        <v>610</v>
      </c>
      <c r="CCO536" s="485">
        <v>1</v>
      </c>
      <c r="CCP536" s="340" t="s">
        <v>610</v>
      </c>
      <c r="CCQ536" s="485">
        <v>1</v>
      </c>
      <c r="CCR536" s="340" t="s">
        <v>610</v>
      </c>
      <c r="CCS536" s="485">
        <v>1</v>
      </c>
      <c r="CCT536" s="340" t="s">
        <v>610</v>
      </c>
      <c r="CCU536" s="485">
        <v>1</v>
      </c>
      <c r="CCV536" s="340" t="s">
        <v>610</v>
      </c>
      <c r="CCW536" s="485">
        <v>1</v>
      </c>
      <c r="CCX536" s="340" t="s">
        <v>610</v>
      </c>
      <c r="CCY536" s="485">
        <v>1</v>
      </c>
      <c r="CCZ536" s="340" t="s">
        <v>610</v>
      </c>
      <c r="CDA536" s="485">
        <v>1</v>
      </c>
      <c r="CDB536" s="340" t="s">
        <v>610</v>
      </c>
      <c r="CDC536" s="485">
        <v>1</v>
      </c>
      <c r="CDD536" s="340" t="s">
        <v>610</v>
      </c>
      <c r="CDE536" s="485">
        <v>1</v>
      </c>
      <c r="CDF536" s="340" t="s">
        <v>610</v>
      </c>
      <c r="CDG536" s="485">
        <v>1</v>
      </c>
      <c r="CDH536" s="340" t="s">
        <v>610</v>
      </c>
      <c r="CDI536" s="485">
        <v>1</v>
      </c>
      <c r="CDJ536" s="340" t="s">
        <v>610</v>
      </c>
      <c r="CDK536" s="485">
        <v>1</v>
      </c>
      <c r="CDL536" s="340" t="s">
        <v>610</v>
      </c>
      <c r="CDM536" s="485">
        <v>1</v>
      </c>
      <c r="CDN536" s="340" t="s">
        <v>610</v>
      </c>
      <c r="CDO536" s="485">
        <v>1</v>
      </c>
      <c r="CDP536" s="340" t="s">
        <v>610</v>
      </c>
      <c r="CDQ536" s="485">
        <v>1</v>
      </c>
      <c r="CDR536" s="340" t="s">
        <v>610</v>
      </c>
      <c r="CDS536" s="485">
        <v>1</v>
      </c>
      <c r="CDT536" s="340" t="s">
        <v>610</v>
      </c>
      <c r="CDU536" s="485">
        <v>1</v>
      </c>
      <c r="CDV536" s="340" t="s">
        <v>610</v>
      </c>
      <c r="CDW536" s="485">
        <v>1</v>
      </c>
      <c r="CDX536" s="340" t="s">
        <v>610</v>
      </c>
      <c r="CDY536" s="485">
        <v>1</v>
      </c>
      <c r="CDZ536" s="340" t="s">
        <v>610</v>
      </c>
      <c r="CEA536" s="485">
        <v>1</v>
      </c>
      <c r="CEB536" s="340" t="s">
        <v>610</v>
      </c>
      <c r="CEC536" s="485">
        <v>1</v>
      </c>
      <c r="CED536" s="340" t="s">
        <v>610</v>
      </c>
      <c r="CEE536" s="485">
        <v>1</v>
      </c>
      <c r="CEF536" s="340" t="s">
        <v>610</v>
      </c>
      <c r="CEG536" s="485">
        <v>1</v>
      </c>
      <c r="CEH536" s="340" t="s">
        <v>610</v>
      </c>
      <c r="CEI536" s="485">
        <v>1</v>
      </c>
      <c r="CEJ536" s="340" t="s">
        <v>610</v>
      </c>
      <c r="CEK536" s="485">
        <v>1</v>
      </c>
      <c r="CEL536" s="340" t="s">
        <v>610</v>
      </c>
      <c r="CEM536" s="485">
        <v>1</v>
      </c>
      <c r="CEN536" s="340" t="s">
        <v>610</v>
      </c>
      <c r="CEO536" s="485">
        <v>1</v>
      </c>
      <c r="CEP536" s="340" t="s">
        <v>610</v>
      </c>
      <c r="CEQ536" s="485">
        <v>1</v>
      </c>
      <c r="CER536" s="340" t="s">
        <v>610</v>
      </c>
      <c r="CES536" s="485">
        <v>1</v>
      </c>
      <c r="CET536" s="340" t="s">
        <v>610</v>
      </c>
      <c r="CEU536" s="485">
        <v>1</v>
      </c>
      <c r="CEV536" s="340" t="s">
        <v>610</v>
      </c>
      <c r="CEW536" s="485">
        <v>1</v>
      </c>
      <c r="CEX536" s="340" t="s">
        <v>610</v>
      </c>
      <c r="CEY536" s="485">
        <v>1</v>
      </c>
      <c r="CEZ536" s="340" t="s">
        <v>610</v>
      </c>
      <c r="CFA536" s="485">
        <v>1</v>
      </c>
      <c r="CFB536" s="340" t="s">
        <v>610</v>
      </c>
      <c r="CFC536" s="485">
        <v>1</v>
      </c>
      <c r="CFD536" s="340" t="s">
        <v>610</v>
      </c>
      <c r="CFE536" s="485">
        <v>1</v>
      </c>
      <c r="CFF536" s="340" t="s">
        <v>610</v>
      </c>
      <c r="CFG536" s="485">
        <v>1</v>
      </c>
      <c r="CFH536" s="340" t="s">
        <v>610</v>
      </c>
      <c r="CFI536" s="485">
        <v>1</v>
      </c>
      <c r="CFJ536" s="340" t="s">
        <v>610</v>
      </c>
      <c r="CFK536" s="485">
        <v>1</v>
      </c>
      <c r="CFL536" s="340" t="s">
        <v>610</v>
      </c>
      <c r="CFM536" s="485">
        <v>1</v>
      </c>
      <c r="CFN536" s="340" t="s">
        <v>610</v>
      </c>
      <c r="CFO536" s="485">
        <v>1</v>
      </c>
      <c r="CFP536" s="340" t="s">
        <v>610</v>
      </c>
      <c r="CFQ536" s="485">
        <v>1</v>
      </c>
      <c r="CFR536" s="340" t="s">
        <v>610</v>
      </c>
      <c r="CFS536" s="485">
        <v>1</v>
      </c>
      <c r="CFT536" s="340" t="s">
        <v>610</v>
      </c>
      <c r="CFU536" s="485">
        <v>1</v>
      </c>
      <c r="CFV536" s="340" t="s">
        <v>610</v>
      </c>
      <c r="CFW536" s="485">
        <v>1</v>
      </c>
      <c r="CFX536" s="340" t="s">
        <v>610</v>
      </c>
      <c r="CFY536" s="485">
        <v>1</v>
      </c>
      <c r="CFZ536" s="340" t="s">
        <v>610</v>
      </c>
      <c r="CGA536" s="485">
        <v>1</v>
      </c>
      <c r="CGB536" s="340" t="s">
        <v>610</v>
      </c>
      <c r="CGC536" s="485">
        <v>1</v>
      </c>
      <c r="CGD536" s="340" t="s">
        <v>610</v>
      </c>
      <c r="CGE536" s="485">
        <v>1</v>
      </c>
      <c r="CGF536" s="340" t="s">
        <v>610</v>
      </c>
      <c r="CGG536" s="485">
        <v>1</v>
      </c>
      <c r="CGH536" s="340" t="s">
        <v>610</v>
      </c>
      <c r="CGI536" s="485">
        <v>1</v>
      </c>
      <c r="CGJ536" s="340" t="s">
        <v>610</v>
      </c>
      <c r="CGK536" s="485">
        <v>1</v>
      </c>
      <c r="CGL536" s="340" t="s">
        <v>610</v>
      </c>
      <c r="CGM536" s="485">
        <v>1</v>
      </c>
      <c r="CGN536" s="340" t="s">
        <v>610</v>
      </c>
      <c r="CGO536" s="485">
        <v>1</v>
      </c>
      <c r="CGP536" s="340" t="s">
        <v>610</v>
      </c>
      <c r="CGQ536" s="485">
        <v>1</v>
      </c>
      <c r="CGR536" s="340" t="s">
        <v>610</v>
      </c>
      <c r="CGS536" s="485">
        <v>1</v>
      </c>
      <c r="CGT536" s="340" t="s">
        <v>610</v>
      </c>
      <c r="CGU536" s="485">
        <v>1</v>
      </c>
      <c r="CGV536" s="340" t="s">
        <v>610</v>
      </c>
      <c r="CGW536" s="485">
        <v>1</v>
      </c>
      <c r="CGX536" s="340" t="s">
        <v>610</v>
      </c>
      <c r="CGY536" s="485">
        <v>1</v>
      </c>
      <c r="CGZ536" s="340" t="s">
        <v>610</v>
      </c>
      <c r="CHA536" s="485">
        <v>1</v>
      </c>
      <c r="CHB536" s="340" t="s">
        <v>610</v>
      </c>
      <c r="CHC536" s="485">
        <v>1</v>
      </c>
      <c r="CHD536" s="340" t="s">
        <v>610</v>
      </c>
      <c r="CHE536" s="485">
        <v>1</v>
      </c>
      <c r="CHF536" s="340" t="s">
        <v>610</v>
      </c>
      <c r="CHG536" s="485">
        <v>1</v>
      </c>
      <c r="CHH536" s="340" t="s">
        <v>610</v>
      </c>
      <c r="CHI536" s="485">
        <v>1</v>
      </c>
      <c r="CHJ536" s="340" t="s">
        <v>610</v>
      </c>
      <c r="CHK536" s="485">
        <v>1</v>
      </c>
      <c r="CHL536" s="340" t="s">
        <v>610</v>
      </c>
      <c r="CHM536" s="485">
        <v>1</v>
      </c>
      <c r="CHN536" s="340" t="s">
        <v>610</v>
      </c>
      <c r="CHO536" s="485">
        <v>1</v>
      </c>
      <c r="CHP536" s="340" t="s">
        <v>610</v>
      </c>
      <c r="CHQ536" s="485">
        <v>1</v>
      </c>
      <c r="CHR536" s="340" t="s">
        <v>610</v>
      </c>
      <c r="CHS536" s="485">
        <v>1</v>
      </c>
      <c r="CHT536" s="340" t="s">
        <v>610</v>
      </c>
      <c r="CHU536" s="485">
        <v>1</v>
      </c>
      <c r="CHV536" s="340" t="s">
        <v>610</v>
      </c>
      <c r="CHW536" s="485">
        <v>1</v>
      </c>
      <c r="CHX536" s="340" t="s">
        <v>610</v>
      </c>
      <c r="CHY536" s="485">
        <v>1</v>
      </c>
      <c r="CHZ536" s="340" t="s">
        <v>610</v>
      </c>
      <c r="CIA536" s="485">
        <v>1</v>
      </c>
      <c r="CIB536" s="340" t="s">
        <v>610</v>
      </c>
      <c r="CIC536" s="485">
        <v>1</v>
      </c>
      <c r="CID536" s="340" t="s">
        <v>610</v>
      </c>
      <c r="CIE536" s="485">
        <v>1</v>
      </c>
      <c r="CIF536" s="340" t="s">
        <v>610</v>
      </c>
      <c r="CIG536" s="485">
        <v>1</v>
      </c>
      <c r="CIH536" s="340" t="s">
        <v>610</v>
      </c>
      <c r="CII536" s="485">
        <v>1</v>
      </c>
      <c r="CIJ536" s="340" t="s">
        <v>610</v>
      </c>
      <c r="CIK536" s="485">
        <v>1</v>
      </c>
      <c r="CIL536" s="340" t="s">
        <v>610</v>
      </c>
      <c r="CIM536" s="485">
        <v>1</v>
      </c>
      <c r="CIN536" s="340" t="s">
        <v>610</v>
      </c>
      <c r="CIO536" s="485">
        <v>1</v>
      </c>
      <c r="CIP536" s="340" t="s">
        <v>610</v>
      </c>
      <c r="CIQ536" s="485">
        <v>1</v>
      </c>
      <c r="CIR536" s="340" t="s">
        <v>610</v>
      </c>
      <c r="CIS536" s="485">
        <v>1</v>
      </c>
      <c r="CIT536" s="340" t="s">
        <v>610</v>
      </c>
      <c r="CIU536" s="485">
        <v>1</v>
      </c>
      <c r="CIV536" s="340" t="s">
        <v>610</v>
      </c>
      <c r="CIW536" s="485">
        <v>1</v>
      </c>
      <c r="CIX536" s="340" t="s">
        <v>610</v>
      </c>
      <c r="CIY536" s="485">
        <v>1</v>
      </c>
      <c r="CIZ536" s="340" t="s">
        <v>610</v>
      </c>
      <c r="CJA536" s="485">
        <v>1</v>
      </c>
      <c r="CJB536" s="340" t="s">
        <v>610</v>
      </c>
      <c r="CJC536" s="485">
        <v>1</v>
      </c>
      <c r="CJD536" s="340" t="s">
        <v>610</v>
      </c>
      <c r="CJE536" s="485">
        <v>1</v>
      </c>
      <c r="CJF536" s="340" t="s">
        <v>610</v>
      </c>
      <c r="CJG536" s="485">
        <v>1</v>
      </c>
      <c r="CJH536" s="340" t="s">
        <v>610</v>
      </c>
      <c r="CJI536" s="485">
        <v>1</v>
      </c>
      <c r="CJJ536" s="340" t="s">
        <v>610</v>
      </c>
      <c r="CJK536" s="485">
        <v>1</v>
      </c>
      <c r="CJL536" s="340" t="s">
        <v>610</v>
      </c>
      <c r="CJM536" s="485">
        <v>1</v>
      </c>
      <c r="CJN536" s="340" t="s">
        <v>610</v>
      </c>
      <c r="CJO536" s="485">
        <v>1</v>
      </c>
      <c r="CJP536" s="340" t="s">
        <v>610</v>
      </c>
      <c r="CJQ536" s="485">
        <v>1</v>
      </c>
      <c r="CJR536" s="340" t="s">
        <v>610</v>
      </c>
      <c r="CJS536" s="485">
        <v>1</v>
      </c>
      <c r="CJT536" s="340" t="s">
        <v>610</v>
      </c>
      <c r="CJU536" s="485">
        <v>1</v>
      </c>
      <c r="CJV536" s="340" t="s">
        <v>610</v>
      </c>
      <c r="CJW536" s="485">
        <v>1</v>
      </c>
      <c r="CJX536" s="340" t="s">
        <v>610</v>
      </c>
      <c r="CJY536" s="485">
        <v>1</v>
      </c>
      <c r="CJZ536" s="340" t="s">
        <v>610</v>
      </c>
      <c r="CKA536" s="485">
        <v>1</v>
      </c>
      <c r="CKB536" s="340" t="s">
        <v>610</v>
      </c>
      <c r="CKC536" s="485">
        <v>1</v>
      </c>
      <c r="CKD536" s="340" t="s">
        <v>610</v>
      </c>
      <c r="CKE536" s="485">
        <v>1</v>
      </c>
      <c r="CKF536" s="340" t="s">
        <v>610</v>
      </c>
      <c r="CKG536" s="485">
        <v>1</v>
      </c>
      <c r="CKH536" s="340" t="s">
        <v>610</v>
      </c>
      <c r="CKI536" s="485">
        <v>1</v>
      </c>
      <c r="CKJ536" s="340" t="s">
        <v>610</v>
      </c>
      <c r="CKK536" s="485">
        <v>1</v>
      </c>
      <c r="CKL536" s="340" t="s">
        <v>610</v>
      </c>
      <c r="CKM536" s="485">
        <v>1</v>
      </c>
      <c r="CKN536" s="340" t="s">
        <v>610</v>
      </c>
      <c r="CKO536" s="485">
        <v>1</v>
      </c>
      <c r="CKP536" s="340" t="s">
        <v>610</v>
      </c>
      <c r="CKQ536" s="485">
        <v>1</v>
      </c>
      <c r="CKR536" s="340" t="s">
        <v>610</v>
      </c>
      <c r="CKS536" s="485">
        <v>1</v>
      </c>
      <c r="CKT536" s="340" t="s">
        <v>610</v>
      </c>
      <c r="CKU536" s="485">
        <v>1</v>
      </c>
      <c r="CKV536" s="340" t="s">
        <v>610</v>
      </c>
      <c r="CKW536" s="485">
        <v>1</v>
      </c>
      <c r="CKX536" s="340" t="s">
        <v>610</v>
      </c>
      <c r="CKY536" s="485">
        <v>1</v>
      </c>
      <c r="CKZ536" s="340" t="s">
        <v>610</v>
      </c>
      <c r="CLA536" s="485">
        <v>1</v>
      </c>
      <c r="CLB536" s="340" t="s">
        <v>610</v>
      </c>
      <c r="CLC536" s="485">
        <v>1</v>
      </c>
      <c r="CLD536" s="340" t="s">
        <v>610</v>
      </c>
      <c r="CLE536" s="485">
        <v>1</v>
      </c>
      <c r="CLF536" s="340" t="s">
        <v>610</v>
      </c>
      <c r="CLG536" s="485">
        <v>1</v>
      </c>
      <c r="CLH536" s="340" t="s">
        <v>610</v>
      </c>
      <c r="CLI536" s="485">
        <v>1</v>
      </c>
      <c r="CLJ536" s="340" t="s">
        <v>610</v>
      </c>
      <c r="CLK536" s="485">
        <v>1</v>
      </c>
      <c r="CLL536" s="340" t="s">
        <v>610</v>
      </c>
      <c r="CLM536" s="485">
        <v>1</v>
      </c>
      <c r="CLN536" s="340" t="s">
        <v>610</v>
      </c>
      <c r="CLO536" s="485">
        <v>1</v>
      </c>
      <c r="CLP536" s="340" t="s">
        <v>610</v>
      </c>
      <c r="CLQ536" s="485">
        <v>1</v>
      </c>
      <c r="CLR536" s="340" t="s">
        <v>610</v>
      </c>
      <c r="CLS536" s="485">
        <v>1</v>
      </c>
      <c r="CLT536" s="340" t="s">
        <v>610</v>
      </c>
      <c r="CLU536" s="485">
        <v>1</v>
      </c>
      <c r="CLV536" s="340" t="s">
        <v>610</v>
      </c>
      <c r="CLW536" s="485">
        <v>1</v>
      </c>
      <c r="CLX536" s="340" t="s">
        <v>610</v>
      </c>
      <c r="CLY536" s="485">
        <v>1</v>
      </c>
      <c r="CLZ536" s="340" t="s">
        <v>610</v>
      </c>
      <c r="CMA536" s="485">
        <v>1</v>
      </c>
      <c r="CMB536" s="340" t="s">
        <v>610</v>
      </c>
      <c r="CMC536" s="485">
        <v>1</v>
      </c>
      <c r="CMD536" s="340" t="s">
        <v>610</v>
      </c>
      <c r="CME536" s="485">
        <v>1</v>
      </c>
      <c r="CMF536" s="340" t="s">
        <v>610</v>
      </c>
      <c r="CMG536" s="485">
        <v>1</v>
      </c>
      <c r="CMH536" s="340" t="s">
        <v>610</v>
      </c>
      <c r="CMI536" s="485">
        <v>1</v>
      </c>
      <c r="CMJ536" s="340" t="s">
        <v>610</v>
      </c>
      <c r="CMK536" s="485">
        <v>1</v>
      </c>
      <c r="CML536" s="340" t="s">
        <v>610</v>
      </c>
      <c r="CMM536" s="485">
        <v>1</v>
      </c>
      <c r="CMN536" s="340" t="s">
        <v>610</v>
      </c>
      <c r="CMO536" s="485">
        <v>1</v>
      </c>
      <c r="CMP536" s="340" t="s">
        <v>610</v>
      </c>
      <c r="CMQ536" s="485">
        <v>1</v>
      </c>
      <c r="CMR536" s="340" t="s">
        <v>610</v>
      </c>
      <c r="CMS536" s="485">
        <v>1</v>
      </c>
      <c r="CMT536" s="340" t="s">
        <v>610</v>
      </c>
      <c r="CMU536" s="485">
        <v>1</v>
      </c>
      <c r="CMV536" s="340" t="s">
        <v>610</v>
      </c>
      <c r="CMW536" s="485">
        <v>1</v>
      </c>
      <c r="CMX536" s="340" t="s">
        <v>610</v>
      </c>
      <c r="CMY536" s="485">
        <v>1</v>
      </c>
      <c r="CMZ536" s="340" t="s">
        <v>610</v>
      </c>
      <c r="CNA536" s="485">
        <v>1</v>
      </c>
      <c r="CNB536" s="340" t="s">
        <v>610</v>
      </c>
      <c r="CNC536" s="485">
        <v>1</v>
      </c>
      <c r="CND536" s="340" t="s">
        <v>610</v>
      </c>
      <c r="CNE536" s="485">
        <v>1</v>
      </c>
      <c r="CNF536" s="340" t="s">
        <v>610</v>
      </c>
      <c r="CNG536" s="485">
        <v>1</v>
      </c>
      <c r="CNH536" s="340" t="s">
        <v>610</v>
      </c>
      <c r="CNI536" s="485">
        <v>1</v>
      </c>
      <c r="CNJ536" s="340" t="s">
        <v>610</v>
      </c>
      <c r="CNK536" s="485">
        <v>1</v>
      </c>
      <c r="CNL536" s="340" t="s">
        <v>610</v>
      </c>
      <c r="CNM536" s="485">
        <v>1</v>
      </c>
      <c r="CNN536" s="340" t="s">
        <v>610</v>
      </c>
      <c r="CNO536" s="485">
        <v>1</v>
      </c>
      <c r="CNP536" s="340" t="s">
        <v>610</v>
      </c>
      <c r="CNQ536" s="485">
        <v>1</v>
      </c>
      <c r="CNR536" s="340" t="s">
        <v>610</v>
      </c>
      <c r="CNS536" s="485">
        <v>1</v>
      </c>
      <c r="CNT536" s="340" t="s">
        <v>610</v>
      </c>
      <c r="CNU536" s="485">
        <v>1</v>
      </c>
      <c r="CNV536" s="340" t="s">
        <v>610</v>
      </c>
      <c r="CNW536" s="485">
        <v>1</v>
      </c>
      <c r="CNX536" s="340" t="s">
        <v>610</v>
      </c>
      <c r="CNY536" s="485">
        <v>1</v>
      </c>
      <c r="CNZ536" s="340" t="s">
        <v>610</v>
      </c>
      <c r="COA536" s="485">
        <v>1</v>
      </c>
      <c r="COB536" s="340" t="s">
        <v>610</v>
      </c>
      <c r="COC536" s="485">
        <v>1</v>
      </c>
      <c r="COD536" s="340" t="s">
        <v>610</v>
      </c>
      <c r="COE536" s="485">
        <v>1</v>
      </c>
      <c r="COF536" s="340" t="s">
        <v>610</v>
      </c>
      <c r="COG536" s="485">
        <v>1</v>
      </c>
      <c r="COH536" s="340" t="s">
        <v>610</v>
      </c>
      <c r="COI536" s="485">
        <v>1</v>
      </c>
      <c r="COJ536" s="340" t="s">
        <v>610</v>
      </c>
      <c r="COK536" s="485">
        <v>1</v>
      </c>
      <c r="COL536" s="340" t="s">
        <v>610</v>
      </c>
      <c r="COM536" s="485">
        <v>1</v>
      </c>
      <c r="CON536" s="340" t="s">
        <v>610</v>
      </c>
      <c r="COO536" s="485">
        <v>1</v>
      </c>
      <c r="COP536" s="340" t="s">
        <v>610</v>
      </c>
      <c r="COQ536" s="485">
        <v>1</v>
      </c>
      <c r="COR536" s="340" t="s">
        <v>610</v>
      </c>
      <c r="COS536" s="485">
        <v>1</v>
      </c>
      <c r="COT536" s="340" t="s">
        <v>610</v>
      </c>
      <c r="COU536" s="485">
        <v>1</v>
      </c>
      <c r="COV536" s="340" t="s">
        <v>610</v>
      </c>
      <c r="COW536" s="485">
        <v>1</v>
      </c>
      <c r="COX536" s="340" t="s">
        <v>610</v>
      </c>
      <c r="COY536" s="485">
        <v>1</v>
      </c>
      <c r="COZ536" s="340" t="s">
        <v>610</v>
      </c>
      <c r="CPA536" s="485">
        <v>1</v>
      </c>
      <c r="CPB536" s="340" t="s">
        <v>610</v>
      </c>
      <c r="CPC536" s="485">
        <v>1</v>
      </c>
      <c r="CPD536" s="340" t="s">
        <v>610</v>
      </c>
      <c r="CPE536" s="485">
        <v>1</v>
      </c>
      <c r="CPF536" s="340" t="s">
        <v>610</v>
      </c>
      <c r="CPG536" s="485">
        <v>1</v>
      </c>
      <c r="CPH536" s="340" t="s">
        <v>610</v>
      </c>
      <c r="CPI536" s="485">
        <v>1</v>
      </c>
      <c r="CPJ536" s="340" t="s">
        <v>610</v>
      </c>
      <c r="CPK536" s="485">
        <v>1</v>
      </c>
      <c r="CPL536" s="340" t="s">
        <v>610</v>
      </c>
      <c r="CPM536" s="485">
        <v>1</v>
      </c>
      <c r="CPN536" s="340" t="s">
        <v>610</v>
      </c>
      <c r="CPO536" s="485">
        <v>1</v>
      </c>
      <c r="CPP536" s="340" t="s">
        <v>610</v>
      </c>
      <c r="CPQ536" s="485">
        <v>1</v>
      </c>
      <c r="CPR536" s="340" t="s">
        <v>610</v>
      </c>
      <c r="CPS536" s="485">
        <v>1</v>
      </c>
      <c r="CPT536" s="340" t="s">
        <v>610</v>
      </c>
      <c r="CPU536" s="485">
        <v>1</v>
      </c>
      <c r="CPV536" s="340" t="s">
        <v>610</v>
      </c>
      <c r="CPW536" s="485">
        <v>1</v>
      </c>
      <c r="CPX536" s="340" t="s">
        <v>610</v>
      </c>
      <c r="CPY536" s="485">
        <v>1</v>
      </c>
      <c r="CPZ536" s="340" t="s">
        <v>610</v>
      </c>
      <c r="CQA536" s="485">
        <v>1</v>
      </c>
      <c r="CQB536" s="340" t="s">
        <v>610</v>
      </c>
      <c r="CQC536" s="485">
        <v>1</v>
      </c>
      <c r="CQD536" s="340" t="s">
        <v>610</v>
      </c>
      <c r="CQE536" s="485">
        <v>1</v>
      </c>
      <c r="CQF536" s="340" t="s">
        <v>610</v>
      </c>
      <c r="CQG536" s="485">
        <v>1</v>
      </c>
      <c r="CQH536" s="340" t="s">
        <v>610</v>
      </c>
      <c r="CQI536" s="485">
        <v>1</v>
      </c>
      <c r="CQJ536" s="340" t="s">
        <v>610</v>
      </c>
      <c r="CQK536" s="485">
        <v>1</v>
      </c>
      <c r="CQL536" s="340" t="s">
        <v>610</v>
      </c>
      <c r="CQM536" s="485">
        <v>1</v>
      </c>
      <c r="CQN536" s="340" t="s">
        <v>610</v>
      </c>
      <c r="CQO536" s="485">
        <v>1</v>
      </c>
      <c r="CQP536" s="340" t="s">
        <v>610</v>
      </c>
      <c r="CQQ536" s="485">
        <v>1</v>
      </c>
      <c r="CQR536" s="340" t="s">
        <v>610</v>
      </c>
      <c r="CQS536" s="485">
        <v>1</v>
      </c>
      <c r="CQT536" s="340" t="s">
        <v>610</v>
      </c>
      <c r="CQU536" s="485">
        <v>1</v>
      </c>
      <c r="CQV536" s="340" t="s">
        <v>610</v>
      </c>
      <c r="CQW536" s="485">
        <v>1</v>
      </c>
      <c r="CQX536" s="340" t="s">
        <v>610</v>
      </c>
      <c r="CQY536" s="485">
        <v>1</v>
      </c>
      <c r="CQZ536" s="340" t="s">
        <v>610</v>
      </c>
      <c r="CRA536" s="485">
        <v>1</v>
      </c>
      <c r="CRB536" s="340" t="s">
        <v>610</v>
      </c>
      <c r="CRC536" s="485">
        <v>1</v>
      </c>
      <c r="CRD536" s="340" t="s">
        <v>610</v>
      </c>
      <c r="CRE536" s="485">
        <v>1</v>
      </c>
      <c r="CRF536" s="340" t="s">
        <v>610</v>
      </c>
      <c r="CRG536" s="485">
        <v>1</v>
      </c>
      <c r="CRH536" s="340" t="s">
        <v>610</v>
      </c>
      <c r="CRI536" s="485">
        <v>1</v>
      </c>
      <c r="CRJ536" s="340" t="s">
        <v>610</v>
      </c>
      <c r="CRK536" s="485">
        <v>1</v>
      </c>
      <c r="CRL536" s="340" t="s">
        <v>610</v>
      </c>
      <c r="CRM536" s="485">
        <v>1</v>
      </c>
      <c r="CRN536" s="340" t="s">
        <v>610</v>
      </c>
      <c r="CRO536" s="485">
        <v>1</v>
      </c>
      <c r="CRP536" s="340" t="s">
        <v>610</v>
      </c>
      <c r="CRQ536" s="485">
        <v>1</v>
      </c>
      <c r="CRR536" s="340" t="s">
        <v>610</v>
      </c>
      <c r="CRS536" s="485">
        <v>1</v>
      </c>
      <c r="CRT536" s="340" t="s">
        <v>610</v>
      </c>
      <c r="CRU536" s="485">
        <v>1</v>
      </c>
      <c r="CRV536" s="340" t="s">
        <v>610</v>
      </c>
      <c r="CRW536" s="485">
        <v>1</v>
      </c>
      <c r="CRX536" s="340" t="s">
        <v>610</v>
      </c>
      <c r="CRY536" s="485">
        <v>1</v>
      </c>
      <c r="CRZ536" s="340" t="s">
        <v>610</v>
      </c>
      <c r="CSA536" s="485">
        <v>1</v>
      </c>
      <c r="CSB536" s="340" t="s">
        <v>610</v>
      </c>
      <c r="CSC536" s="485">
        <v>1</v>
      </c>
      <c r="CSD536" s="340" t="s">
        <v>610</v>
      </c>
      <c r="CSE536" s="485">
        <v>1</v>
      </c>
      <c r="CSF536" s="340" t="s">
        <v>610</v>
      </c>
      <c r="CSG536" s="485">
        <v>1</v>
      </c>
      <c r="CSH536" s="340" t="s">
        <v>610</v>
      </c>
      <c r="CSI536" s="485">
        <v>1</v>
      </c>
      <c r="CSJ536" s="340" t="s">
        <v>610</v>
      </c>
      <c r="CSK536" s="485">
        <v>1</v>
      </c>
      <c r="CSL536" s="340" t="s">
        <v>610</v>
      </c>
      <c r="CSM536" s="485">
        <v>1</v>
      </c>
      <c r="CSN536" s="340" t="s">
        <v>610</v>
      </c>
      <c r="CSO536" s="485">
        <v>1</v>
      </c>
      <c r="CSP536" s="340" t="s">
        <v>610</v>
      </c>
      <c r="CSQ536" s="485">
        <v>1</v>
      </c>
      <c r="CSR536" s="340" t="s">
        <v>610</v>
      </c>
      <c r="CSS536" s="485">
        <v>1</v>
      </c>
      <c r="CST536" s="340" t="s">
        <v>610</v>
      </c>
      <c r="CSU536" s="485">
        <v>1</v>
      </c>
      <c r="CSV536" s="340" t="s">
        <v>610</v>
      </c>
      <c r="CSW536" s="485">
        <v>1</v>
      </c>
      <c r="CSX536" s="340" t="s">
        <v>610</v>
      </c>
      <c r="CSY536" s="485">
        <v>1</v>
      </c>
      <c r="CSZ536" s="340" t="s">
        <v>610</v>
      </c>
      <c r="CTA536" s="485">
        <v>1</v>
      </c>
      <c r="CTB536" s="340" t="s">
        <v>610</v>
      </c>
      <c r="CTC536" s="485">
        <v>1</v>
      </c>
      <c r="CTD536" s="340" t="s">
        <v>610</v>
      </c>
      <c r="CTE536" s="485">
        <v>1</v>
      </c>
      <c r="CTF536" s="340" t="s">
        <v>610</v>
      </c>
      <c r="CTG536" s="485">
        <v>1</v>
      </c>
      <c r="CTH536" s="340" t="s">
        <v>610</v>
      </c>
      <c r="CTI536" s="485">
        <v>1</v>
      </c>
      <c r="CTJ536" s="340" t="s">
        <v>610</v>
      </c>
      <c r="CTK536" s="485">
        <v>1</v>
      </c>
      <c r="CTL536" s="340" t="s">
        <v>610</v>
      </c>
      <c r="CTM536" s="485">
        <v>1</v>
      </c>
      <c r="CTN536" s="340" t="s">
        <v>610</v>
      </c>
      <c r="CTO536" s="485">
        <v>1</v>
      </c>
      <c r="CTP536" s="340" t="s">
        <v>610</v>
      </c>
      <c r="CTQ536" s="485">
        <v>1</v>
      </c>
      <c r="CTR536" s="340" t="s">
        <v>610</v>
      </c>
      <c r="CTS536" s="485">
        <v>1</v>
      </c>
      <c r="CTT536" s="340" t="s">
        <v>610</v>
      </c>
      <c r="CTU536" s="485">
        <v>1</v>
      </c>
      <c r="CTV536" s="340" t="s">
        <v>610</v>
      </c>
      <c r="CTW536" s="485">
        <v>1</v>
      </c>
      <c r="CTX536" s="340" t="s">
        <v>610</v>
      </c>
      <c r="CTY536" s="485">
        <v>1</v>
      </c>
      <c r="CTZ536" s="340" t="s">
        <v>610</v>
      </c>
      <c r="CUA536" s="485">
        <v>1</v>
      </c>
      <c r="CUB536" s="340" t="s">
        <v>610</v>
      </c>
      <c r="CUC536" s="485">
        <v>1</v>
      </c>
      <c r="CUD536" s="340" t="s">
        <v>610</v>
      </c>
      <c r="CUE536" s="485">
        <v>1</v>
      </c>
      <c r="CUF536" s="340" t="s">
        <v>610</v>
      </c>
      <c r="CUG536" s="485">
        <v>1</v>
      </c>
      <c r="CUH536" s="340" t="s">
        <v>610</v>
      </c>
      <c r="CUI536" s="485">
        <v>1</v>
      </c>
      <c r="CUJ536" s="340" t="s">
        <v>610</v>
      </c>
      <c r="CUK536" s="485">
        <v>1</v>
      </c>
      <c r="CUL536" s="340" t="s">
        <v>610</v>
      </c>
      <c r="CUM536" s="485">
        <v>1</v>
      </c>
      <c r="CUN536" s="340" t="s">
        <v>610</v>
      </c>
      <c r="CUO536" s="485">
        <v>1</v>
      </c>
      <c r="CUP536" s="340" t="s">
        <v>610</v>
      </c>
      <c r="CUQ536" s="485">
        <v>1</v>
      </c>
      <c r="CUR536" s="340" t="s">
        <v>610</v>
      </c>
      <c r="CUS536" s="485">
        <v>1</v>
      </c>
      <c r="CUT536" s="340" t="s">
        <v>610</v>
      </c>
      <c r="CUU536" s="485">
        <v>1</v>
      </c>
      <c r="CUV536" s="340" t="s">
        <v>610</v>
      </c>
      <c r="CUW536" s="485">
        <v>1</v>
      </c>
      <c r="CUX536" s="340" t="s">
        <v>610</v>
      </c>
      <c r="CUY536" s="485">
        <v>1</v>
      </c>
      <c r="CUZ536" s="340" t="s">
        <v>610</v>
      </c>
      <c r="CVA536" s="485">
        <v>1</v>
      </c>
      <c r="CVB536" s="340" t="s">
        <v>610</v>
      </c>
      <c r="CVC536" s="485">
        <v>1</v>
      </c>
      <c r="CVD536" s="340" t="s">
        <v>610</v>
      </c>
      <c r="CVE536" s="485">
        <v>1</v>
      </c>
      <c r="CVF536" s="340" t="s">
        <v>610</v>
      </c>
      <c r="CVG536" s="485">
        <v>1</v>
      </c>
      <c r="CVH536" s="340" t="s">
        <v>610</v>
      </c>
      <c r="CVI536" s="485">
        <v>1</v>
      </c>
      <c r="CVJ536" s="340" t="s">
        <v>610</v>
      </c>
      <c r="CVK536" s="485">
        <v>1</v>
      </c>
      <c r="CVL536" s="340" t="s">
        <v>610</v>
      </c>
      <c r="CVM536" s="485">
        <v>1</v>
      </c>
      <c r="CVN536" s="340" t="s">
        <v>610</v>
      </c>
      <c r="CVO536" s="485">
        <v>1</v>
      </c>
      <c r="CVP536" s="340" t="s">
        <v>610</v>
      </c>
      <c r="CVQ536" s="485">
        <v>1</v>
      </c>
      <c r="CVR536" s="340" t="s">
        <v>610</v>
      </c>
      <c r="CVS536" s="485">
        <v>1</v>
      </c>
      <c r="CVT536" s="340" t="s">
        <v>610</v>
      </c>
      <c r="CVU536" s="485">
        <v>1</v>
      </c>
      <c r="CVV536" s="340" t="s">
        <v>610</v>
      </c>
      <c r="CVW536" s="485">
        <v>1</v>
      </c>
      <c r="CVX536" s="340" t="s">
        <v>610</v>
      </c>
      <c r="CVY536" s="485">
        <v>1</v>
      </c>
      <c r="CVZ536" s="340" t="s">
        <v>610</v>
      </c>
      <c r="CWA536" s="485">
        <v>1</v>
      </c>
      <c r="CWB536" s="340" t="s">
        <v>610</v>
      </c>
      <c r="CWC536" s="485">
        <v>1</v>
      </c>
      <c r="CWD536" s="340" t="s">
        <v>610</v>
      </c>
      <c r="CWE536" s="485">
        <v>1</v>
      </c>
      <c r="CWF536" s="340" t="s">
        <v>610</v>
      </c>
      <c r="CWG536" s="485">
        <v>1</v>
      </c>
      <c r="CWH536" s="340" t="s">
        <v>610</v>
      </c>
      <c r="CWI536" s="485">
        <v>1</v>
      </c>
      <c r="CWJ536" s="340" t="s">
        <v>610</v>
      </c>
      <c r="CWK536" s="485">
        <v>1</v>
      </c>
      <c r="CWL536" s="340" t="s">
        <v>610</v>
      </c>
      <c r="CWM536" s="485">
        <v>1</v>
      </c>
      <c r="CWN536" s="340" t="s">
        <v>610</v>
      </c>
      <c r="CWO536" s="485">
        <v>1</v>
      </c>
      <c r="CWP536" s="340" t="s">
        <v>610</v>
      </c>
      <c r="CWQ536" s="485">
        <v>1</v>
      </c>
      <c r="CWR536" s="340" t="s">
        <v>610</v>
      </c>
      <c r="CWS536" s="485">
        <v>1</v>
      </c>
      <c r="CWT536" s="340" t="s">
        <v>610</v>
      </c>
      <c r="CWU536" s="485">
        <v>1</v>
      </c>
      <c r="CWV536" s="340" t="s">
        <v>610</v>
      </c>
      <c r="CWW536" s="485">
        <v>1</v>
      </c>
      <c r="CWX536" s="340" t="s">
        <v>610</v>
      </c>
      <c r="CWY536" s="485">
        <v>1</v>
      </c>
      <c r="CWZ536" s="340" t="s">
        <v>610</v>
      </c>
      <c r="CXA536" s="485">
        <v>1</v>
      </c>
      <c r="CXB536" s="340" t="s">
        <v>610</v>
      </c>
      <c r="CXC536" s="485">
        <v>1</v>
      </c>
      <c r="CXD536" s="340" t="s">
        <v>610</v>
      </c>
      <c r="CXE536" s="485">
        <v>1</v>
      </c>
      <c r="CXF536" s="340" t="s">
        <v>610</v>
      </c>
      <c r="CXG536" s="485">
        <v>1</v>
      </c>
      <c r="CXH536" s="340" t="s">
        <v>610</v>
      </c>
      <c r="CXI536" s="485">
        <v>1</v>
      </c>
      <c r="CXJ536" s="340" t="s">
        <v>610</v>
      </c>
      <c r="CXK536" s="485">
        <v>1</v>
      </c>
      <c r="CXL536" s="340" t="s">
        <v>610</v>
      </c>
      <c r="CXM536" s="485">
        <v>1</v>
      </c>
      <c r="CXN536" s="340" t="s">
        <v>610</v>
      </c>
      <c r="CXO536" s="485">
        <v>1</v>
      </c>
      <c r="CXP536" s="340" t="s">
        <v>610</v>
      </c>
      <c r="CXQ536" s="485">
        <v>1</v>
      </c>
      <c r="CXR536" s="340" t="s">
        <v>610</v>
      </c>
      <c r="CXS536" s="485">
        <v>1</v>
      </c>
      <c r="CXT536" s="340" t="s">
        <v>610</v>
      </c>
      <c r="CXU536" s="485">
        <v>1</v>
      </c>
      <c r="CXV536" s="340" t="s">
        <v>610</v>
      </c>
      <c r="CXW536" s="485">
        <v>1</v>
      </c>
      <c r="CXX536" s="340" t="s">
        <v>610</v>
      </c>
      <c r="CXY536" s="485">
        <v>1</v>
      </c>
      <c r="CXZ536" s="340" t="s">
        <v>610</v>
      </c>
      <c r="CYA536" s="485">
        <v>1</v>
      </c>
      <c r="CYB536" s="340" t="s">
        <v>610</v>
      </c>
      <c r="CYC536" s="485">
        <v>1</v>
      </c>
      <c r="CYD536" s="340" t="s">
        <v>610</v>
      </c>
      <c r="CYE536" s="485">
        <v>1</v>
      </c>
      <c r="CYF536" s="340" t="s">
        <v>610</v>
      </c>
      <c r="CYG536" s="485">
        <v>1</v>
      </c>
      <c r="CYH536" s="340" t="s">
        <v>610</v>
      </c>
      <c r="CYI536" s="485">
        <v>1</v>
      </c>
      <c r="CYJ536" s="340" t="s">
        <v>610</v>
      </c>
      <c r="CYK536" s="485">
        <v>1</v>
      </c>
      <c r="CYL536" s="340" t="s">
        <v>610</v>
      </c>
      <c r="CYM536" s="485">
        <v>1</v>
      </c>
      <c r="CYN536" s="340" t="s">
        <v>610</v>
      </c>
      <c r="CYO536" s="485">
        <v>1</v>
      </c>
      <c r="CYP536" s="340" t="s">
        <v>610</v>
      </c>
      <c r="CYQ536" s="485">
        <v>1</v>
      </c>
      <c r="CYR536" s="340" t="s">
        <v>610</v>
      </c>
      <c r="CYS536" s="485">
        <v>1</v>
      </c>
      <c r="CYT536" s="340" t="s">
        <v>610</v>
      </c>
      <c r="CYU536" s="485">
        <v>1</v>
      </c>
      <c r="CYV536" s="340" t="s">
        <v>610</v>
      </c>
      <c r="CYW536" s="485">
        <v>1</v>
      </c>
      <c r="CYX536" s="340" t="s">
        <v>610</v>
      </c>
      <c r="CYY536" s="485">
        <v>1</v>
      </c>
      <c r="CYZ536" s="340" t="s">
        <v>610</v>
      </c>
      <c r="CZA536" s="485">
        <v>1</v>
      </c>
      <c r="CZB536" s="340" t="s">
        <v>610</v>
      </c>
      <c r="CZC536" s="485">
        <v>1</v>
      </c>
      <c r="CZD536" s="340" t="s">
        <v>610</v>
      </c>
      <c r="CZE536" s="485">
        <v>1</v>
      </c>
      <c r="CZF536" s="340" t="s">
        <v>610</v>
      </c>
      <c r="CZG536" s="485">
        <v>1</v>
      </c>
      <c r="CZH536" s="340" t="s">
        <v>610</v>
      </c>
      <c r="CZI536" s="485">
        <v>1</v>
      </c>
      <c r="CZJ536" s="340" t="s">
        <v>610</v>
      </c>
      <c r="CZK536" s="485">
        <v>1</v>
      </c>
      <c r="CZL536" s="340" t="s">
        <v>610</v>
      </c>
      <c r="CZM536" s="485">
        <v>1</v>
      </c>
      <c r="CZN536" s="340" t="s">
        <v>610</v>
      </c>
      <c r="CZO536" s="485">
        <v>1</v>
      </c>
      <c r="CZP536" s="340" t="s">
        <v>610</v>
      </c>
      <c r="CZQ536" s="485">
        <v>1</v>
      </c>
      <c r="CZR536" s="340" t="s">
        <v>610</v>
      </c>
      <c r="CZS536" s="485">
        <v>1</v>
      </c>
      <c r="CZT536" s="340" t="s">
        <v>610</v>
      </c>
      <c r="CZU536" s="485">
        <v>1</v>
      </c>
      <c r="CZV536" s="340" t="s">
        <v>610</v>
      </c>
      <c r="CZW536" s="485">
        <v>1</v>
      </c>
      <c r="CZX536" s="340" t="s">
        <v>610</v>
      </c>
      <c r="CZY536" s="485">
        <v>1</v>
      </c>
      <c r="CZZ536" s="340" t="s">
        <v>610</v>
      </c>
      <c r="DAA536" s="485">
        <v>1</v>
      </c>
      <c r="DAB536" s="340" t="s">
        <v>610</v>
      </c>
      <c r="DAC536" s="485">
        <v>1</v>
      </c>
      <c r="DAD536" s="340" t="s">
        <v>610</v>
      </c>
      <c r="DAE536" s="485">
        <v>1</v>
      </c>
      <c r="DAF536" s="340" t="s">
        <v>610</v>
      </c>
      <c r="DAG536" s="485">
        <v>1</v>
      </c>
      <c r="DAH536" s="340" t="s">
        <v>610</v>
      </c>
      <c r="DAI536" s="485">
        <v>1</v>
      </c>
      <c r="DAJ536" s="340" t="s">
        <v>610</v>
      </c>
      <c r="DAK536" s="485">
        <v>1</v>
      </c>
      <c r="DAL536" s="340" t="s">
        <v>610</v>
      </c>
      <c r="DAM536" s="485">
        <v>1</v>
      </c>
      <c r="DAN536" s="340" t="s">
        <v>610</v>
      </c>
      <c r="DAO536" s="485">
        <v>1</v>
      </c>
      <c r="DAP536" s="340" t="s">
        <v>610</v>
      </c>
      <c r="DAQ536" s="485">
        <v>1</v>
      </c>
      <c r="DAR536" s="340" t="s">
        <v>610</v>
      </c>
      <c r="DAS536" s="485">
        <v>1</v>
      </c>
      <c r="DAT536" s="340" t="s">
        <v>610</v>
      </c>
      <c r="DAU536" s="485">
        <v>1</v>
      </c>
      <c r="DAV536" s="340" t="s">
        <v>610</v>
      </c>
      <c r="DAW536" s="485">
        <v>1</v>
      </c>
      <c r="DAX536" s="340" t="s">
        <v>610</v>
      </c>
      <c r="DAY536" s="485">
        <v>1</v>
      </c>
      <c r="DAZ536" s="340" t="s">
        <v>610</v>
      </c>
      <c r="DBA536" s="485">
        <v>1</v>
      </c>
      <c r="DBB536" s="340" t="s">
        <v>610</v>
      </c>
      <c r="DBC536" s="485">
        <v>1</v>
      </c>
      <c r="DBD536" s="340" t="s">
        <v>610</v>
      </c>
      <c r="DBE536" s="485">
        <v>1</v>
      </c>
      <c r="DBF536" s="340" t="s">
        <v>610</v>
      </c>
      <c r="DBG536" s="485">
        <v>1</v>
      </c>
      <c r="DBH536" s="340" t="s">
        <v>610</v>
      </c>
      <c r="DBI536" s="485">
        <v>1</v>
      </c>
      <c r="DBJ536" s="340" t="s">
        <v>610</v>
      </c>
      <c r="DBK536" s="485">
        <v>1</v>
      </c>
      <c r="DBL536" s="340" t="s">
        <v>610</v>
      </c>
      <c r="DBM536" s="485">
        <v>1</v>
      </c>
      <c r="DBN536" s="340" t="s">
        <v>610</v>
      </c>
      <c r="DBO536" s="485">
        <v>1</v>
      </c>
      <c r="DBP536" s="340" t="s">
        <v>610</v>
      </c>
      <c r="DBQ536" s="485">
        <v>1</v>
      </c>
      <c r="DBR536" s="340" t="s">
        <v>610</v>
      </c>
      <c r="DBS536" s="485">
        <v>1</v>
      </c>
      <c r="DBT536" s="340" t="s">
        <v>610</v>
      </c>
      <c r="DBU536" s="485">
        <v>1</v>
      </c>
      <c r="DBV536" s="340" t="s">
        <v>610</v>
      </c>
      <c r="DBW536" s="485">
        <v>1</v>
      </c>
      <c r="DBX536" s="340" t="s">
        <v>610</v>
      </c>
      <c r="DBY536" s="485">
        <v>1</v>
      </c>
      <c r="DBZ536" s="340" t="s">
        <v>610</v>
      </c>
      <c r="DCA536" s="485">
        <v>1</v>
      </c>
      <c r="DCB536" s="340" t="s">
        <v>610</v>
      </c>
      <c r="DCC536" s="485">
        <v>1</v>
      </c>
      <c r="DCD536" s="340" t="s">
        <v>610</v>
      </c>
      <c r="DCE536" s="485">
        <v>1</v>
      </c>
      <c r="DCF536" s="340" t="s">
        <v>610</v>
      </c>
      <c r="DCG536" s="485">
        <v>1</v>
      </c>
      <c r="DCH536" s="340" t="s">
        <v>610</v>
      </c>
      <c r="DCI536" s="485">
        <v>1</v>
      </c>
      <c r="DCJ536" s="340" t="s">
        <v>610</v>
      </c>
      <c r="DCK536" s="485">
        <v>1</v>
      </c>
      <c r="DCL536" s="340" t="s">
        <v>610</v>
      </c>
      <c r="DCM536" s="485">
        <v>1</v>
      </c>
      <c r="DCN536" s="340" t="s">
        <v>610</v>
      </c>
      <c r="DCO536" s="485">
        <v>1</v>
      </c>
      <c r="DCP536" s="340" t="s">
        <v>610</v>
      </c>
      <c r="DCQ536" s="485">
        <v>1</v>
      </c>
      <c r="DCR536" s="340" t="s">
        <v>610</v>
      </c>
      <c r="DCS536" s="485">
        <v>1</v>
      </c>
      <c r="DCT536" s="340" t="s">
        <v>610</v>
      </c>
      <c r="DCU536" s="485">
        <v>1</v>
      </c>
      <c r="DCV536" s="340" t="s">
        <v>610</v>
      </c>
      <c r="DCW536" s="485">
        <v>1</v>
      </c>
      <c r="DCX536" s="340" t="s">
        <v>610</v>
      </c>
      <c r="DCY536" s="485">
        <v>1</v>
      </c>
      <c r="DCZ536" s="340" t="s">
        <v>610</v>
      </c>
      <c r="DDA536" s="485">
        <v>1</v>
      </c>
      <c r="DDB536" s="340" t="s">
        <v>610</v>
      </c>
      <c r="DDC536" s="485">
        <v>1</v>
      </c>
      <c r="DDD536" s="340" t="s">
        <v>610</v>
      </c>
      <c r="DDE536" s="485">
        <v>1</v>
      </c>
      <c r="DDF536" s="340" t="s">
        <v>610</v>
      </c>
      <c r="DDG536" s="485">
        <v>1</v>
      </c>
      <c r="DDH536" s="340" t="s">
        <v>610</v>
      </c>
      <c r="DDI536" s="485">
        <v>1</v>
      </c>
      <c r="DDJ536" s="340" t="s">
        <v>610</v>
      </c>
      <c r="DDK536" s="485">
        <v>1</v>
      </c>
      <c r="DDL536" s="340" t="s">
        <v>610</v>
      </c>
      <c r="DDM536" s="485">
        <v>1</v>
      </c>
      <c r="DDN536" s="340" t="s">
        <v>610</v>
      </c>
      <c r="DDO536" s="485">
        <v>1</v>
      </c>
      <c r="DDP536" s="340" t="s">
        <v>610</v>
      </c>
      <c r="DDQ536" s="485">
        <v>1</v>
      </c>
      <c r="DDR536" s="340" t="s">
        <v>610</v>
      </c>
      <c r="DDS536" s="485">
        <v>1</v>
      </c>
      <c r="DDT536" s="340" t="s">
        <v>610</v>
      </c>
      <c r="DDU536" s="485">
        <v>1</v>
      </c>
      <c r="DDV536" s="340" t="s">
        <v>610</v>
      </c>
      <c r="DDW536" s="485">
        <v>1</v>
      </c>
      <c r="DDX536" s="340" t="s">
        <v>610</v>
      </c>
      <c r="DDY536" s="485">
        <v>1</v>
      </c>
      <c r="DDZ536" s="340" t="s">
        <v>610</v>
      </c>
      <c r="DEA536" s="485">
        <v>1</v>
      </c>
      <c r="DEB536" s="340" t="s">
        <v>610</v>
      </c>
      <c r="DEC536" s="485">
        <v>1</v>
      </c>
      <c r="DED536" s="340" t="s">
        <v>610</v>
      </c>
      <c r="DEE536" s="485">
        <v>1</v>
      </c>
      <c r="DEF536" s="340" t="s">
        <v>610</v>
      </c>
      <c r="DEG536" s="485">
        <v>1</v>
      </c>
      <c r="DEH536" s="340" t="s">
        <v>610</v>
      </c>
      <c r="DEI536" s="485">
        <v>1</v>
      </c>
      <c r="DEJ536" s="340" t="s">
        <v>610</v>
      </c>
      <c r="DEK536" s="485">
        <v>1</v>
      </c>
      <c r="DEL536" s="340" t="s">
        <v>610</v>
      </c>
      <c r="DEM536" s="485">
        <v>1</v>
      </c>
      <c r="DEN536" s="340" t="s">
        <v>610</v>
      </c>
      <c r="DEO536" s="485">
        <v>1</v>
      </c>
      <c r="DEP536" s="340" t="s">
        <v>610</v>
      </c>
      <c r="DEQ536" s="485">
        <v>1</v>
      </c>
      <c r="DER536" s="340" t="s">
        <v>610</v>
      </c>
      <c r="DES536" s="485">
        <v>1</v>
      </c>
      <c r="DET536" s="340" t="s">
        <v>610</v>
      </c>
      <c r="DEU536" s="485">
        <v>1</v>
      </c>
      <c r="DEV536" s="340" t="s">
        <v>610</v>
      </c>
      <c r="DEW536" s="485">
        <v>1</v>
      </c>
      <c r="DEX536" s="340" t="s">
        <v>610</v>
      </c>
      <c r="DEY536" s="485">
        <v>1</v>
      </c>
      <c r="DEZ536" s="340" t="s">
        <v>610</v>
      </c>
      <c r="DFA536" s="485">
        <v>1</v>
      </c>
      <c r="DFB536" s="340" t="s">
        <v>610</v>
      </c>
      <c r="DFC536" s="485">
        <v>1</v>
      </c>
      <c r="DFD536" s="340" t="s">
        <v>610</v>
      </c>
      <c r="DFE536" s="485">
        <v>1</v>
      </c>
      <c r="DFF536" s="340" t="s">
        <v>610</v>
      </c>
      <c r="DFG536" s="485">
        <v>1</v>
      </c>
      <c r="DFH536" s="340" t="s">
        <v>610</v>
      </c>
      <c r="DFI536" s="485">
        <v>1</v>
      </c>
      <c r="DFJ536" s="340" t="s">
        <v>610</v>
      </c>
      <c r="DFK536" s="485">
        <v>1</v>
      </c>
      <c r="DFL536" s="340" t="s">
        <v>610</v>
      </c>
      <c r="DFM536" s="485">
        <v>1</v>
      </c>
      <c r="DFN536" s="340" t="s">
        <v>610</v>
      </c>
      <c r="DFO536" s="485">
        <v>1</v>
      </c>
      <c r="DFP536" s="340" t="s">
        <v>610</v>
      </c>
      <c r="DFQ536" s="485">
        <v>1</v>
      </c>
      <c r="DFR536" s="340" t="s">
        <v>610</v>
      </c>
      <c r="DFS536" s="485">
        <v>1</v>
      </c>
      <c r="DFT536" s="340" t="s">
        <v>610</v>
      </c>
      <c r="DFU536" s="485">
        <v>1</v>
      </c>
      <c r="DFV536" s="340" t="s">
        <v>610</v>
      </c>
      <c r="DFW536" s="485">
        <v>1</v>
      </c>
      <c r="DFX536" s="340" t="s">
        <v>610</v>
      </c>
      <c r="DFY536" s="485">
        <v>1</v>
      </c>
      <c r="DFZ536" s="340" t="s">
        <v>610</v>
      </c>
      <c r="DGA536" s="485">
        <v>1</v>
      </c>
      <c r="DGB536" s="340" t="s">
        <v>610</v>
      </c>
      <c r="DGC536" s="485">
        <v>1</v>
      </c>
      <c r="DGD536" s="340" t="s">
        <v>610</v>
      </c>
      <c r="DGE536" s="485">
        <v>1</v>
      </c>
      <c r="DGF536" s="340" t="s">
        <v>610</v>
      </c>
      <c r="DGG536" s="485">
        <v>1</v>
      </c>
      <c r="DGH536" s="340" t="s">
        <v>610</v>
      </c>
      <c r="DGI536" s="485">
        <v>1</v>
      </c>
      <c r="DGJ536" s="340" t="s">
        <v>610</v>
      </c>
      <c r="DGK536" s="485">
        <v>1</v>
      </c>
      <c r="DGL536" s="340" t="s">
        <v>610</v>
      </c>
      <c r="DGM536" s="485">
        <v>1</v>
      </c>
      <c r="DGN536" s="340" t="s">
        <v>610</v>
      </c>
      <c r="DGO536" s="485">
        <v>1</v>
      </c>
      <c r="DGP536" s="340" t="s">
        <v>610</v>
      </c>
      <c r="DGQ536" s="485">
        <v>1</v>
      </c>
      <c r="DGR536" s="340" t="s">
        <v>610</v>
      </c>
      <c r="DGS536" s="485">
        <v>1</v>
      </c>
      <c r="DGT536" s="340" t="s">
        <v>610</v>
      </c>
      <c r="DGU536" s="485">
        <v>1</v>
      </c>
      <c r="DGV536" s="340" t="s">
        <v>610</v>
      </c>
      <c r="DGW536" s="485">
        <v>1</v>
      </c>
      <c r="DGX536" s="340" t="s">
        <v>610</v>
      </c>
      <c r="DGY536" s="485">
        <v>1</v>
      </c>
      <c r="DGZ536" s="340" t="s">
        <v>610</v>
      </c>
      <c r="DHA536" s="485">
        <v>1</v>
      </c>
      <c r="DHB536" s="340" t="s">
        <v>610</v>
      </c>
      <c r="DHC536" s="485">
        <v>1</v>
      </c>
      <c r="DHD536" s="340" t="s">
        <v>610</v>
      </c>
      <c r="DHE536" s="485">
        <v>1</v>
      </c>
      <c r="DHF536" s="340" t="s">
        <v>610</v>
      </c>
      <c r="DHG536" s="485">
        <v>1</v>
      </c>
      <c r="DHH536" s="340" t="s">
        <v>610</v>
      </c>
      <c r="DHI536" s="485">
        <v>1</v>
      </c>
      <c r="DHJ536" s="340" t="s">
        <v>610</v>
      </c>
      <c r="DHK536" s="485">
        <v>1</v>
      </c>
      <c r="DHL536" s="340" t="s">
        <v>610</v>
      </c>
      <c r="DHM536" s="485">
        <v>1</v>
      </c>
      <c r="DHN536" s="340" t="s">
        <v>610</v>
      </c>
      <c r="DHO536" s="485">
        <v>1</v>
      </c>
      <c r="DHP536" s="340" t="s">
        <v>610</v>
      </c>
      <c r="DHQ536" s="485">
        <v>1</v>
      </c>
      <c r="DHR536" s="340" t="s">
        <v>610</v>
      </c>
      <c r="DHS536" s="485">
        <v>1</v>
      </c>
      <c r="DHT536" s="340" t="s">
        <v>610</v>
      </c>
      <c r="DHU536" s="485">
        <v>1</v>
      </c>
      <c r="DHV536" s="340" t="s">
        <v>610</v>
      </c>
      <c r="DHW536" s="485">
        <v>1</v>
      </c>
      <c r="DHX536" s="340" t="s">
        <v>610</v>
      </c>
      <c r="DHY536" s="485">
        <v>1</v>
      </c>
      <c r="DHZ536" s="340" t="s">
        <v>610</v>
      </c>
      <c r="DIA536" s="485">
        <v>1</v>
      </c>
      <c r="DIB536" s="340" t="s">
        <v>610</v>
      </c>
      <c r="DIC536" s="485">
        <v>1</v>
      </c>
      <c r="DID536" s="340" t="s">
        <v>610</v>
      </c>
      <c r="DIE536" s="485">
        <v>1</v>
      </c>
      <c r="DIF536" s="340" t="s">
        <v>610</v>
      </c>
      <c r="DIG536" s="485">
        <v>1</v>
      </c>
      <c r="DIH536" s="340" t="s">
        <v>610</v>
      </c>
      <c r="DII536" s="485">
        <v>1</v>
      </c>
      <c r="DIJ536" s="340" t="s">
        <v>610</v>
      </c>
      <c r="DIK536" s="485">
        <v>1</v>
      </c>
      <c r="DIL536" s="340" t="s">
        <v>610</v>
      </c>
      <c r="DIM536" s="485">
        <v>1</v>
      </c>
      <c r="DIN536" s="340" t="s">
        <v>610</v>
      </c>
      <c r="DIO536" s="485">
        <v>1</v>
      </c>
      <c r="DIP536" s="340" t="s">
        <v>610</v>
      </c>
      <c r="DIQ536" s="485">
        <v>1</v>
      </c>
      <c r="DIR536" s="340" t="s">
        <v>610</v>
      </c>
      <c r="DIS536" s="485">
        <v>1</v>
      </c>
      <c r="DIT536" s="340" t="s">
        <v>610</v>
      </c>
      <c r="DIU536" s="485">
        <v>1</v>
      </c>
      <c r="DIV536" s="340" t="s">
        <v>610</v>
      </c>
      <c r="DIW536" s="485">
        <v>1</v>
      </c>
      <c r="DIX536" s="340" t="s">
        <v>610</v>
      </c>
      <c r="DIY536" s="485">
        <v>1</v>
      </c>
      <c r="DIZ536" s="340" t="s">
        <v>610</v>
      </c>
      <c r="DJA536" s="485">
        <v>1</v>
      </c>
      <c r="DJB536" s="340" t="s">
        <v>610</v>
      </c>
      <c r="DJC536" s="485">
        <v>1</v>
      </c>
      <c r="DJD536" s="340" t="s">
        <v>610</v>
      </c>
      <c r="DJE536" s="485">
        <v>1</v>
      </c>
      <c r="DJF536" s="340" t="s">
        <v>610</v>
      </c>
      <c r="DJG536" s="485">
        <v>1</v>
      </c>
      <c r="DJH536" s="340" t="s">
        <v>610</v>
      </c>
      <c r="DJI536" s="485">
        <v>1</v>
      </c>
      <c r="DJJ536" s="340" t="s">
        <v>610</v>
      </c>
      <c r="DJK536" s="485">
        <v>1</v>
      </c>
      <c r="DJL536" s="340" t="s">
        <v>610</v>
      </c>
      <c r="DJM536" s="485">
        <v>1</v>
      </c>
      <c r="DJN536" s="340" t="s">
        <v>610</v>
      </c>
      <c r="DJO536" s="485">
        <v>1</v>
      </c>
      <c r="DJP536" s="340" t="s">
        <v>610</v>
      </c>
      <c r="DJQ536" s="485">
        <v>1</v>
      </c>
      <c r="DJR536" s="340" t="s">
        <v>610</v>
      </c>
      <c r="DJS536" s="485">
        <v>1</v>
      </c>
      <c r="DJT536" s="340" t="s">
        <v>610</v>
      </c>
      <c r="DJU536" s="485">
        <v>1</v>
      </c>
      <c r="DJV536" s="340" t="s">
        <v>610</v>
      </c>
      <c r="DJW536" s="485">
        <v>1</v>
      </c>
      <c r="DJX536" s="340" t="s">
        <v>610</v>
      </c>
      <c r="DJY536" s="485">
        <v>1</v>
      </c>
      <c r="DJZ536" s="340" t="s">
        <v>610</v>
      </c>
      <c r="DKA536" s="485">
        <v>1</v>
      </c>
      <c r="DKB536" s="340" t="s">
        <v>610</v>
      </c>
      <c r="DKC536" s="485">
        <v>1</v>
      </c>
      <c r="DKD536" s="340" t="s">
        <v>610</v>
      </c>
      <c r="DKE536" s="485">
        <v>1</v>
      </c>
      <c r="DKF536" s="340" t="s">
        <v>610</v>
      </c>
      <c r="DKG536" s="485">
        <v>1</v>
      </c>
      <c r="DKH536" s="340" t="s">
        <v>610</v>
      </c>
      <c r="DKI536" s="485">
        <v>1</v>
      </c>
      <c r="DKJ536" s="340" t="s">
        <v>610</v>
      </c>
      <c r="DKK536" s="485">
        <v>1</v>
      </c>
      <c r="DKL536" s="340" t="s">
        <v>610</v>
      </c>
      <c r="DKM536" s="485">
        <v>1</v>
      </c>
      <c r="DKN536" s="340" t="s">
        <v>610</v>
      </c>
      <c r="DKO536" s="485">
        <v>1</v>
      </c>
      <c r="DKP536" s="340" t="s">
        <v>610</v>
      </c>
      <c r="DKQ536" s="485">
        <v>1</v>
      </c>
      <c r="DKR536" s="340" t="s">
        <v>610</v>
      </c>
      <c r="DKS536" s="485">
        <v>1</v>
      </c>
      <c r="DKT536" s="340" t="s">
        <v>610</v>
      </c>
      <c r="DKU536" s="485">
        <v>1</v>
      </c>
      <c r="DKV536" s="340" t="s">
        <v>610</v>
      </c>
      <c r="DKW536" s="485">
        <v>1</v>
      </c>
      <c r="DKX536" s="340" t="s">
        <v>610</v>
      </c>
      <c r="DKY536" s="485">
        <v>1</v>
      </c>
      <c r="DKZ536" s="340" t="s">
        <v>610</v>
      </c>
      <c r="DLA536" s="485">
        <v>1</v>
      </c>
      <c r="DLB536" s="340" t="s">
        <v>610</v>
      </c>
      <c r="DLC536" s="485">
        <v>1</v>
      </c>
      <c r="DLD536" s="340" t="s">
        <v>610</v>
      </c>
      <c r="DLE536" s="485">
        <v>1</v>
      </c>
      <c r="DLF536" s="340" t="s">
        <v>610</v>
      </c>
      <c r="DLG536" s="485">
        <v>1</v>
      </c>
      <c r="DLH536" s="340" t="s">
        <v>610</v>
      </c>
      <c r="DLI536" s="485">
        <v>1</v>
      </c>
      <c r="DLJ536" s="340" t="s">
        <v>610</v>
      </c>
      <c r="DLK536" s="485">
        <v>1</v>
      </c>
      <c r="DLL536" s="340" t="s">
        <v>610</v>
      </c>
      <c r="DLM536" s="485">
        <v>1</v>
      </c>
      <c r="DLN536" s="340" t="s">
        <v>610</v>
      </c>
      <c r="DLO536" s="485">
        <v>1</v>
      </c>
      <c r="DLP536" s="340" t="s">
        <v>610</v>
      </c>
      <c r="DLQ536" s="485">
        <v>1</v>
      </c>
      <c r="DLR536" s="340" t="s">
        <v>610</v>
      </c>
      <c r="DLS536" s="485">
        <v>1</v>
      </c>
      <c r="DLT536" s="340" t="s">
        <v>610</v>
      </c>
      <c r="DLU536" s="485">
        <v>1</v>
      </c>
      <c r="DLV536" s="340" t="s">
        <v>610</v>
      </c>
      <c r="DLW536" s="485">
        <v>1</v>
      </c>
      <c r="DLX536" s="340" t="s">
        <v>610</v>
      </c>
      <c r="DLY536" s="485">
        <v>1</v>
      </c>
      <c r="DLZ536" s="340" t="s">
        <v>610</v>
      </c>
      <c r="DMA536" s="485">
        <v>1</v>
      </c>
      <c r="DMB536" s="340" t="s">
        <v>610</v>
      </c>
      <c r="DMC536" s="485">
        <v>1</v>
      </c>
      <c r="DMD536" s="340" t="s">
        <v>610</v>
      </c>
      <c r="DME536" s="485">
        <v>1</v>
      </c>
      <c r="DMF536" s="340" t="s">
        <v>610</v>
      </c>
      <c r="DMG536" s="485">
        <v>1</v>
      </c>
      <c r="DMH536" s="340" t="s">
        <v>610</v>
      </c>
      <c r="DMI536" s="485">
        <v>1</v>
      </c>
      <c r="DMJ536" s="340" t="s">
        <v>610</v>
      </c>
      <c r="DMK536" s="485">
        <v>1</v>
      </c>
      <c r="DML536" s="340" t="s">
        <v>610</v>
      </c>
      <c r="DMM536" s="485">
        <v>1</v>
      </c>
      <c r="DMN536" s="340" t="s">
        <v>610</v>
      </c>
      <c r="DMO536" s="485">
        <v>1</v>
      </c>
      <c r="DMP536" s="340" t="s">
        <v>610</v>
      </c>
      <c r="DMQ536" s="485">
        <v>1</v>
      </c>
      <c r="DMR536" s="340" t="s">
        <v>610</v>
      </c>
      <c r="DMS536" s="485">
        <v>1</v>
      </c>
      <c r="DMT536" s="340" t="s">
        <v>610</v>
      </c>
      <c r="DMU536" s="485">
        <v>1</v>
      </c>
      <c r="DMV536" s="340" t="s">
        <v>610</v>
      </c>
      <c r="DMW536" s="485">
        <v>1</v>
      </c>
      <c r="DMX536" s="340" t="s">
        <v>610</v>
      </c>
      <c r="DMY536" s="485">
        <v>1</v>
      </c>
      <c r="DMZ536" s="340" t="s">
        <v>610</v>
      </c>
      <c r="DNA536" s="485">
        <v>1</v>
      </c>
      <c r="DNB536" s="340" t="s">
        <v>610</v>
      </c>
      <c r="DNC536" s="485">
        <v>1</v>
      </c>
      <c r="DND536" s="340" t="s">
        <v>610</v>
      </c>
      <c r="DNE536" s="485">
        <v>1</v>
      </c>
      <c r="DNF536" s="340" t="s">
        <v>610</v>
      </c>
      <c r="DNG536" s="485">
        <v>1</v>
      </c>
      <c r="DNH536" s="340" t="s">
        <v>610</v>
      </c>
      <c r="DNI536" s="485">
        <v>1</v>
      </c>
      <c r="DNJ536" s="340" t="s">
        <v>610</v>
      </c>
      <c r="DNK536" s="485">
        <v>1</v>
      </c>
      <c r="DNL536" s="340" t="s">
        <v>610</v>
      </c>
      <c r="DNM536" s="485">
        <v>1</v>
      </c>
      <c r="DNN536" s="340" t="s">
        <v>610</v>
      </c>
      <c r="DNO536" s="485">
        <v>1</v>
      </c>
      <c r="DNP536" s="340" t="s">
        <v>610</v>
      </c>
      <c r="DNQ536" s="485">
        <v>1</v>
      </c>
      <c r="DNR536" s="340" t="s">
        <v>610</v>
      </c>
      <c r="DNS536" s="485">
        <v>1</v>
      </c>
      <c r="DNT536" s="340" t="s">
        <v>610</v>
      </c>
      <c r="DNU536" s="485">
        <v>1</v>
      </c>
      <c r="DNV536" s="340" t="s">
        <v>610</v>
      </c>
      <c r="DNW536" s="485">
        <v>1</v>
      </c>
      <c r="DNX536" s="340" t="s">
        <v>610</v>
      </c>
      <c r="DNY536" s="485">
        <v>1</v>
      </c>
      <c r="DNZ536" s="340" t="s">
        <v>610</v>
      </c>
      <c r="DOA536" s="485">
        <v>1</v>
      </c>
      <c r="DOB536" s="340" t="s">
        <v>610</v>
      </c>
      <c r="DOC536" s="485">
        <v>1</v>
      </c>
      <c r="DOD536" s="340" t="s">
        <v>610</v>
      </c>
      <c r="DOE536" s="485">
        <v>1</v>
      </c>
      <c r="DOF536" s="340" t="s">
        <v>610</v>
      </c>
      <c r="DOG536" s="485">
        <v>1</v>
      </c>
      <c r="DOH536" s="340" t="s">
        <v>610</v>
      </c>
      <c r="DOI536" s="485">
        <v>1</v>
      </c>
      <c r="DOJ536" s="340" t="s">
        <v>610</v>
      </c>
      <c r="DOK536" s="485">
        <v>1</v>
      </c>
      <c r="DOL536" s="340" t="s">
        <v>610</v>
      </c>
      <c r="DOM536" s="485">
        <v>1</v>
      </c>
      <c r="DON536" s="340" t="s">
        <v>610</v>
      </c>
      <c r="DOO536" s="485">
        <v>1</v>
      </c>
      <c r="DOP536" s="340" t="s">
        <v>610</v>
      </c>
      <c r="DOQ536" s="485">
        <v>1</v>
      </c>
      <c r="DOR536" s="340" t="s">
        <v>610</v>
      </c>
      <c r="DOS536" s="485">
        <v>1</v>
      </c>
      <c r="DOT536" s="340" t="s">
        <v>610</v>
      </c>
      <c r="DOU536" s="485">
        <v>1</v>
      </c>
      <c r="DOV536" s="340" t="s">
        <v>610</v>
      </c>
      <c r="DOW536" s="485">
        <v>1</v>
      </c>
      <c r="DOX536" s="340" t="s">
        <v>610</v>
      </c>
      <c r="DOY536" s="485">
        <v>1</v>
      </c>
      <c r="DOZ536" s="340" t="s">
        <v>610</v>
      </c>
      <c r="DPA536" s="485">
        <v>1</v>
      </c>
      <c r="DPB536" s="340" t="s">
        <v>610</v>
      </c>
      <c r="DPC536" s="485">
        <v>1</v>
      </c>
      <c r="DPD536" s="340" t="s">
        <v>610</v>
      </c>
      <c r="DPE536" s="485">
        <v>1</v>
      </c>
      <c r="DPF536" s="340" t="s">
        <v>610</v>
      </c>
      <c r="DPG536" s="485">
        <v>1</v>
      </c>
      <c r="DPH536" s="340" t="s">
        <v>610</v>
      </c>
      <c r="DPI536" s="485">
        <v>1</v>
      </c>
      <c r="DPJ536" s="340" t="s">
        <v>610</v>
      </c>
      <c r="DPK536" s="485">
        <v>1</v>
      </c>
      <c r="DPL536" s="340" t="s">
        <v>610</v>
      </c>
      <c r="DPM536" s="485">
        <v>1</v>
      </c>
      <c r="DPN536" s="340" t="s">
        <v>610</v>
      </c>
      <c r="DPO536" s="485">
        <v>1</v>
      </c>
      <c r="DPP536" s="340" t="s">
        <v>610</v>
      </c>
      <c r="DPQ536" s="485">
        <v>1</v>
      </c>
      <c r="DPR536" s="340" t="s">
        <v>610</v>
      </c>
      <c r="DPS536" s="485">
        <v>1</v>
      </c>
      <c r="DPT536" s="340" t="s">
        <v>610</v>
      </c>
      <c r="DPU536" s="485">
        <v>1</v>
      </c>
      <c r="DPV536" s="340" t="s">
        <v>610</v>
      </c>
      <c r="DPW536" s="485">
        <v>1</v>
      </c>
      <c r="DPX536" s="340" t="s">
        <v>610</v>
      </c>
      <c r="DPY536" s="485">
        <v>1</v>
      </c>
      <c r="DPZ536" s="340" t="s">
        <v>610</v>
      </c>
      <c r="DQA536" s="485">
        <v>1</v>
      </c>
      <c r="DQB536" s="340" t="s">
        <v>610</v>
      </c>
      <c r="DQC536" s="485">
        <v>1</v>
      </c>
      <c r="DQD536" s="340" t="s">
        <v>610</v>
      </c>
      <c r="DQE536" s="485">
        <v>1</v>
      </c>
      <c r="DQF536" s="340" t="s">
        <v>610</v>
      </c>
      <c r="DQG536" s="485">
        <v>1</v>
      </c>
      <c r="DQH536" s="340" t="s">
        <v>610</v>
      </c>
      <c r="DQI536" s="485">
        <v>1</v>
      </c>
      <c r="DQJ536" s="340" t="s">
        <v>610</v>
      </c>
      <c r="DQK536" s="485">
        <v>1</v>
      </c>
      <c r="DQL536" s="340" t="s">
        <v>610</v>
      </c>
      <c r="DQM536" s="485">
        <v>1</v>
      </c>
      <c r="DQN536" s="340" t="s">
        <v>610</v>
      </c>
      <c r="DQO536" s="485">
        <v>1</v>
      </c>
      <c r="DQP536" s="340" t="s">
        <v>610</v>
      </c>
      <c r="DQQ536" s="485">
        <v>1</v>
      </c>
      <c r="DQR536" s="340" t="s">
        <v>610</v>
      </c>
      <c r="DQS536" s="485">
        <v>1</v>
      </c>
      <c r="DQT536" s="340" t="s">
        <v>610</v>
      </c>
      <c r="DQU536" s="485">
        <v>1</v>
      </c>
      <c r="DQV536" s="340" t="s">
        <v>610</v>
      </c>
      <c r="DQW536" s="485">
        <v>1</v>
      </c>
      <c r="DQX536" s="340" t="s">
        <v>610</v>
      </c>
      <c r="DQY536" s="485">
        <v>1</v>
      </c>
      <c r="DQZ536" s="340" t="s">
        <v>610</v>
      </c>
      <c r="DRA536" s="485">
        <v>1</v>
      </c>
      <c r="DRB536" s="340" t="s">
        <v>610</v>
      </c>
      <c r="DRC536" s="485">
        <v>1</v>
      </c>
      <c r="DRD536" s="340" t="s">
        <v>610</v>
      </c>
      <c r="DRE536" s="485">
        <v>1</v>
      </c>
      <c r="DRF536" s="340" t="s">
        <v>610</v>
      </c>
      <c r="DRG536" s="485">
        <v>1</v>
      </c>
      <c r="DRH536" s="340" t="s">
        <v>610</v>
      </c>
      <c r="DRI536" s="485">
        <v>1</v>
      </c>
      <c r="DRJ536" s="340" t="s">
        <v>610</v>
      </c>
      <c r="DRK536" s="485">
        <v>1</v>
      </c>
      <c r="DRL536" s="340" t="s">
        <v>610</v>
      </c>
      <c r="DRM536" s="485">
        <v>1</v>
      </c>
      <c r="DRN536" s="340" t="s">
        <v>610</v>
      </c>
      <c r="DRO536" s="485">
        <v>1</v>
      </c>
      <c r="DRP536" s="340" t="s">
        <v>610</v>
      </c>
      <c r="DRQ536" s="485">
        <v>1</v>
      </c>
      <c r="DRR536" s="340" t="s">
        <v>610</v>
      </c>
      <c r="DRS536" s="485">
        <v>1</v>
      </c>
      <c r="DRT536" s="340" t="s">
        <v>610</v>
      </c>
      <c r="DRU536" s="485">
        <v>1</v>
      </c>
      <c r="DRV536" s="340" t="s">
        <v>610</v>
      </c>
      <c r="DRW536" s="485">
        <v>1</v>
      </c>
      <c r="DRX536" s="340" t="s">
        <v>610</v>
      </c>
      <c r="DRY536" s="485">
        <v>1</v>
      </c>
      <c r="DRZ536" s="340" t="s">
        <v>610</v>
      </c>
      <c r="DSA536" s="485">
        <v>1</v>
      </c>
      <c r="DSB536" s="340" t="s">
        <v>610</v>
      </c>
      <c r="DSC536" s="485">
        <v>1</v>
      </c>
      <c r="DSD536" s="340" t="s">
        <v>610</v>
      </c>
      <c r="DSE536" s="485">
        <v>1</v>
      </c>
      <c r="DSF536" s="340" t="s">
        <v>610</v>
      </c>
      <c r="DSG536" s="485">
        <v>1</v>
      </c>
      <c r="DSH536" s="340" t="s">
        <v>610</v>
      </c>
      <c r="DSI536" s="485">
        <v>1</v>
      </c>
      <c r="DSJ536" s="340" t="s">
        <v>610</v>
      </c>
      <c r="DSK536" s="485">
        <v>1</v>
      </c>
      <c r="DSL536" s="340" t="s">
        <v>610</v>
      </c>
      <c r="DSM536" s="485">
        <v>1</v>
      </c>
      <c r="DSN536" s="340" t="s">
        <v>610</v>
      </c>
      <c r="DSO536" s="485">
        <v>1</v>
      </c>
      <c r="DSP536" s="340" t="s">
        <v>610</v>
      </c>
      <c r="DSQ536" s="485">
        <v>1</v>
      </c>
      <c r="DSR536" s="340" t="s">
        <v>610</v>
      </c>
      <c r="DSS536" s="485">
        <v>1</v>
      </c>
      <c r="DST536" s="340" t="s">
        <v>610</v>
      </c>
      <c r="DSU536" s="485">
        <v>1</v>
      </c>
      <c r="DSV536" s="340" t="s">
        <v>610</v>
      </c>
      <c r="DSW536" s="485">
        <v>1</v>
      </c>
      <c r="DSX536" s="340" t="s">
        <v>610</v>
      </c>
      <c r="DSY536" s="485">
        <v>1</v>
      </c>
      <c r="DSZ536" s="340" t="s">
        <v>610</v>
      </c>
      <c r="DTA536" s="485">
        <v>1</v>
      </c>
      <c r="DTB536" s="340" t="s">
        <v>610</v>
      </c>
      <c r="DTC536" s="485">
        <v>1</v>
      </c>
      <c r="DTD536" s="340" t="s">
        <v>610</v>
      </c>
      <c r="DTE536" s="485">
        <v>1</v>
      </c>
      <c r="DTF536" s="340" t="s">
        <v>610</v>
      </c>
      <c r="DTG536" s="485">
        <v>1</v>
      </c>
      <c r="DTH536" s="340" t="s">
        <v>610</v>
      </c>
      <c r="DTI536" s="485">
        <v>1</v>
      </c>
      <c r="DTJ536" s="340" t="s">
        <v>610</v>
      </c>
      <c r="DTK536" s="485">
        <v>1</v>
      </c>
      <c r="DTL536" s="340" t="s">
        <v>610</v>
      </c>
      <c r="DTM536" s="485">
        <v>1</v>
      </c>
      <c r="DTN536" s="340" t="s">
        <v>610</v>
      </c>
      <c r="DTO536" s="485">
        <v>1</v>
      </c>
      <c r="DTP536" s="340" t="s">
        <v>610</v>
      </c>
      <c r="DTQ536" s="485">
        <v>1</v>
      </c>
      <c r="DTR536" s="340" t="s">
        <v>610</v>
      </c>
      <c r="DTS536" s="485">
        <v>1</v>
      </c>
      <c r="DTT536" s="340" t="s">
        <v>610</v>
      </c>
      <c r="DTU536" s="485">
        <v>1</v>
      </c>
      <c r="DTV536" s="340" t="s">
        <v>610</v>
      </c>
      <c r="DTW536" s="485">
        <v>1</v>
      </c>
      <c r="DTX536" s="340" t="s">
        <v>610</v>
      </c>
      <c r="DTY536" s="485">
        <v>1</v>
      </c>
      <c r="DTZ536" s="340" t="s">
        <v>610</v>
      </c>
      <c r="DUA536" s="485">
        <v>1</v>
      </c>
      <c r="DUB536" s="340" t="s">
        <v>610</v>
      </c>
      <c r="DUC536" s="485">
        <v>1</v>
      </c>
      <c r="DUD536" s="340" t="s">
        <v>610</v>
      </c>
      <c r="DUE536" s="485">
        <v>1</v>
      </c>
      <c r="DUF536" s="340" t="s">
        <v>610</v>
      </c>
      <c r="DUG536" s="485">
        <v>1</v>
      </c>
      <c r="DUH536" s="340" t="s">
        <v>610</v>
      </c>
      <c r="DUI536" s="485">
        <v>1</v>
      </c>
      <c r="DUJ536" s="340" t="s">
        <v>610</v>
      </c>
      <c r="DUK536" s="485">
        <v>1</v>
      </c>
      <c r="DUL536" s="340" t="s">
        <v>610</v>
      </c>
      <c r="DUM536" s="485">
        <v>1</v>
      </c>
      <c r="DUN536" s="340" t="s">
        <v>610</v>
      </c>
      <c r="DUO536" s="485">
        <v>1</v>
      </c>
      <c r="DUP536" s="340" t="s">
        <v>610</v>
      </c>
      <c r="DUQ536" s="485">
        <v>1</v>
      </c>
      <c r="DUR536" s="340" t="s">
        <v>610</v>
      </c>
      <c r="DUS536" s="485">
        <v>1</v>
      </c>
      <c r="DUT536" s="340" t="s">
        <v>610</v>
      </c>
      <c r="DUU536" s="485">
        <v>1</v>
      </c>
      <c r="DUV536" s="340" t="s">
        <v>610</v>
      </c>
      <c r="DUW536" s="485">
        <v>1</v>
      </c>
      <c r="DUX536" s="340" t="s">
        <v>610</v>
      </c>
      <c r="DUY536" s="485">
        <v>1</v>
      </c>
      <c r="DUZ536" s="340" t="s">
        <v>610</v>
      </c>
      <c r="DVA536" s="485">
        <v>1</v>
      </c>
      <c r="DVB536" s="340" t="s">
        <v>610</v>
      </c>
      <c r="DVC536" s="485">
        <v>1</v>
      </c>
      <c r="DVD536" s="340" t="s">
        <v>610</v>
      </c>
      <c r="DVE536" s="485">
        <v>1</v>
      </c>
      <c r="DVF536" s="340" t="s">
        <v>610</v>
      </c>
      <c r="DVG536" s="485">
        <v>1</v>
      </c>
      <c r="DVH536" s="340" t="s">
        <v>610</v>
      </c>
      <c r="DVI536" s="485">
        <v>1</v>
      </c>
      <c r="DVJ536" s="340" t="s">
        <v>610</v>
      </c>
      <c r="DVK536" s="485">
        <v>1</v>
      </c>
      <c r="DVL536" s="340" t="s">
        <v>610</v>
      </c>
      <c r="DVM536" s="485">
        <v>1</v>
      </c>
      <c r="DVN536" s="340" t="s">
        <v>610</v>
      </c>
      <c r="DVO536" s="485">
        <v>1</v>
      </c>
      <c r="DVP536" s="340" t="s">
        <v>610</v>
      </c>
      <c r="DVQ536" s="485">
        <v>1</v>
      </c>
      <c r="DVR536" s="340" t="s">
        <v>610</v>
      </c>
      <c r="DVS536" s="485">
        <v>1</v>
      </c>
      <c r="DVT536" s="340" t="s">
        <v>610</v>
      </c>
      <c r="DVU536" s="485">
        <v>1</v>
      </c>
      <c r="DVV536" s="340" t="s">
        <v>610</v>
      </c>
      <c r="DVW536" s="485">
        <v>1</v>
      </c>
      <c r="DVX536" s="340" t="s">
        <v>610</v>
      </c>
      <c r="DVY536" s="485">
        <v>1</v>
      </c>
      <c r="DVZ536" s="340" t="s">
        <v>610</v>
      </c>
      <c r="DWA536" s="485">
        <v>1</v>
      </c>
      <c r="DWB536" s="340" t="s">
        <v>610</v>
      </c>
      <c r="DWC536" s="485">
        <v>1</v>
      </c>
      <c r="DWD536" s="340" t="s">
        <v>610</v>
      </c>
      <c r="DWE536" s="485">
        <v>1</v>
      </c>
      <c r="DWF536" s="340" t="s">
        <v>610</v>
      </c>
      <c r="DWG536" s="485">
        <v>1</v>
      </c>
      <c r="DWH536" s="340" t="s">
        <v>610</v>
      </c>
      <c r="DWI536" s="485">
        <v>1</v>
      </c>
      <c r="DWJ536" s="340" t="s">
        <v>610</v>
      </c>
      <c r="DWK536" s="485">
        <v>1</v>
      </c>
      <c r="DWL536" s="340" t="s">
        <v>610</v>
      </c>
      <c r="DWM536" s="485">
        <v>1</v>
      </c>
      <c r="DWN536" s="340" t="s">
        <v>610</v>
      </c>
      <c r="DWO536" s="485">
        <v>1</v>
      </c>
      <c r="DWP536" s="340" t="s">
        <v>610</v>
      </c>
      <c r="DWQ536" s="485">
        <v>1</v>
      </c>
      <c r="DWR536" s="340" t="s">
        <v>610</v>
      </c>
      <c r="DWS536" s="485">
        <v>1</v>
      </c>
      <c r="DWT536" s="340" t="s">
        <v>610</v>
      </c>
      <c r="DWU536" s="485">
        <v>1</v>
      </c>
      <c r="DWV536" s="340" t="s">
        <v>610</v>
      </c>
      <c r="DWW536" s="485">
        <v>1</v>
      </c>
      <c r="DWX536" s="340" t="s">
        <v>610</v>
      </c>
      <c r="DWY536" s="485">
        <v>1</v>
      </c>
      <c r="DWZ536" s="340" t="s">
        <v>610</v>
      </c>
      <c r="DXA536" s="485">
        <v>1</v>
      </c>
      <c r="DXB536" s="340" t="s">
        <v>610</v>
      </c>
      <c r="DXC536" s="485">
        <v>1</v>
      </c>
      <c r="DXD536" s="340" t="s">
        <v>610</v>
      </c>
      <c r="DXE536" s="485">
        <v>1</v>
      </c>
      <c r="DXF536" s="340" t="s">
        <v>610</v>
      </c>
      <c r="DXG536" s="485">
        <v>1</v>
      </c>
      <c r="DXH536" s="340" t="s">
        <v>610</v>
      </c>
      <c r="DXI536" s="485">
        <v>1</v>
      </c>
      <c r="DXJ536" s="340" t="s">
        <v>610</v>
      </c>
      <c r="DXK536" s="485">
        <v>1</v>
      </c>
      <c r="DXL536" s="340" t="s">
        <v>610</v>
      </c>
      <c r="DXM536" s="485">
        <v>1</v>
      </c>
      <c r="DXN536" s="340" t="s">
        <v>610</v>
      </c>
      <c r="DXO536" s="485">
        <v>1</v>
      </c>
      <c r="DXP536" s="340" t="s">
        <v>610</v>
      </c>
      <c r="DXQ536" s="485">
        <v>1</v>
      </c>
      <c r="DXR536" s="340" t="s">
        <v>610</v>
      </c>
      <c r="DXS536" s="485">
        <v>1</v>
      </c>
      <c r="DXT536" s="340" t="s">
        <v>610</v>
      </c>
      <c r="DXU536" s="485">
        <v>1</v>
      </c>
      <c r="DXV536" s="340" t="s">
        <v>610</v>
      </c>
      <c r="DXW536" s="485">
        <v>1</v>
      </c>
      <c r="DXX536" s="340" t="s">
        <v>610</v>
      </c>
      <c r="DXY536" s="485">
        <v>1</v>
      </c>
      <c r="DXZ536" s="340" t="s">
        <v>610</v>
      </c>
      <c r="DYA536" s="485">
        <v>1</v>
      </c>
      <c r="DYB536" s="340" t="s">
        <v>610</v>
      </c>
      <c r="DYC536" s="485">
        <v>1</v>
      </c>
      <c r="DYD536" s="340" t="s">
        <v>610</v>
      </c>
      <c r="DYE536" s="485">
        <v>1</v>
      </c>
      <c r="DYF536" s="340" t="s">
        <v>610</v>
      </c>
      <c r="DYG536" s="485">
        <v>1</v>
      </c>
      <c r="DYH536" s="340" t="s">
        <v>610</v>
      </c>
      <c r="DYI536" s="485">
        <v>1</v>
      </c>
      <c r="DYJ536" s="340" t="s">
        <v>610</v>
      </c>
      <c r="DYK536" s="485">
        <v>1</v>
      </c>
      <c r="DYL536" s="340" t="s">
        <v>610</v>
      </c>
      <c r="DYM536" s="485">
        <v>1</v>
      </c>
      <c r="DYN536" s="340" t="s">
        <v>610</v>
      </c>
      <c r="DYO536" s="485">
        <v>1</v>
      </c>
      <c r="DYP536" s="340" t="s">
        <v>610</v>
      </c>
      <c r="DYQ536" s="485">
        <v>1</v>
      </c>
      <c r="DYR536" s="340" t="s">
        <v>610</v>
      </c>
      <c r="DYS536" s="485">
        <v>1</v>
      </c>
      <c r="DYT536" s="340" t="s">
        <v>610</v>
      </c>
      <c r="DYU536" s="485">
        <v>1</v>
      </c>
      <c r="DYV536" s="340" t="s">
        <v>610</v>
      </c>
      <c r="DYW536" s="485">
        <v>1</v>
      </c>
      <c r="DYX536" s="340" t="s">
        <v>610</v>
      </c>
      <c r="DYY536" s="485">
        <v>1</v>
      </c>
      <c r="DYZ536" s="340" t="s">
        <v>610</v>
      </c>
      <c r="DZA536" s="485">
        <v>1</v>
      </c>
      <c r="DZB536" s="340" t="s">
        <v>610</v>
      </c>
      <c r="DZC536" s="485">
        <v>1</v>
      </c>
      <c r="DZD536" s="340" t="s">
        <v>610</v>
      </c>
      <c r="DZE536" s="485">
        <v>1</v>
      </c>
      <c r="DZF536" s="340" t="s">
        <v>610</v>
      </c>
      <c r="DZG536" s="485">
        <v>1</v>
      </c>
      <c r="DZH536" s="340" t="s">
        <v>610</v>
      </c>
      <c r="DZI536" s="485">
        <v>1</v>
      </c>
      <c r="DZJ536" s="340" t="s">
        <v>610</v>
      </c>
      <c r="DZK536" s="485">
        <v>1</v>
      </c>
      <c r="DZL536" s="340" t="s">
        <v>610</v>
      </c>
      <c r="DZM536" s="485">
        <v>1</v>
      </c>
      <c r="DZN536" s="340" t="s">
        <v>610</v>
      </c>
      <c r="DZO536" s="485">
        <v>1</v>
      </c>
      <c r="DZP536" s="340" t="s">
        <v>610</v>
      </c>
      <c r="DZQ536" s="485">
        <v>1</v>
      </c>
      <c r="DZR536" s="340" t="s">
        <v>610</v>
      </c>
      <c r="DZS536" s="485">
        <v>1</v>
      </c>
      <c r="DZT536" s="340" t="s">
        <v>610</v>
      </c>
      <c r="DZU536" s="485">
        <v>1</v>
      </c>
      <c r="DZV536" s="340" t="s">
        <v>610</v>
      </c>
      <c r="DZW536" s="485">
        <v>1</v>
      </c>
      <c r="DZX536" s="340" t="s">
        <v>610</v>
      </c>
      <c r="DZY536" s="485">
        <v>1</v>
      </c>
      <c r="DZZ536" s="340" t="s">
        <v>610</v>
      </c>
      <c r="EAA536" s="485">
        <v>1</v>
      </c>
      <c r="EAB536" s="340" t="s">
        <v>610</v>
      </c>
      <c r="EAC536" s="485">
        <v>1</v>
      </c>
      <c r="EAD536" s="340" t="s">
        <v>610</v>
      </c>
      <c r="EAE536" s="485">
        <v>1</v>
      </c>
      <c r="EAF536" s="340" t="s">
        <v>610</v>
      </c>
      <c r="EAG536" s="485">
        <v>1</v>
      </c>
      <c r="EAH536" s="340" t="s">
        <v>610</v>
      </c>
      <c r="EAI536" s="485">
        <v>1</v>
      </c>
      <c r="EAJ536" s="340" t="s">
        <v>610</v>
      </c>
      <c r="EAK536" s="485">
        <v>1</v>
      </c>
      <c r="EAL536" s="340" t="s">
        <v>610</v>
      </c>
      <c r="EAM536" s="485">
        <v>1</v>
      </c>
      <c r="EAN536" s="340" t="s">
        <v>610</v>
      </c>
      <c r="EAO536" s="485">
        <v>1</v>
      </c>
      <c r="EAP536" s="340" t="s">
        <v>610</v>
      </c>
      <c r="EAQ536" s="485">
        <v>1</v>
      </c>
      <c r="EAR536" s="340" t="s">
        <v>610</v>
      </c>
      <c r="EAS536" s="485">
        <v>1</v>
      </c>
      <c r="EAT536" s="340" t="s">
        <v>610</v>
      </c>
      <c r="EAU536" s="485">
        <v>1</v>
      </c>
      <c r="EAV536" s="340" t="s">
        <v>610</v>
      </c>
      <c r="EAW536" s="485">
        <v>1</v>
      </c>
      <c r="EAX536" s="340" t="s">
        <v>610</v>
      </c>
      <c r="EAY536" s="485">
        <v>1</v>
      </c>
      <c r="EAZ536" s="340" t="s">
        <v>610</v>
      </c>
      <c r="EBA536" s="485">
        <v>1</v>
      </c>
      <c r="EBB536" s="340" t="s">
        <v>610</v>
      </c>
      <c r="EBC536" s="485">
        <v>1</v>
      </c>
      <c r="EBD536" s="340" t="s">
        <v>610</v>
      </c>
      <c r="EBE536" s="485">
        <v>1</v>
      </c>
      <c r="EBF536" s="340" t="s">
        <v>610</v>
      </c>
      <c r="EBG536" s="485">
        <v>1</v>
      </c>
      <c r="EBH536" s="340" t="s">
        <v>610</v>
      </c>
      <c r="EBI536" s="485">
        <v>1</v>
      </c>
      <c r="EBJ536" s="340" t="s">
        <v>610</v>
      </c>
      <c r="EBK536" s="485">
        <v>1</v>
      </c>
      <c r="EBL536" s="340" t="s">
        <v>610</v>
      </c>
      <c r="EBM536" s="485">
        <v>1</v>
      </c>
      <c r="EBN536" s="340" t="s">
        <v>610</v>
      </c>
      <c r="EBO536" s="485">
        <v>1</v>
      </c>
      <c r="EBP536" s="340" t="s">
        <v>610</v>
      </c>
      <c r="EBQ536" s="485">
        <v>1</v>
      </c>
      <c r="EBR536" s="340" t="s">
        <v>610</v>
      </c>
      <c r="EBS536" s="485">
        <v>1</v>
      </c>
      <c r="EBT536" s="340" t="s">
        <v>610</v>
      </c>
      <c r="EBU536" s="485">
        <v>1</v>
      </c>
      <c r="EBV536" s="340" t="s">
        <v>610</v>
      </c>
      <c r="EBW536" s="485">
        <v>1</v>
      </c>
      <c r="EBX536" s="340" t="s">
        <v>610</v>
      </c>
      <c r="EBY536" s="485">
        <v>1</v>
      </c>
      <c r="EBZ536" s="340" t="s">
        <v>610</v>
      </c>
      <c r="ECA536" s="485">
        <v>1</v>
      </c>
      <c r="ECB536" s="340" t="s">
        <v>610</v>
      </c>
      <c r="ECC536" s="485">
        <v>1</v>
      </c>
      <c r="ECD536" s="340" t="s">
        <v>610</v>
      </c>
      <c r="ECE536" s="485">
        <v>1</v>
      </c>
      <c r="ECF536" s="340" t="s">
        <v>610</v>
      </c>
      <c r="ECG536" s="485">
        <v>1</v>
      </c>
      <c r="ECH536" s="340" t="s">
        <v>610</v>
      </c>
      <c r="ECI536" s="485">
        <v>1</v>
      </c>
      <c r="ECJ536" s="340" t="s">
        <v>610</v>
      </c>
      <c r="ECK536" s="485">
        <v>1</v>
      </c>
      <c r="ECL536" s="340" t="s">
        <v>610</v>
      </c>
      <c r="ECM536" s="485">
        <v>1</v>
      </c>
      <c r="ECN536" s="340" t="s">
        <v>610</v>
      </c>
      <c r="ECO536" s="485">
        <v>1</v>
      </c>
      <c r="ECP536" s="340" t="s">
        <v>610</v>
      </c>
      <c r="ECQ536" s="485">
        <v>1</v>
      </c>
      <c r="ECR536" s="340" t="s">
        <v>610</v>
      </c>
      <c r="ECS536" s="485">
        <v>1</v>
      </c>
      <c r="ECT536" s="340" t="s">
        <v>610</v>
      </c>
      <c r="ECU536" s="485">
        <v>1</v>
      </c>
      <c r="ECV536" s="340" t="s">
        <v>610</v>
      </c>
      <c r="ECW536" s="485">
        <v>1</v>
      </c>
      <c r="ECX536" s="340" t="s">
        <v>610</v>
      </c>
      <c r="ECY536" s="485">
        <v>1</v>
      </c>
      <c r="ECZ536" s="340" t="s">
        <v>610</v>
      </c>
      <c r="EDA536" s="485">
        <v>1</v>
      </c>
      <c r="EDB536" s="340" t="s">
        <v>610</v>
      </c>
      <c r="EDC536" s="485">
        <v>1</v>
      </c>
      <c r="EDD536" s="340" t="s">
        <v>610</v>
      </c>
      <c r="EDE536" s="485">
        <v>1</v>
      </c>
      <c r="EDF536" s="340" t="s">
        <v>610</v>
      </c>
      <c r="EDG536" s="485">
        <v>1</v>
      </c>
      <c r="EDH536" s="340" t="s">
        <v>610</v>
      </c>
      <c r="EDI536" s="485">
        <v>1</v>
      </c>
      <c r="EDJ536" s="340" t="s">
        <v>610</v>
      </c>
      <c r="EDK536" s="485">
        <v>1</v>
      </c>
      <c r="EDL536" s="340" t="s">
        <v>610</v>
      </c>
      <c r="EDM536" s="485">
        <v>1</v>
      </c>
      <c r="EDN536" s="340" t="s">
        <v>610</v>
      </c>
      <c r="EDO536" s="485">
        <v>1</v>
      </c>
      <c r="EDP536" s="340" t="s">
        <v>610</v>
      </c>
      <c r="EDQ536" s="485">
        <v>1</v>
      </c>
      <c r="EDR536" s="340" t="s">
        <v>610</v>
      </c>
      <c r="EDS536" s="485">
        <v>1</v>
      </c>
      <c r="EDT536" s="340" t="s">
        <v>610</v>
      </c>
      <c r="EDU536" s="485">
        <v>1</v>
      </c>
      <c r="EDV536" s="340" t="s">
        <v>610</v>
      </c>
      <c r="EDW536" s="485">
        <v>1</v>
      </c>
      <c r="EDX536" s="340" t="s">
        <v>610</v>
      </c>
      <c r="EDY536" s="485">
        <v>1</v>
      </c>
      <c r="EDZ536" s="340" t="s">
        <v>610</v>
      </c>
      <c r="EEA536" s="485">
        <v>1</v>
      </c>
      <c r="EEB536" s="340" t="s">
        <v>610</v>
      </c>
      <c r="EEC536" s="485">
        <v>1</v>
      </c>
      <c r="EED536" s="340" t="s">
        <v>610</v>
      </c>
      <c r="EEE536" s="485">
        <v>1</v>
      </c>
      <c r="EEF536" s="340" t="s">
        <v>610</v>
      </c>
      <c r="EEG536" s="485">
        <v>1</v>
      </c>
      <c r="EEH536" s="340" t="s">
        <v>610</v>
      </c>
      <c r="EEI536" s="485">
        <v>1</v>
      </c>
      <c r="EEJ536" s="340" t="s">
        <v>610</v>
      </c>
      <c r="EEK536" s="485">
        <v>1</v>
      </c>
      <c r="EEL536" s="340" t="s">
        <v>610</v>
      </c>
      <c r="EEM536" s="485">
        <v>1</v>
      </c>
      <c r="EEN536" s="340" t="s">
        <v>610</v>
      </c>
      <c r="EEO536" s="485">
        <v>1</v>
      </c>
      <c r="EEP536" s="340" t="s">
        <v>610</v>
      </c>
      <c r="EEQ536" s="485">
        <v>1</v>
      </c>
      <c r="EER536" s="340" t="s">
        <v>610</v>
      </c>
      <c r="EES536" s="485">
        <v>1</v>
      </c>
      <c r="EET536" s="340" t="s">
        <v>610</v>
      </c>
      <c r="EEU536" s="485">
        <v>1</v>
      </c>
      <c r="EEV536" s="340" t="s">
        <v>610</v>
      </c>
      <c r="EEW536" s="485">
        <v>1</v>
      </c>
      <c r="EEX536" s="340" t="s">
        <v>610</v>
      </c>
      <c r="EEY536" s="485">
        <v>1</v>
      </c>
      <c r="EEZ536" s="340" t="s">
        <v>610</v>
      </c>
      <c r="EFA536" s="485">
        <v>1</v>
      </c>
      <c r="EFB536" s="340" t="s">
        <v>610</v>
      </c>
      <c r="EFC536" s="485">
        <v>1</v>
      </c>
      <c r="EFD536" s="340" t="s">
        <v>610</v>
      </c>
      <c r="EFE536" s="485">
        <v>1</v>
      </c>
      <c r="EFF536" s="340" t="s">
        <v>610</v>
      </c>
      <c r="EFG536" s="485">
        <v>1</v>
      </c>
      <c r="EFH536" s="340" t="s">
        <v>610</v>
      </c>
      <c r="EFI536" s="485">
        <v>1</v>
      </c>
      <c r="EFJ536" s="340" t="s">
        <v>610</v>
      </c>
      <c r="EFK536" s="485">
        <v>1</v>
      </c>
      <c r="EFL536" s="340" t="s">
        <v>610</v>
      </c>
      <c r="EFM536" s="485">
        <v>1</v>
      </c>
      <c r="EFN536" s="340" t="s">
        <v>610</v>
      </c>
      <c r="EFO536" s="485">
        <v>1</v>
      </c>
      <c r="EFP536" s="340" t="s">
        <v>610</v>
      </c>
      <c r="EFQ536" s="485">
        <v>1</v>
      </c>
      <c r="EFR536" s="340" t="s">
        <v>610</v>
      </c>
      <c r="EFS536" s="485">
        <v>1</v>
      </c>
      <c r="EFT536" s="340" t="s">
        <v>610</v>
      </c>
      <c r="EFU536" s="485">
        <v>1</v>
      </c>
      <c r="EFV536" s="340" t="s">
        <v>610</v>
      </c>
      <c r="EFW536" s="485">
        <v>1</v>
      </c>
      <c r="EFX536" s="340" t="s">
        <v>610</v>
      </c>
      <c r="EFY536" s="485">
        <v>1</v>
      </c>
      <c r="EFZ536" s="340" t="s">
        <v>610</v>
      </c>
      <c r="EGA536" s="485">
        <v>1</v>
      </c>
      <c r="EGB536" s="340" t="s">
        <v>610</v>
      </c>
      <c r="EGC536" s="485">
        <v>1</v>
      </c>
      <c r="EGD536" s="340" t="s">
        <v>610</v>
      </c>
      <c r="EGE536" s="485">
        <v>1</v>
      </c>
      <c r="EGF536" s="340" t="s">
        <v>610</v>
      </c>
      <c r="EGG536" s="485">
        <v>1</v>
      </c>
      <c r="EGH536" s="340" t="s">
        <v>610</v>
      </c>
      <c r="EGI536" s="485">
        <v>1</v>
      </c>
      <c r="EGJ536" s="340" t="s">
        <v>610</v>
      </c>
      <c r="EGK536" s="485">
        <v>1</v>
      </c>
      <c r="EGL536" s="340" t="s">
        <v>610</v>
      </c>
      <c r="EGM536" s="485">
        <v>1</v>
      </c>
      <c r="EGN536" s="340" t="s">
        <v>610</v>
      </c>
      <c r="EGO536" s="485">
        <v>1</v>
      </c>
      <c r="EGP536" s="340" t="s">
        <v>610</v>
      </c>
      <c r="EGQ536" s="485">
        <v>1</v>
      </c>
      <c r="EGR536" s="340" t="s">
        <v>610</v>
      </c>
      <c r="EGS536" s="485">
        <v>1</v>
      </c>
      <c r="EGT536" s="340" t="s">
        <v>610</v>
      </c>
      <c r="EGU536" s="485">
        <v>1</v>
      </c>
      <c r="EGV536" s="340" t="s">
        <v>610</v>
      </c>
      <c r="EGW536" s="485">
        <v>1</v>
      </c>
      <c r="EGX536" s="340" t="s">
        <v>610</v>
      </c>
      <c r="EGY536" s="485">
        <v>1</v>
      </c>
      <c r="EGZ536" s="340" t="s">
        <v>610</v>
      </c>
      <c r="EHA536" s="485">
        <v>1</v>
      </c>
      <c r="EHB536" s="340" t="s">
        <v>610</v>
      </c>
      <c r="EHC536" s="485">
        <v>1</v>
      </c>
      <c r="EHD536" s="340" t="s">
        <v>610</v>
      </c>
      <c r="EHE536" s="485">
        <v>1</v>
      </c>
      <c r="EHF536" s="340" t="s">
        <v>610</v>
      </c>
      <c r="EHG536" s="485">
        <v>1</v>
      </c>
      <c r="EHH536" s="340" t="s">
        <v>610</v>
      </c>
      <c r="EHI536" s="485">
        <v>1</v>
      </c>
      <c r="EHJ536" s="340" t="s">
        <v>610</v>
      </c>
      <c r="EHK536" s="485">
        <v>1</v>
      </c>
      <c r="EHL536" s="340" t="s">
        <v>610</v>
      </c>
      <c r="EHM536" s="485">
        <v>1</v>
      </c>
      <c r="EHN536" s="340" t="s">
        <v>610</v>
      </c>
      <c r="EHO536" s="485">
        <v>1</v>
      </c>
      <c r="EHP536" s="340" t="s">
        <v>610</v>
      </c>
      <c r="EHQ536" s="485">
        <v>1</v>
      </c>
      <c r="EHR536" s="340" t="s">
        <v>610</v>
      </c>
      <c r="EHS536" s="485">
        <v>1</v>
      </c>
      <c r="EHT536" s="340" t="s">
        <v>610</v>
      </c>
      <c r="EHU536" s="485">
        <v>1</v>
      </c>
      <c r="EHV536" s="340" t="s">
        <v>610</v>
      </c>
      <c r="EHW536" s="485">
        <v>1</v>
      </c>
      <c r="EHX536" s="340" t="s">
        <v>610</v>
      </c>
      <c r="EHY536" s="485">
        <v>1</v>
      </c>
      <c r="EHZ536" s="340" t="s">
        <v>610</v>
      </c>
      <c r="EIA536" s="485">
        <v>1</v>
      </c>
      <c r="EIB536" s="340" t="s">
        <v>610</v>
      </c>
      <c r="EIC536" s="485">
        <v>1</v>
      </c>
      <c r="EID536" s="340" t="s">
        <v>610</v>
      </c>
      <c r="EIE536" s="485">
        <v>1</v>
      </c>
      <c r="EIF536" s="340" t="s">
        <v>610</v>
      </c>
      <c r="EIG536" s="485">
        <v>1</v>
      </c>
      <c r="EIH536" s="340" t="s">
        <v>610</v>
      </c>
      <c r="EII536" s="485">
        <v>1</v>
      </c>
      <c r="EIJ536" s="340" t="s">
        <v>610</v>
      </c>
      <c r="EIK536" s="485">
        <v>1</v>
      </c>
      <c r="EIL536" s="340" t="s">
        <v>610</v>
      </c>
      <c r="EIM536" s="485">
        <v>1</v>
      </c>
      <c r="EIN536" s="340" t="s">
        <v>610</v>
      </c>
      <c r="EIO536" s="485">
        <v>1</v>
      </c>
      <c r="EIP536" s="340" t="s">
        <v>610</v>
      </c>
      <c r="EIQ536" s="485">
        <v>1</v>
      </c>
      <c r="EIR536" s="340" t="s">
        <v>610</v>
      </c>
      <c r="EIS536" s="485">
        <v>1</v>
      </c>
      <c r="EIT536" s="340" t="s">
        <v>610</v>
      </c>
      <c r="EIU536" s="485">
        <v>1</v>
      </c>
      <c r="EIV536" s="340" t="s">
        <v>610</v>
      </c>
      <c r="EIW536" s="485">
        <v>1</v>
      </c>
      <c r="EIX536" s="340" t="s">
        <v>610</v>
      </c>
      <c r="EIY536" s="485">
        <v>1</v>
      </c>
      <c r="EIZ536" s="340" t="s">
        <v>610</v>
      </c>
      <c r="EJA536" s="485">
        <v>1</v>
      </c>
      <c r="EJB536" s="340" t="s">
        <v>610</v>
      </c>
      <c r="EJC536" s="485">
        <v>1</v>
      </c>
      <c r="EJD536" s="340" t="s">
        <v>610</v>
      </c>
      <c r="EJE536" s="485">
        <v>1</v>
      </c>
      <c r="EJF536" s="340" t="s">
        <v>610</v>
      </c>
      <c r="EJG536" s="485">
        <v>1</v>
      </c>
      <c r="EJH536" s="340" t="s">
        <v>610</v>
      </c>
      <c r="EJI536" s="485">
        <v>1</v>
      </c>
      <c r="EJJ536" s="340" t="s">
        <v>610</v>
      </c>
      <c r="EJK536" s="485">
        <v>1</v>
      </c>
      <c r="EJL536" s="340" t="s">
        <v>610</v>
      </c>
      <c r="EJM536" s="485">
        <v>1</v>
      </c>
      <c r="EJN536" s="340" t="s">
        <v>610</v>
      </c>
      <c r="EJO536" s="485">
        <v>1</v>
      </c>
      <c r="EJP536" s="340" t="s">
        <v>610</v>
      </c>
      <c r="EJQ536" s="485">
        <v>1</v>
      </c>
      <c r="EJR536" s="340" t="s">
        <v>610</v>
      </c>
      <c r="EJS536" s="485">
        <v>1</v>
      </c>
      <c r="EJT536" s="340" t="s">
        <v>610</v>
      </c>
      <c r="EJU536" s="485">
        <v>1</v>
      </c>
      <c r="EJV536" s="340" t="s">
        <v>610</v>
      </c>
      <c r="EJW536" s="485">
        <v>1</v>
      </c>
      <c r="EJX536" s="340" t="s">
        <v>610</v>
      </c>
      <c r="EJY536" s="485">
        <v>1</v>
      </c>
      <c r="EJZ536" s="340" t="s">
        <v>610</v>
      </c>
      <c r="EKA536" s="485">
        <v>1</v>
      </c>
      <c r="EKB536" s="340" t="s">
        <v>610</v>
      </c>
      <c r="EKC536" s="485">
        <v>1</v>
      </c>
      <c r="EKD536" s="340" t="s">
        <v>610</v>
      </c>
      <c r="EKE536" s="485">
        <v>1</v>
      </c>
      <c r="EKF536" s="340" t="s">
        <v>610</v>
      </c>
      <c r="EKG536" s="485">
        <v>1</v>
      </c>
      <c r="EKH536" s="340" t="s">
        <v>610</v>
      </c>
      <c r="EKI536" s="485">
        <v>1</v>
      </c>
      <c r="EKJ536" s="340" t="s">
        <v>610</v>
      </c>
      <c r="EKK536" s="485">
        <v>1</v>
      </c>
      <c r="EKL536" s="340" t="s">
        <v>610</v>
      </c>
      <c r="EKM536" s="485">
        <v>1</v>
      </c>
      <c r="EKN536" s="340" t="s">
        <v>610</v>
      </c>
      <c r="EKO536" s="485">
        <v>1</v>
      </c>
      <c r="EKP536" s="340" t="s">
        <v>610</v>
      </c>
      <c r="EKQ536" s="485">
        <v>1</v>
      </c>
      <c r="EKR536" s="340" t="s">
        <v>610</v>
      </c>
      <c r="EKS536" s="485">
        <v>1</v>
      </c>
      <c r="EKT536" s="340" t="s">
        <v>610</v>
      </c>
      <c r="EKU536" s="485">
        <v>1</v>
      </c>
      <c r="EKV536" s="340" t="s">
        <v>610</v>
      </c>
      <c r="EKW536" s="485">
        <v>1</v>
      </c>
      <c r="EKX536" s="340" t="s">
        <v>610</v>
      </c>
      <c r="EKY536" s="485">
        <v>1</v>
      </c>
      <c r="EKZ536" s="340" t="s">
        <v>610</v>
      </c>
      <c r="ELA536" s="485">
        <v>1</v>
      </c>
      <c r="ELB536" s="340" t="s">
        <v>610</v>
      </c>
      <c r="ELC536" s="485">
        <v>1</v>
      </c>
      <c r="ELD536" s="340" t="s">
        <v>610</v>
      </c>
      <c r="ELE536" s="485">
        <v>1</v>
      </c>
      <c r="ELF536" s="340" t="s">
        <v>610</v>
      </c>
      <c r="ELG536" s="485">
        <v>1</v>
      </c>
      <c r="ELH536" s="340" t="s">
        <v>610</v>
      </c>
      <c r="ELI536" s="485">
        <v>1</v>
      </c>
      <c r="ELJ536" s="340" t="s">
        <v>610</v>
      </c>
      <c r="ELK536" s="485">
        <v>1</v>
      </c>
      <c r="ELL536" s="340" t="s">
        <v>610</v>
      </c>
      <c r="ELM536" s="485">
        <v>1</v>
      </c>
      <c r="ELN536" s="340" t="s">
        <v>610</v>
      </c>
      <c r="ELO536" s="485">
        <v>1</v>
      </c>
      <c r="ELP536" s="340" t="s">
        <v>610</v>
      </c>
      <c r="ELQ536" s="485">
        <v>1</v>
      </c>
      <c r="ELR536" s="340" t="s">
        <v>610</v>
      </c>
      <c r="ELS536" s="485">
        <v>1</v>
      </c>
      <c r="ELT536" s="340" t="s">
        <v>610</v>
      </c>
      <c r="ELU536" s="485">
        <v>1</v>
      </c>
      <c r="ELV536" s="340" t="s">
        <v>610</v>
      </c>
      <c r="ELW536" s="485">
        <v>1</v>
      </c>
      <c r="ELX536" s="340" t="s">
        <v>610</v>
      </c>
      <c r="ELY536" s="485">
        <v>1</v>
      </c>
      <c r="ELZ536" s="340" t="s">
        <v>610</v>
      </c>
      <c r="EMA536" s="485">
        <v>1</v>
      </c>
      <c r="EMB536" s="340" t="s">
        <v>610</v>
      </c>
      <c r="EMC536" s="485">
        <v>1</v>
      </c>
      <c r="EMD536" s="340" t="s">
        <v>610</v>
      </c>
      <c r="EME536" s="485">
        <v>1</v>
      </c>
      <c r="EMF536" s="340" t="s">
        <v>610</v>
      </c>
      <c r="EMG536" s="485">
        <v>1</v>
      </c>
      <c r="EMH536" s="340" t="s">
        <v>610</v>
      </c>
      <c r="EMI536" s="485">
        <v>1</v>
      </c>
      <c r="EMJ536" s="340" t="s">
        <v>610</v>
      </c>
      <c r="EMK536" s="485">
        <v>1</v>
      </c>
      <c r="EML536" s="340" t="s">
        <v>610</v>
      </c>
      <c r="EMM536" s="485">
        <v>1</v>
      </c>
      <c r="EMN536" s="340" t="s">
        <v>610</v>
      </c>
      <c r="EMO536" s="485">
        <v>1</v>
      </c>
      <c r="EMP536" s="340" t="s">
        <v>610</v>
      </c>
      <c r="EMQ536" s="485">
        <v>1</v>
      </c>
      <c r="EMR536" s="340" t="s">
        <v>610</v>
      </c>
      <c r="EMS536" s="485">
        <v>1</v>
      </c>
      <c r="EMT536" s="340" t="s">
        <v>610</v>
      </c>
      <c r="EMU536" s="485">
        <v>1</v>
      </c>
      <c r="EMV536" s="340" t="s">
        <v>610</v>
      </c>
      <c r="EMW536" s="485">
        <v>1</v>
      </c>
      <c r="EMX536" s="340" t="s">
        <v>610</v>
      </c>
      <c r="EMY536" s="485">
        <v>1</v>
      </c>
      <c r="EMZ536" s="340" t="s">
        <v>610</v>
      </c>
      <c r="ENA536" s="485">
        <v>1</v>
      </c>
      <c r="ENB536" s="340" t="s">
        <v>610</v>
      </c>
      <c r="ENC536" s="485">
        <v>1</v>
      </c>
      <c r="END536" s="340" t="s">
        <v>610</v>
      </c>
      <c r="ENE536" s="485">
        <v>1</v>
      </c>
      <c r="ENF536" s="340" t="s">
        <v>610</v>
      </c>
      <c r="ENG536" s="485">
        <v>1</v>
      </c>
      <c r="ENH536" s="340" t="s">
        <v>610</v>
      </c>
      <c r="ENI536" s="485">
        <v>1</v>
      </c>
      <c r="ENJ536" s="340" t="s">
        <v>610</v>
      </c>
      <c r="ENK536" s="485">
        <v>1</v>
      </c>
      <c r="ENL536" s="340" t="s">
        <v>610</v>
      </c>
      <c r="ENM536" s="485">
        <v>1</v>
      </c>
      <c r="ENN536" s="340" t="s">
        <v>610</v>
      </c>
      <c r="ENO536" s="485">
        <v>1</v>
      </c>
      <c r="ENP536" s="340" t="s">
        <v>610</v>
      </c>
      <c r="ENQ536" s="485">
        <v>1</v>
      </c>
      <c r="ENR536" s="340" t="s">
        <v>610</v>
      </c>
      <c r="ENS536" s="485">
        <v>1</v>
      </c>
      <c r="ENT536" s="340" t="s">
        <v>610</v>
      </c>
      <c r="ENU536" s="485">
        <v>1</v>
      </c>
      <c r="ENV536" s="340" t="s">
        <v>610</v>
      </c>
      <c r="ENW536" s="485">
        <v>1</v>
      </c>
      <c r="ENX536" s="340" t="s">
        <v>610</v>
      </c>
      <c r="ENY536" s="485">
        <v>1</v>
      </c>
      <c r="ENZ536" s="340" t="s">
        <v>610</v>
      </c>
      <c r="EOA536" s="485">
        <v>1</v>
      </c>
      <c r="EOB536" s="340" t="s">
        <v>610</v>
      </c>
      <c r="EOC536" s="485">
        <v>1</v>
      </c>
      <c r="EOD536" s="340" t="s">
        <v>610</v>
      </c>
      <c r="EOE536" s="485">
        <v>1</v>
      </c>
      <c r="EOF536" s="340" t="s">
        <v>610</v>
      </c>
      <c r="EOG536" s="485">
        <v>1</v>
      </c>
      <c r="EOH536" s="340" t="s">
        <v>610</v>
      </c>
      <c r="EOI536" s="485">
        <v>1</v>
      </c>
      <c r="EOJ536" s="340" t="s">
        <v>610</v>
      </c>
      <c r="EOK536" s="485">
        <v>1</v>
      </c>
      <c r="EOL536" s="340" t="s">
        <v>610</v>
      </c>
      <c r="EOM536" s="485">
        <v>1</v>
      </c>
      <c r="EON536" s="340" t="s">
        <v>610</v>
      </c>
      <c r="EOO536" s="485">
        <v>1</v>
      </c>
      <c r="EOP536" s="340" t="s">
        <v>610</v>
      </c>
      <c r="EOQ536" s="485">
        <v>1</v>
      </c>
      <c r="EOR536" s="340" t="s">
        <v>610</v>
      </c>
      <c r="EOS536" s="485">
        <v>1</v>
      </c>
      <c r="EOT536" s="340" t="s">
        <v>610</v>
      </c>
      <c r="EOU536" s="485">
        <v>1</v>
      </c>
      <c r="EOV536" s="340" t="s">
        <v>610</v>
      </c>
      <c r="EOW536" s="485">
        <v>1</v>
      </c>
      <c r="EOX536" s="340" t="s">
        <v>610</v>
      </c>
      <c r="EOY536" s="485">
        <v>1</v>
      </c>
      <c r="EOZ536" s="340" t="s">
        <v>610</v>
      </c>
      <c r="EPA536" s="485">
        <v>1</v>
      </c>
      <c r="EPB536" s="340" t="s">
        <v>610</v>
      </c>
      <c r="EPC536" s="485">
        <v>1</v>
      </c>
      <c r="EPD536" s="340" t="s">
        <v>610</v>
      </c>
      <c r="EPE536" s="485">
        <v>1</v>
      </c>
      <c r="EPF536" s="340" t="s">
        <v>610</v>
      </c>
      <c r="EPG536" s="485">
        <v>1</v>
      </c>
      <c r="EPH536" s="340" t="s">
        <v>610</v>
      </c>
      <c r="EPI536" s="485">
        <v>1</v>
      </c>
      <c r="EPJ536" s="340" t="s">
        <v>610</v>
      </c>
      <c r="EPK536" s="485">
        <v>1</v>
      </c>
      <c r="EPL536" s="340" t="s">
        <v>610</v>
      </c>
      <c r="EPM536" s="485">
        <v>1</v>
      </c>
      <c r="EPN536" s="340" t="s">
        <v>610</v>
      </c>
      <c r="EPO536" s="485">
        <v>1</v>
      </c>
      <c r="EPP536" s="340" t="s">
        <v>610</v>
      </c>
      <c r="EPQ536" s="485">
        <v>1</v>
      </c>
      <c r="EPR536" s="340" t="s">
        <v>610</v>
      </c>
      <c r="EPS536" s="485">
        <v>1</v>
      </c>
      <c r="EPT536" s="340" t="s">
        <v>610</v>
      </c>
      <c r="EPU536" s="485">
        <v>1</v>
      </c>
      <c r="EPV536" s="340" t="s">
        <v>610</v>
      </c>
      <c r="EPW536" s="485">
        <v>1</v>
      </c>
      <c r="EPX536" s="340" t="s">
        <v>610</v>
      </c>
      <c r="EPY536" s="485">
        <v>1</v>
      </c>
      <c r="EPZ536" s="340" t="s">
        <v>610</v>
      </c>
      <c r="EQA536" s="485">
        <v>1</v>
      </c>
      <c r="EQB536" s="340" t="s">
        <v>610</v>
      </c>
      <c r="EQC536" s="485">
        <v>1</v>
      </c>
      <c r="EQD536" s="340" t="s">
        <v>610</v>
      </c>
      <c r="EQE536" s="485">
        <v>1</v>
      </c>
      <c r="EQF536" s="340" t="s">
        <v>610</v>
      </c>
      <c r="EQG536" s="485">
        <v>1</v>
      </c>
      <c r="EQH536" s="340" t="s">
        <v>610</v>
      </c>
      <c r="EQI536" s="485">
        <v>1</v>
      </c>
      <c r="EQJ536" s="340" t="s">
        <v>610</v>
      </c>
      <c r="EQK536" s="485">
        <v>1</v>
      </c>
      <c r="EQL536" s="340" t="s">
        <v>610</v>
      </c>
      <c r="EQM536" s="485">
        <v>1</v>
      </c>
      <c r="EQN536" s="340" t="s">
        <v>610</v>
      </c>
      <c r="EQO536" s="485">
        <v>1</v>
      </c>
      <c r="EQP536" s="340" t="s">
        <v>610</v>
      </c>
      <c r="EQQ536" s="485">
        <v>1</v>
      </c>
      <c r="EQR536" s="340" t="s">
        <v>610</v>
      </c>
      <c r="EQS536" s="485">
        <v>1</v>
      </c>
      <c r="EQT536" s="340" t="s">
        <v>610</v>
      </c>
      <c r="EQU536" s="485">
        <v>1</v>
      </c>
      <c r="EQV536" s="340" t="s">
        <v>610</v>
      </c>
      <c r="EQW536" s="485">
        <v>1</v>
      </c>
      <c r="EQX536" s="340" t="s">
        <v>610</v>
      </c>
      <c r="EQY536" s="485">
        <v>1</v>
      </c>
      <c r="EQZ536" s="340" t="s">
        <v>610</v>
      </c>
      <c r="ERA536" s="485">
        <v>1</v>
      </c>
      <c r="ERB536" s="340" t="s">
        <v>610</v>
      </c>
      <c r="ERC536" s="485">
        <v>1</v>
      </c>
      <c r="ERD536" s="340" t="s">
        <v>610</v>
      </c>
      <c r="ERE536" s="485">
        <v>1</v>
      </c>
      <c r="ERF536" s="340" t="s">
        <v>610</v>
      </c>
      <c r="ERG536" s="485">
        <v>1</v>
      </c>
      <c r="ERH536" s="340" t="s">
        <v>610</v>
      </c>
      <c r="ERI536" s="485">
        <v>1</v>
      </c>
      <c r="ERJ536" s="340" t="s">
        <v>610</v>
      </c>
      <c r="ERK536" s="485">
        <v>1</v>
      </c>
      <c r="ERL536" s="340" t="s">
        <v>610</v>
      </c>
      <c r="ERM536" s="485">
        <v>1</v>
      </c>
      <c r="ERN536" s="340" t="s">
        <v>610</v>
      </c>
      <c r="ERO536" s="485">
        <v>1</v>
      </c>
      <c r="ERP536" s="340" t="s">
        <v>610</v>
      </c>
      <c r="ERQ536" s="485">
        <v>1</v>
      </c>
      <c r="ERR536" s="340" t="s">
        <v>610</v>
      </c>
      <c r="ERS536" s="485">
        <v>1</v>
      </c>
      <c r="ERT536" s="340" t="s">
        <v>610</v>
      </c>
      <c r="ERU536" s="485">
        <v>1</v>
      </c>
      <c r="ERV536" s="340" t="s">
        <v>610</v>
      </c>
      <c r="ERW536" s="485">
        <v>1</v>
      </c>
      <c r="ERX536" s="340" t="s">
        <v>610</v>
      </c>
      <c r="ERY536" s="485">
        <v>1</v>
      </c>
      <c r="ERZ536" s="340" t="s">
        <v>610</v>
      </c>
      <c r="ESA536" s="485">
        <v>1</v>
      </c>
      <c r="ESB536" s="340" t="s">
        <v>610</v>
      </c>
      <c r="ESC536" s="485">
        <v>1</v>
      </c>
      <c r="ESD536" s="340" t="s">
        <v>610</v>
      </c>
      <c r="ESE536" s="485">
        <v>1</v>
      </c>
      <c r="ESF536" s="340" t="s">
        <v>610</v>
      </c>
      <c r="ESG536" s="485">
        <v>1</v>
      </c>
      <c r="ESH536" s="340" t="s">
        <v>610</v>
      </c>
      <c r="ESI536" s="485">
        <v>1</v>
      </c>
      <c r="ESJ536" s="340" t="s">
        <v>610</v>
      </c>
      <c r="ESK536" s="485">
        <v>1</v>
      </c>
      <c r="ESL536" s="340" t="s">
        <v>610</v>
      </c>
      <c r="ESM536" s="485">
        <v>1</v>
      </c>
      <c r="ESN536" s="340" t="s">
        <v>610</v>
      </c>
      <c r="ESO536" s="485">
        <v>1</v>
      </c>
      <c r="ESP536" s="340" t="s">
        <v>610</v>
      </c>
      <c r="ESQ536" s="485">
        <v>1</v>
      </c>
      <c r="ESR536" s="340" t="s">
        <v>610</v>
      </c>
      <c r="ESS536" s="485">
        <v>1</v>
      </c>
      <c r="EST536" s="340" t="s">
        <v>610</v>
      </c>
      <c r="ESU536" s="485">
        <v>1</v>
      </c>
      <c r="ESV536" s="340" t="s">
        <v>610</v>
      </c>
      <c r="ESW536" s="485">
        <v>1</v>
      </c>
      <c r="ESX536" s="340" t="s">
        <v>610</v>
      </c>
      <c r="ESY536" s="485">
        <v>1</v>
      </c>
      <c r="ESZ536" s="340" t="s">
        <v>610</v>
      </c>
      <c r="ETA536" s="485">
        <v>1</v>
      </c>
      <c r="ETB536" s="340" t="s">
        <v>610</v>
      </c>
      <c r="ETC536" s="485">
        <v>1</v>
      </c>
      <c r="ETD536" s="340" t="s">
        <v>610</v>
      </c>
      <c r="ETE536" s="485">
        <v>1</v>
      </c>
      <c r="ETF536" s="340" t="s">
        <v>610</v>
      </c>
      <c r="ETG536" s="485">
        <v>1</v>
      </c>
      <c r="ETH536" s="340" t="s">
        <v>610</v>
      </c>
      <c r="ETI536" s="485">
        <v>1</v>
      </c>
      <c r="ETJ536" s="340" t="s">
        <v>610</v>
      </c>
      <c r="ETK536" s="485">
        <v>1</v>
      </c>
      <c r="ETL536" s="340" t="s">
        <v>610</v>
      </c>
      <c r="ETM536" s="485">
        <v>1</v>
      </c>
      <c r="ETN536" s="340" t="s">
        <v>610</v>
      </c>
      <c r="ETO536" s="485">
        <v>1</v>
      </c>
      <c r="ETP536" s="340" t="s">
        <v>610</v>
      </c>
      <c r="ETQ536" s="485">
        <v>1</v>
      </c>
      <c r="ETR536" s="340" t="s">
        <v>610</v>
      </c>
      <c r="ETS536" s="485">
        <v>1</v>
      </c>
      <c r="ETT536" s="340" t="s">
        <v>610</v>
      </c>
      <c r="ETU536" s="485">
        <v>1</v>
      </c>
      <c r="ETV536" s="340" t="s">
        <v>610</v>
      </c>
      <c r="ETW536" s="485">
        <v>1</v>
      </c>
      <c r="ETX536" s="340" t="s">
        <v>610</v>
      </c>
      <c r="ETY536" s="485">
        <v>1</v>
      </c>
      <c r="ETZ536" s="340" t="s">
        <v>610</v>
      </c>
      <c r="EUA536" s="485">
        <v>1</v>
      </c>
      <c r="EUB536" s="340" t="s">
        <v>610</v>
      </c>
      <c r="EUC536" s="485">
        <v>1</v>
      </c>
      <c r="EUD536" s="340" t="s">
        <v>610</v>
      </c>
      <c r="EUE536" s="485">
        <v>1</v>
      </c>
      <c r="EUF536" s="340" t="s">
        <v>610</v>
      </c>
      <c r="EUG536" s="485">
        <v>1</v>
      </c>
      <c r="EUH536" s="340" t="s">
        <v>610</v>
      </c>
      <c r="EUI536" s="485">
        <v>1</v>
      </c>
      <c r="EUJ536" s="340" t="s">
        <v>610</v>
      </c>
      <c r="EUK536" s="485">
        <v>1</v>
      </c>
      <c r="EUL536" s="340" t="s">
        <v>610</v>
      </c>
      <c r="EUM536" s="485">
        <v>1</v>
      </c>
      <c r="EUN536" s="340" t="s">
        <v>610</v>
      </c>
      <c r="EUO536" s="485">
        <v>1</v>
      </c>
      <c r="EUP536" s="340" t="s">
        <v>610</v>
      </c>
      <c r="EUQ536" s="485">
        <v>1</v>
      </c>
      <c r="EUR536" s="340" t="s">
        <v>610</v>
      </c>
      <c r="EUS536" s="485">
        <v>1</v>
      </c>
      <c r="EUT536" s="340" t="s">
        <v>610</v>
      </c>
      <c r="EUU536" s="485">
        <v>1</v>
      </c>
      <c r="EUV536" s="340" t="s">
        <v>610</v>
      </c>
      <c r="EUW536" s="485">
        <v>1</v>
      </c>
      <c r="EUX536" s="340" t="s">
        <v>610</v>
      </c>
      <c r="EUY536" s="485">
        <v>1</v>
      </c>
      <c r="EUZ536" s="340" t="s">
        <v>610</v>
      </c>
      <c r="EVA536" s="485">
        <v>1</v>
      </c>
      <c r="EVB536" s="340" t="s">
        <v>610</v>
      </c>
      <c r="EVC536" s="485">
        <v>1</v>
      </c>
      <c r="EVD536" s="340" t="s">
        <v>610</v>
      </c>
      <c r="EVE536" s="485">
        <v>1</v>
      </c>
      <c r="EVF536" s="340" t="s">
        <v>610</v>
      </c>
      <c r="EVG536" s="485">
        <v>1</v>
      </c>
      <c r="EVH536" s="340" t="s">
        <v>610</v>
      </c>
      <c r="EVI536" s="485">
        <v>1</v>
      </c>
      <c r="EVJ536" s="340" t="s">
        <v>610</v>
      </c>
      <c r="EVK536" s="485">
        <v>1</v>
      </c>
      <c r="EVL536" s="340" t="s">
        <v>610</v>
      </c>
      <c r="EVM536" s="485">
        <v>1</v>
      </c>
      <c r="EVN536" s="340" t="s">
        <v>610</v>
      </c>
      <c r="EVO536" s="485">
        <v>1</v>
      </c>
      <c r="EVP536" s="340" t="s">
        <v>610</v>
      </c>
      <c r="EVQ536" s="485">
        <v>1</v>
      </c>
      <c r="EVR536" s="340" t="s">
        <v>610</v>
      </c>
      <c r="EVS536" s="485">
        <v>1</v>
      </c>
      <c r="EVT536" s="340" t="s">
        <v>610</v>
      </c>
      <c r="EVU536" s="485">
        <v>1</v>
      </c>
      <c r="EVV536" s="340" t="s">
        <v>610</v>
      </c>
      <c r="EVW536" s="485">
        <v>1</v>
      </c>
      <c r="EVX536" s="340" t="s">
        <v>610</v>
      </c>
      <c r="EVY536" s="485">
        <v>1</v>
      </c>
      <c r="EVZ536" s="340" t="s">
        <v>610</v>
      </c>
      <c r="EWA536" s="485">
        <v>1</v>
      </c>
      <c r="EWB536" s="340" t="s">
        <v>610</v>
      </c>
      <c r="EWC536" s="485">
        <v>1</v>
      </c>
      <c r="EWD536" s="340" t="s">
        <v>610</v>
      </c>
      <c r="EWE536" s="485">
        <v>1</v>
      </c>
      <c r="EWF536" s="340" t="s">
        <v>610</v>
      </c>
      <c r="EWG536" s="485">
        <v>1</v>
      </c>
      <c r="EWH536" s="340" t="s">
        <v>610</v>
      </c>
      <c r="EWI536" s="485">
        <v>1</v>
      </c>
      <c r="EWJ536" s="340" t="s">
        <v>610</v>
      </c>
      <c r="EWK536" s="485">
        <v>1</v>
      </c>
      <c r="EWL536" s="340" t="s">
        <v>610</v>
      </c>
      <c r="EWM536" s="485">
        <v>1</v>
      </c>
      <c r="EWN536" s="340" t="s">
        <v>610</v>
      </c>
      <c r="EWO536" s="485">
        <v>1</v>
      </c>
      <c r="EWP536" s="340" t="s">
        <v>610</v>
      </c>
      <c r="EWQ536" s="485">
        <v>1</v>
      </c>
      <c r="EWR536" s="340" t="s">
        <v>610</v>
      </c>
      <c r="EWS536" s="485">
        <v>1</v>
      </c>
      <c r="EWT536" s="340" t="s">
        <v>610</v>
      </c>
      <c r="EWU536" s="485">
        <v>1</v>
      </c>
      <c r="EWV536" s="340" t="s">
        <v>610</v>
      </c>
      <c r="EWW536" s="485">
        <v>1</v>
      </c>
      <c r="EWX536" s="340" t="s">
        <v>610</v>
      </c>
      <c r="EWY536" s="485">
        <v>1</v>
      </c>
      <c r="EWZ536" s="340" t="s">
        <v>610</v>
      </c>
      <c r="EXA536" s="485">
        <v>1</v>
      </c>
      <c r="EXB536" s="340" t="s">
        <v>610</v>
      </c>
      <c r="EXC536" s="485">
        <v>1</v>
      </c>
      <c r="EXD536" s="340" t="s">
        <v>610</v>
      </c>
      <c r="EXE536" s="485">
        <v>1</v>
      </c>
      <c r="EXF536" s="340" t="s">
        <v>610</v>
      </c>
      <c r="EXG536" s="485">
        <v>1</v>
      </c>
      <c r="EXH536" s="340" t="s">
        <v>610</v>
      </c>
      <c r="EXI536" s="485">
        <v>1</v>
      </c>
      <c r="EXJ536" s="340" t="s">
        <v>610</v>
      </c>
      <c r="EXK536" s="485">
        <v>1</v>
      </c>
      <c r="EXL536" s="340" t="s">
        <v>610</v>
      </c>
      <c r="EXM536" s="485">
        <v>1</v>
      </c>
      <c r="EXN536" s="340" t="s">
        <v>610</v>
      </c>
      <c r="EXO536" s="485">
        <v>1</v>
      </c>
      <c r="EXP536" s="340" t="s">
        <v>610</v>
      </c>
      <c r="EXQ536" s="485">
        <v>1</v>
      </c>
      <c r="EXR536" s="340" t="s">
        <v>610</v>
      </c>
      <c r="EXS536" s="485">
        <v>1</v>
      </c>
      <c r="EXT536" s="340" t="s">
        <v>610</v>
      </c>
      <c r="EXU536" s="485">
        <v>1</v>
      </c>
      <c r="EXV536" s="340" t="s">
        <v>610</v>
      </c>
      <c r="EXW536" s="485">
        <v>1</v>
      </c>
      <c r="EXX536" s="340" t="s">
        <v>610</v>
      </c>
      <c r="EXY536" s="485">
        <v>1</v>
      </c>
      <c r="EXZ536" s="340" t="s">
        <v>610</v>
      </c>
      <c r="EYA536" s="485">
        <v>1</v>
      </c>
      <c r="EYB536" s="340" t="s">
        <v>610</v>
      </c>
      <c r="EYC536" s="485">
        <v>1</v>
      </c>
      <c r="EYD536" s="340" t="s">
        <v>610</v>
      </c>
      <c r="EYE536" s="485">
        <v>1</v>
      </c>
      <c r="EYF536" s="340" t="s">
        <v>610</v>
      </c>
      <c r="EYG536" s="485">
        <v>1</v>
      </c>
      <c r="EYH536" s="340" t="s">
        <v>610</v>
      </c>
      <c r="EYI536" s="485">
        <v>1</v>
      </c>
      <c r="EYJ536" s="340" t="s">
        <v>610</v>
      </c>
      <c r="EYK536" s="485">
        <v>1</v>
      </c>
      <c r="EYL536" s="340" t="s">
        <v>610</v>
      </c>
      <c r="EYM536" s="485">
        <v>1</v>
      </c>
      <c r="EYN536" s="340" t="s">
        <v>610</v>
      </c>
      <c r="EYO536" s="485">
        <v>1</v>
      </c>
      <c r="EYP536" s="340" t="s">
        <v>610</v>
      </c>
      <c r="EYQ536" s="485">
        <v>1</v>
      </c>
      <c r="EYR536" s="340" t="s">
        <v>610</v>
      </c>
      <c r="EYS536" s="485">
        <v>1</v>
      </c>
      <c r="EYT536" s="340" t="s">
        <v>610</v>
      </c>
      <c r="EYU536" s="485">
        <v>1</v>
      </c>
      <c r="EYV536" s="340" t="s">
        <v>610</v>
      </c>
      <c r="EYW536" s="485">
        <v>1</v>
      </c>
      <c r="EYX536" s="340" t="s">
        <v>610</v>
      </c>
      <c r="EYY536" s="485">
        <v>1</v>
      </c>
      <c r="EYZ536" s="340" t="s">
        <v>610</v>
      </c>
      <c r="EZA536" s="485">
        <v>1</v>
      </c>
      <c r="EZB536" s="340" t="s">
        <v>610</v>
      </c>
      <c r="EZC536" s="485">
        <v>1</v>
      </c>
      <c r="EZD536" s="340" t="s">
        <v>610</v>
      </c>
      <c r="EZE536" s="485">
        <v>1</v>
      </c>
      <c r="EZF536" s="340" t="s">
        <v>610</v>
      </c>
      <c r="EZG536" s="485">
        <v>1</v>
      </c>
      <c r="EZH536" s="340" t="s">
        <v>610</v>
      </c>
      <c r="EZI536" s="485">
        <v>1</v>
      </c>
      <c r="EZJ536" s="340" t="s">
        <v>610</v>
      </c>
      <c r="EZK536" s="485">
        <v>1</v>
      </c>
      <c r="EZL536" s="340" t="s">
        <v>610</v>
      </c>
      <c r="EZM536" s="485">
        <v>1</v>
      </c>
      <c r="EZN536" s="340" t="s">
        <v>610</v>
      </c>
      <c r="EZO536" s="485">
        <v>1</v>
      </c>
      <c r="EZP536" s="340" t="s">
        <v>610</v>
      </c>
      <c r="EZQ536" s="485">
        <v>1</v>
      </c>
      <c r="EZR536" s="340" t="s">
        <v>610</v>
      </c>
      <c r="EZS536" s="485">
        <v>1</v>
      </c>
      <c r="EZT536" s="340" t="s">
        <v>610</v>
      </c>
      <c r="EZU536" s="485">
        <v>1</v>
      </c>
      <c r="EZV536" s="340" t="s">
        <v>610</v>
      </c>
      <c r="EZW536" s="485">
        <v>1</v>
      </c>
      <c r="EZX536" s="340" t="s">
        <v>610</v>
      </c>
      <c r="EZY536" s="485">
        <v>1</v>
      </c>
      <c r="EZZ536" s="340" t="s">
        <v>610</v>
      </c>
      <c r="FAA536" s="485">
        <v>1</v>
      </c>
      <c r="FAB536" s="340" t="s">
        <v>610</v>
      </c>
      <c r="FAC536" s="485">
        <v>1</v>
      </c>
      <c r="FAD536" s="340" t="s">
        <v>610</v>
      </c>
      <c r="FAE536" s="485">
        <v>1</v>
      </c>
      <c r="FAF536" s="340" t="s">
        <v>610</v>
      </c>
      <c r="FAG536" s="485">
        <v>1</v>
      </c>
      <c r="FAH536" s="340" t="s">
        <v>610</v>
      </c>
      <c r="FAI536" s="485">
        <v>1</v>
      </c>
      <c r="FAJ536" s="340" t="s">
        <v>610</v>
      </c>
      <c r="FAK536" s="485">
        <v>1</v>
      </c>
      <c r="FAL536" s="340" t="s">
        <v>610</v>
      </c>
      <c r="FAM536" s="485">
        <v>1</v>
      </c>
      <c r="FAN536" s="340" t="s">
        <v>610</v>
      </c>
      <c r="FAO536" s="485">
        <v>1</v>
      </c>
      <c r="FAP536" s="340" t="s">
        <v>610</v>
      </c>
      <c r="FAQ536" s="485">
        <v>1</v>
      </c>
      <c r="FAR536" s="340" t="s">
        <v>610</v>
      </c>
      <c r="FAS536" s="485">
        <v>1</v>
      </c>
      <c r="FAT536" s="340" t="s">
        <v>610</v>
      </c>
      <c r="FAU536" s="485">
        <v>1</v>
      </c>
      <c r="FAV536" s="340" t="s">
        <v>610</v>
      </c>
      <c r="FAW536" s="485">
        <v>1</v>
      </c>
      <c r="FAX536" s="340" t="s">
        <v>610</v>
      </c>
      <c r="FAY536" s="485">
        <v>1</v>
      </c>
      <c r="FAZ536" s="340" t="s">
        <v>610</v>
      </c>
      <c r="FBA536" s="485">
        <v>1</v>
      </c>
      <c r="FBB536" s="340" t="s">
        <v>610</v>
      </c>
      <c r="FBC536" s="485">
        <v>1</v>
      </c>
      <c r="FBD536" s="340" t="s">
        <v>610</v>
      </c>
      <c r="FBE536" s="485">
        <v>1</v>
      </c>
      <c r="FBF536" s="340" t="s">
        <v>610</v>
      </c>
      <c r="FBG536" s="485">
        <v>1</v>
      </c>
      <c r="FBH536" s="340" t="s">
        <v>610</v>
      </c>
      <c r="FBI536" s="485">
        <v>1</v>
      </c>
      <c r="FBJ536" s="340" t="s">
        <v>610</v>
      </c>
      <c r="FBK536" s="485">
        <v>1</v>
      </c>
      <c r="FBL536" s="340" t="s">
        <v>610</v>
      </c>
      <c r="FBM536" s="485">
        <v>1</v>
      </c>
      <c r="FBN536" s="340" t="s">
        <v>610</v>
      </c>
      <c r="FBO536" s="485">
        <v>1</v>
      </c>
      <c r="FBP536" s="340" t="s">
        <v>610</v>
      </c>
      <c r="FBQ536" s="485">
        <v>1</v>
      </c>
      <c r="FBR536" s="340" t="s">
        <v>610</v>
      </c>
      <c r="FBS536" s="485">
        <v>1</v>
      </c>
      <c r="FBT536" s="340" t="s">
        <v>610</v>
      </c>
      <c r="FBU536" s="485">
        <v>1</v>
      </c>
      <c r="FBV536" s="340" t="s">
        <v>610</v>
      </c>
      <c r="FBW536" s="485">
        <v>1</v>
      </c>
      <c r="FBX536" s="340" t="s">
        <v>610</v>
      </c>
      <c r="FBY536" s="485">
        <v>1</v>
      </c>
      <c r="FBZ536" s="340" t="s">
        <v>610</v>
      </c>
      <c r="FCA536" s="485">
        <v>1</v>
      </c>
      <c r="FCB536" s="340" t="s">
        <v>610</v>
      </c>
      <c r="FCC536" s="485">
        <v>1</v>
      </c>
      <c r="FCD536" s="340" t="s">
        <v>610</v>
      </c>
      <c r="FCE536" s="485">
        <v>1</v>
      </c>
      <c r="FCF536" s="340" t="s">
        <v>610</v>
      </c>
      <c r="FCG536" s="485">
        <v>1</v>
      </c>
      <c r="FCH536" s="340" t="s">
        <v>610</v>
      </c>
      <c r="FCI536" s="485">
        <v>1</v>
      </c>
      <c r="FCJ536" s="340" t="s">
        <v>610</v>
      </c>
      <c r="FCK536" s="485">
        <v>1</v>
      </c>
      <c r="FCL536" s="340" t="s">
        <v>610</v>
      </c>
      <c r="FCM536" s="485">
        <v>1</v>
      </c>
      <c r="FCN536" s="340" t="s">
        <v>610</v>
      </c>
      <c r="FCO536" s="485">
        <v>1</v>
      </c>
      <c r="FCP536" s="340" t="s">
        <v>610</v>
      </c>
      <c r="FCQ536" s="485">
        <v>1</v>
      </c>
      <c r="FCR536" s="340" t="s">
        <v>610</v>
      </c>
      <c r="FCS536" s="485">
        <v>1</v>
      </c>
      <c r="FCT536" s="340" t="s">
        <v>610</v>
      </c>
      <c r="FCU536" s="485">
        <v>1</v>
      </c>
      <c r="FCV536" s="340" t="s">
        <v>610</v>
      </c>
      <c r="FCW536" s="485">
        <v>1</v>
      </c>
      <c r="FCX536" s="340" t="s">
        <v>610</v>
      </c>
      <c r="FCY536" s="485">
        <v>1</v>
      </c>
      <c r="FCZ536" s="340" t="s">
        <v>610</v>
      </c>
      <c r="FDA536" s="485">
        <v>1</v>
      </c>
      <c r="FDB536" s="340" t="s">
        <v>610</v>
      </c>
      <c r="FDC536" s="485">
        <v>1</v>
      </c>
      <c r="FDD536" s="340" t="s">
        <v>610</v>
      </c>
      <c r="FDE536" s="485">
        <v>1</v>
      </c>
      <c r="FDF536" s="340" t="s">
        <v>610</v>
      </c>
      <c r="FDG536" s="485">
        <v>1</v>
      </c>
      <c r="FDH536" s="340" t="s">
        <v>610</v>
      </c>
      <c r="FDI536" s="485">
        <v>1</v>
      </c>
      <c r="FDJ536" s="340" t="s">
        <v>610</v>
      </c>
      <c r="FDK536" s="485">
        <v>1</v>
      </c>
      <c r="FDL536" s="340" t="s">
        <v>610</v>
      </c>
      <c r="FDM536" s="485">
        <v>1</v>
      </c>
      <c r="FDN536" s="340" t="s">
        <v>610</v>
      </c>
      <c r="FDO536" s="485">
        <v>1</v>
      </c>
      <c r="FDP536" s="340" t="s">
        <v>610</v>
      </c>
      <c r="FDQ536" s="485">
        <v>1</v>
      </c>
      <c r="FDR536" s="340" t="s">
        <v>610</v>
      </c>
      <c r="FDS536" s="485">
        <v>1</v>
      </c>
      <c r="FDT536" s="340" t="s">
        <v>610</v>
      </c>
      <c r="FDU536" s="485">
        <v>1</v>
      </c>
      <c r="FDV536" s="340" t="s">
        <v>610</v>
      </c>
      <c r="FDW536" s="485">
        <v>1</v>
      </c>
      <c r="FDX536" s="340" t="s">
        <v>610</v>
      </c>
      <c r="FDY536" s="485">
        <v>1</v>
      </c>
      <c r="FDZ536" s="340" t="s">
        <v>610</v>
      </c>
      <c r="FEA536" s="485">
        <v>1</v>
      </c>
      <c r="FEB536" s="340" t="s">
        <v>610</v>
      </c>
      <c r="FEC536" s="485">
        <v>1</v>
      </c>
      <c r="FED536" s="340" t="s">
        <v>610</v>
      </c>
      <c r="FEE536" s="485">
        <v>1</v>
      </c>
      <c r="FEF536" s="340" t="s">
        <v>610</v>
      </c>
      <c r="FEG536" s="485">
        <v>1</v>
      </c>
      <c r="FEH536" s="340" t="s">
        <v>610</v>
      </c>
      <c r="FEI536" s="485">
        <v>1</v>
      </c>
      <c r="FEJ536" s="340" t="s">
        <v>610</v>
      </c>
      <c r="FEK536" s="485">
        <v>1</v>
      </c>
      <c r="FEL536" s="340" t="s">
        <v>610</v>
      </c>
      <c r="FEM536" s="485">
        <v>1</v>
      </c>
      <c r="FEN536" s="340" t="s">
        <v>610</v>
      </c>
      <c r="FEO536" s="485">
        <v>1</v>
      </c>
      <c r="FEP536" s="340" t="s">
        <v>610</v>
      </c>
      <c r="FEQ536" s="485">
        <v>1</v>
      </c>
      <c r="FER536" s="340" t="s">
        <v>610</v>
      </c>
      <c r="FES536" s="485">
        <v>1</v>
      </c>
      <c r="FET536" s="340" t="s">
        <v>610</v>
      </c>
      <c r="FEU536" s="485">
        <v>1</v>
      </c>
      <c r="FEV536" s="340" t="s">
        <v>610</v>
      </c>
      <c r="FEW536" s="485">
        <v>1</v>
      </c>
      <c r="FEX536" s="340" t="s">
        <v>610</v>
      </c>
      <c r="FEY536" s="485">
        <v>1</v>
      </c>
      <c r="FEZ536" s="340" t="s">
        <v>610</v>
      </c>
      <c r="FFA536" s="485">
        <v>1</v>
      </c>
      <c r="FFB536" s="340" t="s">
        <v>610</v>
      </c>
      <c r="FFC536" s="485">
        <v>1</v>
      </c>
      <c r="FFD536" s="340" t="s">
        <v>610</v>
      </c>
      <c r="FFE536" s="485">
        <v>1</v>
      </c>
      <c r="FFF536" s="340" t="s">
        <v>610</v>
      </c>
      <c r="FFG536" s="485">
        <v>1</v>
      </c>
      <c r="FFH536" s="340" t="s">
        <v>610</v>
      </c>
      <c r="FFI536" s="485">
        <v>1</v>
      </c>
      <c r="FFJ536" s="340" t="s">
        <v>610</v>
      </c>
      <c r="FFK536" s="485">
        <v>1</v>
      </c>
      <c r="FFL536" s="340" t="s">
        <v>610</v>
      </c>
      <c r="FFM536" s="485">
        <v>1</v>
      </c>
      <c r="FFN536" s="340" t="s">
        <v>610</v>
      </c>
      <c r="FFO536" s="485">
        <v>1</v>
      </c>
      <c r="FFP536" s="340" t="s">
        <v>610</v>
      </c>
      <c r="FFQ536" s="485">
        <v>1</v>
      </c>
      <c r="FFR536" s="340" t="s">
        <v>610</v>
      </c>
      <c r="FFS536" s="485">
        <v>1</v>
      </c>
      <c r="FFT536" s="340" t="s">
        <v>610</v>
      </c>
      <c r="FFU536" s="485">
        <v>1</v>
      </c>
      <c r="FFV536" s="340" t="s">
        <v>610</v>
      </c>
      <c r="FFW536" s="485">
        <v>1</v>
      </c>
      <c r="FFX536" s="340" t="s">
        <v>610</v>
      </c>
      <c r="FFY536" s="485">
        <v>1</v>
      </c>
      <c r="FFZ536" s="340" t="s">
        <v>610</v>
      </c>
      <c r="FGA536" s="485">
        <v>1</v>
      </c>
      <c r="FGB536" s="340" t="s">
        <v>610</v>
      </c>
      <c r="FGC536" s="485">
        <v>1</v>
      </c>
      <c r="FGD536" s="340" t="s">
        <v>610</v>
      </c>
      <c r="FGE536" s="485">
        <v>1</v>
      </c>
      <c r="FGF536" s="340" t="s">
        <v>610</v>
      </c>
      <c r="FGG536" s="485">
        <v>1</v>
      </c>
      <c r="FGH536" s="340" t="s">
        <v>610</v>
      </c>
      <c r="FGI536" s="485">
        <v>1</v>
      </c>
      <c r="FGJ536" s="340" t="s">
        <v>610</v>
      </c>
      <c r="FGK536" s="485">
        <v>1</v>
      </c>
      <c r="FGL536" s="340" t="s">
        <v>610</v>
      </c>
      <c r="FGM536" s="485">
        <v>1</v>
      </c>
      <c r="FGN536" s="340" t="s">
        <v>610</v>
      </c>
      <c r="FGO536" s="485">
        <v>1</v>
      </c>
      <c r="FGP536" s="340" t="s">
        <v>610</v>
      </c>
      <c r="FGQ536" s="485">
        <v>1</v>
      </c>
      <c r="FGR536" s="340" t="s">
        <v>610</v>
      </c>
      <c r="FGS536" s="485">
        <v>1</v>
      </c>
      <c r="FGT536" s="340" t="s">
        <v>610</v>
      </c>
      <c r="FGU536" s="485">
        <v>1</v>
      </c>
      <c r="FGV536" s="340" t="s">
        <v>610</v>
      </c>
      <c r="FGW536" s="485">
        <v>1</v>
      </c>
      <c r="FGX536" s="340" t="s">
        <v>610</v>
      </c>
      <c r="FGY536" s="485">
        <v>1</v>
      </c>
      <c r="FGZ536" s="340" t="s">
        <v>610</v>
      </c>
      <c r="FHA536" s="485">
        <v>1</v>
      </c>
      <c r="FHB536" s="340" t="s">
        <v>610</v>
      </c>
      <c r="FHC536" s="485">
        <v>1</v>
      </c>
      <c r="FHD536" s="340" t="s">
        <v>610</v>
      </c>
      <c r="FHE536" s="485">
        <v>1</v>
      </c>
      <c r="FHF536" s="340" t="s">
        <v>610</v>
      </c>
      <c r="FHG536" s="485">
        <v>1</v>
      </c>
      <c r="FHH536" s="340" t="s">
        <v>610</v>
      </c>
      <c r="FHI536" s="485">
        <v>1</v>
      </c>
      <c r="FHJ536" s="340" t="s">
        <v>610</v>
      </c>
      <c r="FHK536" s="485">
        <v>1</v>
      </c>
      <c r="FHL536" s="340" t="s">
        <v>610</v>
      </c>
      <c r="FHM536" s="485">
        <v>1</v>
      </c>
      <c r="FHN536" s="340" t="s">
        <v>610</v>
      </c>
      <c r="FHO536" s="485">
        <v>1</v>
      </c>
      <c r="FHP536" s="340" t="s">
        <v>610</v>
      </c>
      <c r="FHQ536" s="485">
        <v>1</v>
      </c>
      <c r="FHR536" s="340" t="s">
        <v>610</v>
      </c>
      <c r="FHS536" s="485">
        <v>1</v>
      </c>
      <c r="FHT536" s="340" t="s">
        <v>610</v>
      </c>
      <c r="FHU536" s="485">
        <v>1</v>
      </c>
      <c r="FHV536" s="340" t="s">
        <v>610</v>
      </c>
      <c r="FHW536" s="485">
        <v>1</v>
      </c>
      <c r="FHX536" s="340" t="s">
        <v>610</v>
      </c>
      <c r="FHY536" s="485">
        <v>1</v>
      </c>
      <c r="FHZ536" s="340" t="s">
        <v>610</v>
      </c>
      <c r="FIA536" s="485">
        <v>1</v>
      </c>
      <c r="FIB536" s="340" t="s">
        <v>610</v>
      </c>
      <c r="FIC536" s="485">
        <v>1</v>
      </c>
      <c r="FID536" s="340" t="s">
        <v>610</v>
      </c>
      <c r="FIE536" s="485">
        <v>1</v>
      </c>
      <c r="FIF536" s="340" t="s">
        <v>610</v>
      </c>
      <c r="FIG536" s="485">
        <v>1</v>
      </c>
      <c r="FIH536" s="340" t="s">
        <v>610</v>
      </c>
      <c r="FII536" s="485">
        <v>1</v>
      </c>
      <c r="FIJ536" s="340" t="s">
        <v>610</v>
      </c>
      <c r="FIK536" s="485">
        <v>1</v>
      </c>
      <c r="FIL536" s="340" t="s">
        <v>610</v>
      </c>
      <c r="FIM536" s="485">
        <v>1</v>
      </c>
      <c r="FIN536" s="340" t="s">
        <v>610</v>
      </c>
      <c r="FIO536" s="485">
        <v>1</v>
      </c>
      <c r="FIP536" s="340" t="s">
        <v>610</v>
      </c>
      <c r="FIQ536" s="485">
        <v>1</v>
      </c>
      <c r="FIR536" s="340" t="s">
        <v>610</v>
      </c>
      <c r="FIS536" s="485">
        <v>1</v>
      </c>
      <c r="FIT536" s="340" t="s">
        <v>610</v>
      </c>
      <c r="FIU536" s="485">
        <v>1</v>
      </c>
      <c r="FIV536" s="340" t="s">
        <v>610</v>
      </c>
      <c r="FIW536" s="485">
        <v>1</v>
      </c>
      <c r="FIX536" s="340" t="s">
        <v>610</v>
      </c>
      <c r="FIY536" s="485">
        <v>1</v>
      </c>
      <c r="FIZ536" s="340" t="s">
        <v>610</v>
      </c>
      <c r="FJA536" s="485">
        <v>1</v>
      </c>
      <c r="FJB536" s="340" t="s">
        <v>610</v>
      </c>
      <c r="FJC536" s="485">
        <v>1</v>
      </c>
      <c r="FJD536" s="340" t="s">
        <v>610</v>
      </c>
      <c r="FJE536" s="485">
        <v>1</v>
      </c>
      <c r="FJF536" s="340" t="s">
        <v>610</v>
      </c>
      <c r="FJG536" s="485">
        <v>1</v>
      </c>
      <c r="FJH536" s="340" t="s">
        <v>610</v>
      </c>
      <c r="FJI536" s="485">
        <v>1</v>
      </c>
      <c r="FJJ536" s="340" t="s">
        <v>610</v>
      </c>
      <c r="FJK536" s="485">
        <v>1</v>
      </c>
      <c r="FJL536" s="340" t="s">
        <v>610</v>
      </c>
      <c r="FJM536" s="485">
        <v>1</v>
      </c>
      <c r="FJN536" s="340" t="s">
        <v>610</v>
      </c>
      <c r="FJO536" s="485">
        <v>1</v>
      </c>
      <c r="FJP536" s="340" t="s">
        <v>610</v>
      </c>
      <c r="FJQ536" s="485">
        <v>1</v>
      </c>
      <c r="FJR536" s="340" t="s">
        <v>610</v>
      </c>
      <c r="FJS536" s="485">
        <v>1</v>
      </c>
      <c r="FJT536" s="340" t="s">
        <v>610</v>
      </c>
      <c r="FJU536" s="485">
        <v>1</v>
      </c>
      <c r="FJV536" s="340" t="s">
        <v>610</v>
      </c>
      <c r="FJW536" s="485">
        <v>1</v>
      </c>
      <c r="FJX536" s="340" t="s">
        <v>610</v>
      </c>
      <c r="FJY536" s="485">
        <v>1</v>
      </c>
      <c r="FJZ536" s="340" t="s">
        <v>610</v>
      </c>
      <c r="FKA536" s="485">
        <v>1</v>
      </c>
      <c r="FKB536" s="340" t="s">
        <v>610</v>
      </c>
      <c r="FKC536" s="485">
        <v>1</v>
      </c>
      <c r="FKD536" s="340" t="s">
        <v>610</v>
      </c>
      <c r="FKE536" s="485">
        <v>1</v>
      </c>
      <c r="FKF536" s="340" t="s">
        <v>610</v>
      </c>
      <c r="FKG536" s="485">
        <v>1</v>
      </c>
      <c r="FKH536" s="340" t="s">
        <v>610</v>
      </c>
      <c r="FKI536" s="485">
        <v>1</v>
      </c>
      <c r="FKJ536" s="340" t="s">
        <v>610</v>
      </c>
      <c r="FKK536" s="485">
        <v>1</v>
      </c>
      <c r="FKL536" s="340" t="s">
        <v>610</v>
      </c>
      <c r="FKM536" s="485">
        <v>1</v>
      </c>
      <c r="FKN536" s="340" t="s">
        <v>610</v>
      </c>
      <c r="FKO536" s="485">
        <v>1</v>
      </c>
      <c r="FKP536" s="340" t="s">
        <v>610</v>
      </c>
      <c r="FKQ536" s="485">
        <v>1</v>
      </c>
      <c r="FKR536" s="340" t="s">
        <v>610</v>
      </c>
      <c r="FKS536" s="485">
        <v>1</v>
      </c>
      <c r="FKT536" s="340" t="s">
        <v>610</v>
      </c>
      <c r="FKU536" s="485">
        <v>1</v>
      </c>
      <c r="FKV536" s="340" t="s">
        <v>610</v>
      </c>
      <c r="FKW536" s="485">
        <v>1</v>
      </c>
      <c r="FKX536" s="340" t="s">
        <v>610</v>
      </c>
      <c r="FKY536" s="485">
        <v>1</v>
      </c>
      <c r="FKZ536" s="340" t="s">
        <v>610</v>
      </c>
      <c r="FLA536" s="485">
        <v>1</v>
      </c>
      <c r="FLB536" s="340" t="s">
        <v>610</v>
      </c>
      <c r="FLC536" s="485">
        <v>1</v>
      </c>
      <c r="FLD536" s="340" t="s">
        <v>610</v>
      </c>
      <c r="FLE536" s="485">
        <v>1</v>
      </c>
      <c r="FLF536" s="340" t="s">
        <v>610</v>
      </c>
      <c r="FLG536" s="485">
        <v>1</v>
      </c>
      <c r="FLH536" s="340" t="s">
        <v>610</v>
      </c>
      <c r="FLI536" s="485">
        <v>1</v>
      </c>
      <c r="FLJ536" s="340" t="s">
        <v>610</v>
      </c>
      <c r="FLK536" s="485">
        <v>1</v>
      </c>
      <c r="FLL536" s="340" t="s">
        <v>610</v>
      </c>
      <c r="FLM536" s="485">
        <v>1</v>
      </c>
      <c r="FLN536" s="340" t="s">
        <v>610</v>
      </c>
      <c r="FLO536" s="485">
        <v>1</v>
      </c>
      <c r="FLP536" s="340" t="s">
        <v>610</v>
      </c>
      <c r="FLQ536" s="485">
        <v>1</v>
      </c>
      <c r="FLR536" s="340" t="s">
        <v>610</v>
      </c>
      <c r="FLS536" s="485">
        <v>1</v>
      </c>
      <c r="FLT536" s="340" t="s">
        <v>610</v>
      </c>
      <c r="FLU536" s="485">
        <v>1</v>
      </c>
      <c r="FLV536" s="340" t="s">
        <v>610</v>
      </c>
      <c r="FLW536" s="485">
        <v>1</v>
      </c>
      <c r="FLX536" s="340" t="s">
        <v>610</v>
      </c>
      <c r="FLY536" s="485">
        <v>1</v>
      </c>
      <c r="FLZ536" s="340" t="s">
        <v>610</v>
      </c>
      <c r="FMA536" s="485">
        <v>1</v>
      </c>
      <c r="FMB536" s="340" t="s">
        <v>610</v>
      </c>
      <c r="FMC536" s="485">
        <v>1</v>
      </c>
      <c r="FMD536" s="340" t="s">
        <v>610</v>
      </c>
      <c r="FME536" s="485">
        <v>1</v>
      </c>
      <c r="FMF536" s="340" t="s">
        <v>610</v>
      </c>
      <c r="FMG536" s="485">
        <v>1</v>
      </c>
      <c r="FMH536" s="340" t="s">
        <v>610</v>
      </c>
      <c r="FMI536" s="485">
        <v>1</v>
      </c>
      <c r="FMJ536" s="340" t="s">
        <v>610</v>
      </c>
      <c r="FMK536" s="485">
        <v>1</v>
      </c>
      <c r="FML536" s="340" t="s">
        <v>610</v>
      </c>
      <c r="FMM536" s="485">
        <v>1</v>
      </c>
      <c r="FMN536" s="340" t="s">
        <v>610</v>
      </c>
      <c r="FMO536" s="485">
        <v>1</v>
      </c>
      <c r="FMP536" s="340" t="s">
        <v>610</v>
      </c>
      <c r="FMQ536" s="485">
        <v>1</v>
      </c>
      <c r="FMR536" s="340" t="s">
        <v>610</v>
      </c>
      <c r="FMS536" s="485">
        <v>1</v>
      </c>
      <c r="FMT536" s="340" t="s">
        <v>610</v>
      </c>
      <c r="FMU536" s="485">
        <v>1</v>
      </c>
      <c r="FMV536" s="340" t="s">
        <v>610</v>
      </c>
      <c r="FMW536" s="485">
        <v>1</v>
      </c>
      <c r="FMX536" s="340" t="s">
        <v>610</v>
      </c>
      <c r="FMY536" s="485">
        <v>1</v>
      </c>
      <c r="FMZ536" s="340" t="s">
        <v>610</v>
      </c>
      <c r="FNA536" s="485">
        <v>1</v>
      </c>
      <c r="FNB536" s="340" t="s">
        <v>610</v>
      </c>
      <c r="FNC536" s="485">
        <v>1</v>
      </c>
      <c r="FND536" s="340" t="s">
        <v>610</v>
      </c>
      <c r="FNE536" s="485">
        <v>1</v>
      </c>
      <c r="FNF536" s="340" t="s">
        <v>610</v>
      </c>
      <c r="FNG536" s="485">
        <v>1</v>
      </c>
      <c r="FNH536" s="340" t="s">
        <v>610</v>
      </c>
      <c r="FNI536" s="485">
        <v>1</v>
      </c>
      <c r="FNJ536" s="340" t="s">
        <v>610</v>
      </c>
      <c r="FNK536" s="485">
        <v>1</v>
      </c>
      <c r="FNL536" s="340" t="s">
        <v>610</v>
      </c>
      <c r="FNM536" s="485">
        <v>1</v>
      </c>
      <c r="FNN536" s="340" t="s">
        <v>610</v>
      </c>
      <c r="FNO536" s="485">
        <v>1</v>
      </c>
      <c r="FNP536" s="340" t="s">
        <v>610</v>
      </c>
      <c r="FNQ536" s="485">
        <v>1</v>
      </c>
      <c r="FNR536" s="340" t="s">
        <v>610</v>
      </c>
      <c r="FNS536" s="485">
        <v>1</v>
      </c>
      <c r="FNT536" s="340" t="s">
        <v>610</v>
      </c>
      <c r="FNU536" s="485">
        <v>1</v>
      </c>
      <c r="FNV536" s="340" t="s">
        <v>610</v>
      </c>
      <c r="FNW536" s="485">
        <v>1</v>
      </c>
      <c r="FNX536" s="340" t="s">
        <v>610</v>
      </c>
      <c r="FNY536" s="485">
        <v>1</v>
      </c>
      <c r="FNZ536" s="340" t="s">
        <v>610</v>
      </c>
      <c r="FOA536" s="485">
        <v>1</v>
      </c>
      <c r="FOB536" s="340" t="s">
        <v>610</v>
      </c>
      <c r="FOC536" s="485">
        <v>1</v>
      </c>
      <c r="FOD536" s="340" t="s">
        <v>610</v>
      </c>
      <c r="FOE536" s="485">
        <v>1</v>
      </c>
      <c r="FOF536" s="340" t="s">
        <v>610</v>
      </c>
      <c r="FOG536" s="485">
        <v>1</v>
      </c>
      <c r="FOH536" s="340" t="s">
        <v>610</v>
      </c>
      <c r="FOI536" s="485">
        <v>1</v>
      </c>
      <c r="FOJ536" s="340" t="s">
        <v>610</v>
      </c>
      <c r="FOK536" s="485">
        <v>1</v>
      </c>
      <c r="FOL536" s="340" t="s">
        <v>610</v>
      </c>
      <c r="FOM536" s="485">
        <v>1</v>
      </c>
      <c r="FON536" s="340" t="s">
        <v>610</v>
      </c>
      <c r="FOO536" s="485">
        <v>1</v>
      </c>
      <c r="FOP536" s="340" t="s">
        <v>610</v>
      </c>
      <c r="FOQ536" s="485">
        <v>1</v>
      </c>
      <c r="FOR536" s="340" t="s">
        <v>610</v>
      </c>
      <c r="FOS536" s="485">
        <v>1</v>
      </c>
      <c r="FOT536" s="340" t="s">
        <v>610</v>
      </c>
      <c r="FOU536" s="485">
        <v>1</v>
      </c>
      <c r="FOV536" s="340" t="s">
        <v>610</v>
      </c>
      <c r="FOW536" s="485">
        <v>1</v>
      </c>
      <c r="FOX536" s="340" t="s">
        <v>610</v>
      </c>
      <c r="FOY536" s="485">
        <v>1</v>
      </c>
      <c r="FOZ536" s="340" t="s">
        <v>610</v>
      </c>
      <c r="FPA536" s="485">
        <v>1</v>
      </c>
      <c r="FPB536" s="340" t="s">
        <v>610</v>
      </c>
      <c r="FPC536" s="485">
        <v>1</v>
      </c>
      <c r="FPD536" s="340" t="s">
        <v>610</v>
      </c>
      <c r="FPE536" s="485">
        <v>1</v>
      </c>
      <c r="FPF536" s="340" t="s">
        <v>610</v>
      </c>
      <c r="FPG536" s="485">
        <v>1</v>
      </c>
      <c r="FPH536" s="340" t="s">
        <v>610</v>
      </c>
      <c r="FPI536" s="485">
        <v>1</v>
      </c>
      <c r="FPJ536" s="340" t="s">
        <v>610</v>
      </c>
      <c r="FPK536" s="485">
        <v>1</v>
      </c>
      <c r="FPL536" s="340" t="s">
        <v>610</v>
      </c>
      <c r="FPM536" s="485">
        <v>1</v>
      </c>
      <c r="FPN536" s="340" t="s">
        <v>610</v>
      </c>
      <c r="FPO536" s="485">
        <v>1</v>
      </c>
      <c r="FPP536" s="340" t="s">
        <v>610</v>
      </c>
      <c r="FPQ536" s="485">
        <v>1</v>
      </c>
      <c r="FPR536" s="340" t="s">
        <v>610</v>
      </c>
      <c r="FPS536" s="485">
        <v>1</v>
      </c>
      <c r="FPT536" s="340" t="s">
        <v>610</v>
      </c>
      <c r="FPU536" s="485">
        <v>1</v>
      </c>
      <c r="FPV536" s="340" t="s">
        <v>610</v>
      </c>
      <c r="FPW536" s="485">
        <v>1</v>
      </c>
      <c r="FPX536" s="340" t="s">
        <v>610</v>
      </c>
      <c r="FPY536" s="485">
        <v>1</v>
      </c>
      <c r="FPZ536" s="340" t="s">
        <v>610</v>
      </c>
      <c r="FQA536" s="485">
        <v>1</v>
      </c>
      <c r="FQB536" s="340" t="s">
        <v>610</v>
      </c>
      <c r="FQC536" s="485">
        <v>1</v>
      </c>
      <c r="FQD536" s="340" t="s">
        <v>610</v>
      </c>
      <c r="FQE536" s="485">
        <v>1</v>
      </c>
      <c r="FQF536" s="340" t="s">
        <v>610</v>
      </c>
      <c r="FQG536" s="485">
        <v>1</v>
      </c>
      <c r="FQH536" s="340" t="s">
        <v>610</v>
      </c>
      <c r="FQI536" s="485">
        <v>1</v>
      </c>
      <c r="FQJ536" s="340" t="s">
        <v>610</v>
      </c>
      <c r="FQK536" s="485">
        <v>1</v>
      </c>
      <c r="FQL536" s="340" t="s">
        <v>610</v>
      </c>
      <c r="FQM536" s="485">
        <v>1</v>
      </c>
      <c r="FQN536" s="340" t="s">
        <v>610</v>
      </c>
      <c r="FQO536" s="485">
        <v>1</v>
      </c>
      <c r="FQP536" s="340" t="s">
        <v>610</v>
      </c>
      <c r="FQQ536" s="485">
        <v>1</v>
      </c>
      <c r="FQR536" s="340" t="s">
        <v>610</v>
      </c>
      <c r="FQS536" s="485">
        <v>1</v>
      </c>
      <c r="FQT536" s="340" t="s">
        <v>610</v>
      </c>
      <c r="FQU536" s="485">
        <v>1</v>
      </c>
      <c r="FQV536" s="340" t="s">
        <v>610</v>
      </c>
      <c r="FQW536" s="485">
        <v>1</v>
      </c>
      <c r="FQX536" s="340" t="s">
        <v>610</v>
      </c>
      <c r="FQY536" s="485"/>
      <c r="FQZ536" s="340"/>
      <c r="FRA536" s="485"/>
      <c r="FRB536" s="340"/>
      <c r="FRC536" s="485"/>
      <c r="FRD536" s="340"/>
      <c r="FRE536" s="485"/>
      <c r="FRF536" s="340"/>
      <c r="FRG536" s="485"/>
      <c r="FRH536" s="340"/>
      <c r="FRI536" s="485"/>
      <c r="FRJ536" s="340"/>
      <c r="FRK536" s="485"/>
      <c r="FRL536" s="340"/>
      <c r="FRM536" s="485"/>
      <c r="FRN536" s="340"/>
      <c r="FRO536" s="485"/>
      <c r="FRP536" s="340"/>
      <c r="FRQ536" s="485"/>
      <c r="FRR536" s="340"/>
      <c r="FRS536" s="485"/>
      <c r="FRT536" s="340"/>
      <c r="FRU536" s="485"/>
      <c r="FRV536" s="340"/>
      <c r="FRW536" s="485"/>
      <c r="FRX536" s="340"/>
      <c r="FRY536" s="485"/>
      <c r="FRZ536" s="340"/>
      <c r="FSA536" s="485"/>
      <c r="FSB536" s="340"/>
      <c r="FSC536" s="485"/>
      <c r="FSD536" s="340"/>
      <c r="FSE536" s="485"/>
      <c r="FSF536" s="340"/>
      <c r="FSG536" s="485"/>
      <c r="FSH536" s="340"/>
      <c r="FSI536" s="485"/>
      <c r="FSJ536" s="340"/>
      <c r="FSK536" s="485"/>
      <c r="FSL536" s="340"/>
      <c r="FSM536" s="485"/>
      <c r="FSN536" s="340"/>
      <c r="FSO536" s="485"/>
      <c r="FSP536" s="340"/>
      <c r="FSQ536" s="485"/>
      <c r="FSR536" s="340"/>
      <c r="FSS536" s="485"/>
      <c r="FST536" s="340"/>
      <c r="FSU536" s="485"/>
      <c r="FSV536" s="340"/>
      <c r="FSW536" s="485"/>
      <c r="FSX536" s="340"/>
      <c r="FSY536" s="485"/>
      <c r="FSZ536" s="340"/>
      <c r="FTA536" s="485"/>
      <c r="FTB536" s="340"/>
      <c r="FTC536" s="485"/>
      <c r="FTD536" s="340"/>
      <c r="FTE536" s="485"/>
      <c r="FTF536" s="340"/>
      <c r="FTG536" s="485"/>
      <c r="FTH536" s="340"/>
      <c r="FTI536" s="485"/>
      <c r="FTJ536" s="340"/>
      <c r="FTK536" s="485"/>
      <c r="FTL536" s="340"/>
      <c r="FTM536" s="485"/>
      <c r="FTN536" s="340"/>
      <c r="FTO536" s="485"/>
      <c r="FTP536" s="340"/>
      <c r="FTQ536" s="485"/>
      <c r="FTR536" s="340"/>
      <c r="FTS536" s="485"/>
      <c r="FTT536" s="340"/>
      <c r="FTU536" s="485"/>
      <c r="FTV536" s="340"/>
      <c r="FTW536" s="485"/>
      <c r="FTX536" s="340"/>
      <c r="FTY536" s="485"/>
      <c r="FTZ536" s="340"/>
      <c r="FUA536" s="485"/>
      <c r="FUB536" s="340"/>
      <c r="FUC536" s="485"/>
      <c r="FUD536" s="340"/>
      <c r="FUE536" s="485"/>
      <c r="FUF536" s="340"/>
      <c r="FUG536" s="485"/>
      <c r="FUH536" s="340"/>
      <c r="FUI536" s="485"/>
      <c r="FUJ536" s="340"/>
      <c r="FUK536" s="485"/>
      <c r="FUL536" s="340"/>
      <c r="FUM536" s="485"/>
      <c r="FUN536" s="340"/>
      <c r="FUO536" s="485"/>
      <c r="FUP536" s="340"/>
      <c r="FUQ536" s="485"/>
      <c r="FUR536" s="340"/>
      <c r="FUS536" s="485"/>
      <c r="FUT536" s="340"/>
      <c r="FUU536" s="485"/>
      <c r="FUV536" s="340"/>
      <c r="FUW536" s="485"/>
      <c r="FUX536" s="340"/>
      <c r="FUY536" s="485"/>
      <c r="FUZ536" s="340"/>
      <c r="FVA536" s="485"/>
      <c r="FVB536" s="340"/>
      <c r="FVC536" s="485"/>
      <c r="FVD536" s="340"/>
      <c r="FVE536" s="485"/>
      <c r="FVF536" s="340"/>
      <c r="FVG536" s="485"/>
      <c r="FVH536" s="340"/>
      <c r="FVI536" s="485"/>
      <c r="FVJ536" s="340"/>
      <c r="FVK536" s="485"/>
      <c r="FVL536" s="340"/>
      <c r="FVM536" s="485"/>
      <c r="FVN536" s="340"/>
      <c r="FVO536" s="485"/>
      <c r="FVP536" s="340"/>
      <c r="FVQ536" s="485"/>
      <c r="FVR536" s="340"/>
      <c r="FVS536" s="485"/>
      <c r="FVT536" s="340"/>
      <c r="FVU536" s="485"/>
      <c r="FVV536" s="340"/>
      <c r="FVW536" s="485"/>
      <c r="FVX536" s="340"/>
      <c r="FVY536" s="485"/>
      <c r="FVZ536" s="340"/>
      <c r="FWA536" s="485"/>
      <c r="FWB536" s="340"/>
      <c r="FWC536" s="485"/>
      <c r="FWD536" s="340"/>
      <c r="FWE536" s="485"/>
      <c r="FWF536" s="340"/>
      <c r="FWG536" s="485"/>
      <c r="FWH536" s="340"/>
      <c r="FWI536" s="485"/>
      <c r="FWJ536" s="340"/>
      <c r="FWK536" s="485"/>
      <c r="FWL536" s="340"/>
      <c r="FWM536" s="485"/>
      <c r="FWN536" s="340"/>
      <c r="FWO536" s="485"/>
      <c r="FWP536" s="340"/>
      <c r="FWQ536" s="485"/>
      <c r="FWR536" s="340"/>
      <c r="FWS536" s="485"/>
      <c r="FWT536" s="340"/>
      <c r="FWU536" s="485"/>
      <c r="FWV536" s="340"/>
      <c r="FWW536" s="485"/>
      <c r="FWX536" s="340"/>
      <c r="FWY536" s="485"/>
      <c r="FWZ536" s="340"/>
      <c r="FXA536" s="485"/>
      <c r="FXB536" s="340"/>
      <c r="FXC536" s="485"/>
      <c r="FXD536" s="340"/>
      <c r="FXE536" s="485"/>
      <c r="FXF536" s="340"/>
      <c r="FXG536" s="485"/>
      <c r="FXH536" s="340"/>
      <c r="FXI536" s="485"/>
      <c r="FXJ536" s="340"/>
      <c r="FXK536" s="485"/>
      <c r="FXL536" s="340"/>
      <c r="FXM536" s="485"/>
      <c r="FXN536" s="340"/>
      <c r="FXO536" s="485"/>
      <c r="FXP536" s="340"/>
      <c r="FXQ536" s="485"/>
      <c r="FXR536" s="340"/>
      <c r="FXS536" s="485"/>
      <c r="FXT536" s="340"/>
      <c r="FXU536" s="485"/>
      <c r="FXV536" s="340"/>
      <c r="FXW536" s="485"/>
      <c r="FXX536" s="340"/>
      <c r="FXY536" s="485"/>
      <c r="FXZ536" s="340"/>
      <c r="FYA536" s="485"/>
      <c r="FYB536" s="340"/>
      <c r="FYC536" s="485"/>
      <c r="FYD536" s="340"/>
      <c r="FYE536" s="485"/>
      <c r="FYF536" s="340"/>
      <c r="FYG536" s="485"/>
      <c r="FYH536" s="340"/>
      <c r="FYI536" s="485"/>
      <c r="FYJ536" s="340"/>
      <c r="FYK536" s="485"/>
      <c r="FYL536" s="340"/>
      <c r="FYM536" s="485"/>
      <c r="FYN536" s="340"/>
      <c r="FYO536" s="485"/>
      <c r="FYP536" s="340"/>
      <c r="FYQ536" s="485"/>
      <c r="FYR536" s="340"/>
      <c r="FYS536" s="485"/>
      <c r="FYT536" s="340"/>
      <c r="FYU536" s="485"/>
      <c r="FYV536" s="340"/>
      <c r="FYW536" s="485"/>
      <c r="FYX536" s="340"/>
      <c r="FYY536" s="485"/>
      <c r="FYZ536" s="340"/>
      <c r="FZA536" s="485"/>
      <c r="FZB536" s="340"/>
      <c r="FZC536" s="485"/>
      <c r="FZD536" s="340"/>
      <c r="FZE536" s="485"/>
      <c r="FZF536" s="340"/>
      <c r="FZG536" s="485"/>
      <c r="FZH536" s="340"/>
      <c r="FZI536" s="485"/>
      <c r="FZJ536" s="340"/>
      <c r="FZK536" s="485"/>
      <c r="FZL536" s="340"/>
      <c r="FZM536" s="485"/>
      <c r="FZN536" s="340"/>
      <c r="FZO536" s="485"/>
      <c r="FZP536" s="340"/>
      <c r="FZQ536" s="485"/>
      <c r="FZR536" s="340"/>
      <c r="FZS536" s="485"/>
      <c r="FZT536" s="340"/>
      <c r="FZU536" s="485"/>
      <c r="FZV536" s="340"/>
      <c r="FZW536" s="485"/>
      <c r="FZX536" s="340"/>
      <c r="FZY536" s="485"/>
      <c r="FZZ536" s="340"/>
      <c r="GAA536" s="485"/>
      <c r="GAB536" s="340"/>
      <c r="GAC536" s="485"/>
      <c r="GAD536" s="340"/>
      <c r="GAE536" s="485"/>
      <c r="GAF536" s="340"/>
      <c r="GAG536" s="485"/>
      <c r="GAH536" s="340"/>
      <c r="GAI536" s="485"/>
      <c r="GAJ536" s="340"/>
      <c r="GAK536" s="485"/>
      <c r="GAL536" s="340"/>
      <c r="GAM536" s="485"/>
      <c r="GAN536" s="340"/>
      <c r="GAO536" s="485"/>
      <c r="GAP536" s="340"/>
      <c r="GAQ536" s="485"/>
      <c r="GAR536" s="340"/>
      <c r="GAS536" s="485"/>
      <c r="GAT536" s="340"/>
      <c r="GAU536" s="485"/>
      <c r="GAV536" s="340"/>
      <c r="GAW536" s="485"/>
      <c r="GAX536" s="340"/>
      <c r="GAY536" s="485"/>
      <c r="GAZ536" s="340"/>
      <c r="GBA536" s="485"/>
      <c r="GBB536" s="340"/>
      <c r="GBC536" s="485"/>
      <c r="GBD536" s="340"/>
      <c r="GBE536" s="485"/>
      <c r="GBF536" s="340"/>
      <c r="GBG536" s="485"/>
      <c r="GBH536" s="340"/>
      <c r="GBI536" s="485"/>
      <c r="GBJ536" s="340"/>
      <c r="GBK536" s="485"/>
      <c r="GBL536" s="340"/>
      <c r="GBM536" s="485"/>
      <c r="GBN536" s="340"/>
      <c r="GBO536" s="485"/>
      <c r="GBP536" s="340"/>
      <c r="GBQ536" s="485"/>
      <c r="GBR536" s="340"/>
      <c r="GBS536" s="485"/>
      <c r="GBT536" s="340"/>
      <c r="GBU536" s="485"/>
      <c r="GBV536" s="340"/>
      <c r="GBW536" s="485"/>
      <c r="GBX536" s="340"/>
      <c r="GBY536" s="485"/>
      <c r="GBZ536" s="340"/>
      <c r="GCA536" s="485"/>
      <c r="GCB536" s="340"/>
      <c r="GCC536" s="485"/>
      <c r="GCD536" s="340"/>
      <c r="GCE536" s="485"/>
      <c r="GCF536" s="340"/>
      <c r="GCG536" s="485"/>
      <c r="GCH536" s="340"/>
      <c r="GCI536" s="485"/>
      <c r="GCJ536" s="340"/>
      <c r="GCK536" s="485"/>
      <c r="GCL536" s="340"/>
      <c r="GCM536" s="485"/>
      <c r="GCN536" s="340"/>
      <c r="GCO536" s="485"/>
      <c r="GCP536" s="340"/>
      <c r="GCQ536" s="485"/>
      <c r="GCR536" s="340"/>
      <c r="GCS536" s="485"/>
      <c r="GCT536" s="340"/>
      <c r="GCU536" s="485"/>
      <c r="GCV536" s="340"/>
      <c r="GCW536" s="485"/>
      <c r="GCX536" s="340"/>
      <c r="GCY536" s="485"/>
      <c r="GCZ536" s="340"/>
      <c r="GDA536" s="485"/>
      <c r="GDB536" s="340"/>
      <c r="GDC536" s="485"/>
      <c r="GDD536" s="340"/>
      <c r="GDE536" s="485"/>
      <c r="GDF536" s="340"/>
      <c r="GDG536" s="485"/>
      <c r="GDH536" s="340"/>
      <c r="GDI536" s="485"/>
      <c r="GDJ536" s="340"/>
      <c r="GDK536" s="485"/>
      <c r="GDL536" s="340"/>
      <c r="GDM536" s="485"/>
      <c r="GDN536" s="340"/>
      <c r="GDO536" s="485"/>
      <c r="GDP536" s="340"/>
      <c r="GDQ536" s="485"/>
      <c r="GDR536" s="340"/>
      <c r="GDS536" s="485"/>
      <c r="GDT536" s="340"/>
      <c r="GDU536" s="485"/>
      <c r="GDV536" s="340"/>
      <c r="GDW536" s="485"/>
      <c r="GDX536" s="340"/>
      <c r="GDY536" s="485"/>
      <c r="GDZ536" s="340"/>
      <c r="GEA536" s="485"/>
      <c r="GEB536" s="340"/>
      <c r="GEC536" s="485"/>
      <c r="GED536" s="340"/>
      <c r="GEE536" s="485"/>
      <c r="GEF536" s="340"/>
      <c r="GEG536" s="485"/>
      <c r="GEH536" s="340"/>
      <c r="GEI536" s="485"/>
      <c r="GEJ536" s="340"/>
      <c r="GEK536" s="485"/>
      <c r="GEL536" s="340"/>
      <c r="GEM536" s="485"/>
      <c r="GEN536" s="340"/>
      <c r="GEO536" s="485"/>
      <c r="GEP536" s="340"/>
      <c r="GEQ536" s="485"/>
      <c r="GER536" s="340"/>
      <c r="GES536" s="485"/>
      <c r="GET536" s="340"/>
      <c r="GEU536" s="485"/>
      <c r="GEV536" s="340"/>
      <c r="GEW536" s="485"/>
      <c r="GEX536" s="340"/>
      <c r="GEY536" s="485"/>
      <c r="GEZ536" s="340"/>
      <c r="GFA536" s="485"/>
      <c r="GFB536" s="340"/>
      <c r="GFC536" s="485"/>
      <c r="GFD536" s="340"/>
      <c r="GFE536" s="485"/>
      <c r="GFF536" s="340"/>
      <c r="GFG536" s="485"/>
      <c r="GFH536" s="340"/>
      <c r="GFI536" s="485"/>
      <c r="GFJ536" s="340"/>
      <c r="GFK536" s="485"/>
      <c r="GFL536" s="340"/>
      <c r="GFM536" s="485"/>
      <c r="GFN536" s="340"/>
      <c r="GFO536" s="485"/>
      <c r="GFP536" s="340"/>
      <c r="GFQ536" s="485"/>
      <c r="GFR536" s="340"/>
      <c r="GFS536" s="485"/>
      <c r="GFT536" s="340"/>
      <c r="GFU536" s="485"/>
      <c r="GFV536" s="340"/>
      <c r="GFW536" s="485"/>
      <c r="GFX536" s="340"/>
      <c r="GFY536" s="485"/>
      <c r="GFZ536" s="340"/>
      <c r="GGA536" s="485"/>
      <c r="GGB536" s="340"/>
      <c r="GGC536" s="485"/>
      <c r="GGD536" s="340"/>
      <c r="GGE536" s="485"/>
      <c r="GGF536" s="340"/>
      <c r="GGG536" s="485"/>
      <c r="GGH536" s="340"/>
      <c r="GGI536" s="485"/>
      <c r="GGJ536" s="340"/>
      <c r="GGK536" s="485"/>
      <c r="GGL536" s="340"/>
      <c r="GGM536" s="485"/>
      <c r="GGN536" s="340"/>
      <c r="GGO536" s="485"/>
      <c r="GGP536" s="340"/>
      <c r="GGQ536" s="485"/>
      <c r="GGR536" s="340"/>
      <c r="GGS536" s="485"/>
      <c r="GGT536" s="340"/>
      <c r="GGU536" s="485"/>
      <c r="GGV536" s="340"/>
      <c r="GGW536" s="485"/>
      <c r="GGX536" s="340"/>
      <c r="GGY536" s="485"/>
      <c r="GGZ536" s="340"/>
      <c r="GHA536" s="485"/>
      <c r="GHB536" s="340"/>
      <c r="GHC536" s="485"/>
      <c r="GHD536" s="340"/>
      <c r="GHE536" s="485"/>
      <c r="GHF536" s="340"/>
      <c r="GHG536" s="485"/>
      <c r="GHH536" s="340"/>
      <c r="GHI536" s="485"/>
      <c r="GHJ536" s="340"/>
      <c r="GHK536" s="485"/>
      <c r="GHL536" s="340"/>
      <c r="GHM536" s="485"/>
      <c r="GHN536" s="340"/>
      <c r="GHO536" s="485"/>
      <c r="GHP536" s="340"/>
      <c r="GHQ536" s="485"/>
      <c r="GHR536" s="340"/>
      <c r="GHS536" s="485"/>
      <c r="GHT536" s="340"/>
      <c r="GHU536" s="485"/>
      <c r="GHV536" s="340"/>
      <c r="GHW536" s="485"/>
      <c r="GHX536" s="340"/>
      <c r="GHY536" s="485"/>
      <c r="GHZ536" s="340"/>
      <c r="GIA536" s="485"/>
      <c r="GIB536" s="340"/>
      <c r="GIC536" s="485"/>
      <c r="GID536" s="340"/>
      <c r="GIE536" s="485"/>
      <c r="GIF536" s="340"/>
      <c r="GIG536" s="485"/>
      <c r="GIH536" s="340"/>
      <c r="GII536" s="485"/>
      <c r="GIJ536" s="340"/>
      <c r="GIK536" s="485"/>
      <c r="GIL536" s="340"/>
      <c r="GIM536" s="485"/>
      <c r="GIN536" s="340"/>
      <c r="GIO536" s="485"/>
      <c r="GIP536" s="340"/>
      <c r="GIQ536" s="485"/>
      <c r="GIR536" s="340"/>
      <c r="GIS536" s="485"/>
      <c r="GIT536" s="340"/>
      <c r="GIU536" s="485"/>
      <c r="GIV536" s="340"/>
      <c r="GIW536" s="485"/>
      <c r="GIX536" s="340"/>
      <c r="GIY536" s="485"/>
      <c r="GIZ536" s="340"/>
      <c r="GJA536" s="485"/>
      <c r="GJB536" s="340"/>
      <c r="GJC536" s="485"/>
      <c r="GJD536" s="340"/>
      <c r="GJE536" s="485"/>
      <c r="GJF536" s="340"/>
      <c r="GJG536" s="485"/>
      <c r="GJH536" s="340"/>
      <c r="GJI536" s="485"/>
      <c r="GJJ536" s="340"/>
      <c r="GJK536" s="485"/>
      <c r="GJL536" s="340"/>
      <c r="GJM536" s="485"/>
      <c r="GJN536" s="340"/>
      <c r="GJO536" s="485"/>
      <c r="GJP536" s="340"/>
      <c r="GJQ536" s="485"/>
      <c r="GJR536" s="340"/>
      <c r="GJS536" s="485"/>
      <c r="GJT536" s="340"/>
      <c r="GJU536" s="485"/>
      <c r="GJV536" s="340"/>
      <c r="GJW536" s="485"/>
      <c r="GJX536" s="340"/>
      <c r="GJY536" s="485"/>
      <c r="GJZ536" s="340"/>
      <c r="GKA536" s="485"/>
      <c r="GKB536" s="340"/>
      <c r="GKC536" s="485"/>
      <c r="GKD536" s="340"/>
      <c r="GKE536" s="485"/>
      <c r="GKF536" s="340"/>
      <c r="GKG536" s="485"/>
      <c r="GKH536" s="340"/>
      <c r="GKI536" s="485"/>
      <c r="GKJ536" s="340"/>
      <c r="GKK536" s="485"/>
      <c r="GKL536" s="340"/>
      <c r="GKM536" s="485"/>
      <c r="GKN536" s="340"/>
      <c r="GKO536" s="485"/>
      <c r="GKP536" s="340"/>
      <c r="GKQ536" s="485"/>
      <c r="GKR536" s="340"/>
      <c r="GKS536" s="485"/>
      <c r="GKT536" s="340"/>
      <c r="GKU536" s="485"/>
      <c r="GKV536" s="340"/>
      <c r="GKW536" s="485"/>
      <c r="GKX536" s="340"/>
      <c r="GKY536" s="485"/>
      <c r="GKZ536" s="340"/>
      <c r="GLA536" s="485"/>
      <c r="GLB536" s="340"/>
      <c r="GLC536" s="485"/>
      <c r="GLD536" s="340"/>
      <c r="GLE536" s="485"/>
      <c r="GLF536" s="340"/>
      <c r="GLG536" s="485"/>
      <c r="GLH536" s="340"/>
      <c r="GLI536" s="485"/>
      <c r="GLJ536" s="340"/>
      <c r="GLK536" s="485"/>
      <c r="GLL536" s="340"/>
      <c r="GLM536" s="485"/>
      <c r="GLN536" s="340"/>
      <c r="GLO536" s="485"/>
      <c r="GLP536" s="340"/>
      <c r="GLQ536" s="485"/>
      <c r="GLR536" s="340"/>
      <c r="GLS536" s="485"/>
      <c r="GLT536" s="340"/>
      <c r="GLU536" s="485"/>
      <c r="GLV536" s="340"/>
      <c r="GLW536" s="485"/>
      <c r="GLX536" s="340"/>
      <c r="GLY536" s="485"/>
      <c r="GLZ536" s="340"/>
      <c r="GMA536" s="485"/>
      <c r="GMB536" s="340"/>
      <c r="GMC536" s="485"/>
      <c r="GMD536" s="340"/>
      <c r="GME536" s="485"/>
      <c r="GMF536" s="340"/>
      <c r="GMG536" s="485"/>
      <c r="GMH536" s="340"/>
      <c r="GMI536" s="485"/>
      <c r="GMJ536" s="340"/>
      <c r="GMK536" s="485"/>
      <c r="GML536" s="340"/>
      <c r="GMM536" s="485"/>
      <c r="GMN536" s="340"/>
      <c r="GMO536" s="485"/>
      <c r="GMP536" s="340"/>
      <c r="GMQ536" s="485"/>
      <c r="GMR536" s="340"/>
      <c r="GMS536" s="485"/>
      <c r="GMT536" s="340"/>
      <c r="GMU536" s="485"/>
      <c r="GMV536" s="340"/>
      <c r="GMW536" s="485"/>
      <c r="GMX536" s="340"/>
      <c r="GMY536" s="485"/>
      <c r="GMZ536" s="340"/>
      <c r="GNA536" s="485"/>
      <c r="GNB536" s="340"/>
      <c r="GNC536" s="485"/>
      <c r="GND536" s="340"/>
      <c r="GNE536" s="485"/>
      <c r="GNF536" s="340"/>
      <c r="GNG536" s="485"/>
      <c r="GNH536" s="340"/>
      <c r="GNI536" s="485"/>
      <c r="GNJ536" s="340"/>
      <c r="GNK536" s="485"/>
      <c r="GNL536" s="340"/>
      <c r="GNM536" s="485"/>
      <c r="GNN536" s="340"/>
      <c r="GNO536" s="485"/>
      <c r="GNP536" s="340"/>
      <c r="GNQ536" s="485"/>
      <c r="GNR536" s="340"/>
      <c r="GNS536" s="485"/>
      <c r="GNT536" s="340"/>
      <c r="GNU536" s="485"/>
      <c r="GNV536" s="340"/>
      <c r="GNW536" s="485"/>
      <c r="GNX536" s="340"/>
      <c r="GNY536" s="485"/>
      <c r="GNZ536" s="340"/>
      <c r="GOA536" s="485"/>
      <c r="GOB536" s="340"/>
      <c r="GOC536" s="485"/>
      <c r="GOD536" s="340"/>
      <c r="GOE536" s="485"/>
      <c r="GOF536" s="340"/>
      <c r="GOG536" s="485"/>
      <c r="GOH536" s="340"/>
      <c r="GOI536" s="485"/>
      <c r="GOJ536" s="340"/>
      <c r="GOK536" s="485"/>
      <c r="GOL536" s="340"/>
      <c r="GOM536" s="485"/>
      <c r="GON536" s="340"/>
      <c r="GOO536" s="485"/>
      <c r="GOP536" s="340"/>
      <c r="GOQ536" s="485"/>
      <c r="GOR536" s="340"/>
      <c r="GOS536" s="485"/>
      <c r="GOT536" s="340"/>
      <c r="GOU536" s="485"/>
      <c r="GOV536" s="340"/>
      <c r="GOW536" s="485"/>
      <c r="GOX536" s="340"/>
      <c r="GOY536" s="485"/>
      <c r="GOZ536" s="340"/>
      <c r="GPA536" s="485"/>
      <c r="GPB536" s="340"/>
      <c r="GPC536" s="485"/>
      <c r="GPD536" s="340"/>
      <c r="GPE536" s="485"/>
      <c r="GPF536" s="340"/>
      <c r="GPG536" s="485"/>
      <c r="GPH536" s="340"/>
      <c r="GPI536" s="485"/>
      <c r="GPJ536" s="340"/>
      <c r="GPK536" s="485"/>
      <c r="GPL536" s="340"/>
      <c r="GPM536" s="485"/>
      <c r="GPN536" s="340"/>
      <c r="GPO536" s="485"/>
      <c r="GPP536" s="340"/>
      <c r="GPQ536" s="485"/>
      <c r="GPR536" s="340"/>
      <c r="GPS536" s="485"/>
      <c r="GPT536" s="340"/>
      <c r="GPU536" s="485"/>
      <c r="GPV536" s="340"/>
      <c r="GPW536" s="485"/>
      <c r="GPX536" s="340"/>
      <c r="GPY536" s="485"/>
      <c r="GPZ536" s="340"/>
      <c r="GQA536" s="485"/>
      <c r="GQB536" s="340"/>
      <c r="GQC536" s="485"/>
      <c r="GQD536" s="340"/>
      <c r="GQE536" s="485"/>
      <c r="GQF536" s="340"/>
      <c r="GQG536" s="485"/>
      <c r="GQH536" s="340"/>
      <c r="GQI536" s="485"/>
      <c r="GQJ536" s="340"/>
      <c r="GQK536" s="485"/>
      <c r="GQL536" s="340"/>
      <c r="GQM536" s="485"/>
      <c r="GQN536" s="340"/>
      <c r="GQO536" s="485"/>
      <c r="GQP536" s="340"/>
      <c r="GQQ536" s="485"/>
      <c r="GQR536" s="340"/>
      <c r="GQS536" s="485"/>
      <c r="GQT536" s="340"/>
      <c r="GQU536" s="485"/>
      <c r="GQV536" s="340"/>
      <c r="GQW536" s="485"/>
      <c r="GQX536" s="340"/>
      <c r="GQY536" s="485"/>
      <c r="GQZ536" s="340"/>
      <c r="GRA536" s="485"/>
      <c r="GRB536" s="340"/>
      <c r="GRC536" s="485"/>
      <c r="GRD536" s="340"/>
      <c r="GRE536" s="485"/>
      <c r="GRF536" s="340"/>
      <c r="GRG536" s="485"/>
      <c r="GRH536" s="340"/>
      <c r="GRI536" s="485"/>
      <c r="GRJ536" s="340"/>
      <c r="GRK536" s="485"/>
      <c r="GRL536" s="340"/>
      <c r="GRM536" s="485"/>
      <c r="GRN536" s="340"/>
      <c r="GRO536" s="485"/>
      <c r="GRP536" s="340"/>
      <c r="GRQ536" s="485"/>
      <c r="GRR536" s="340"/>
      <c r="GRS536" s="485"/>
      <c r="GRT536" s="340"/>
      <c r="GRU536" s="485"/>
      <c r="GRV536" s="340"/>
      <c r="GRW536" s="485"/>
      <c r="GRX536" s="340"/>
      <c r="GRY536" s="485"/>
      <c r="GRZ536" s="340"/>
      <c r="GSA536" s="485"/>
      <c r="GSB536" s="340"/>
      <c r="GSC536" s="485"/>
      <c r="GSD536" s="340"/>
      <c r="GSE536" s="485"/>
      <c r="GSF536" s="340"/>
      <c r="GSG536" s="485"/>
      <c r="GSH536" s="340"/>
      <c r="GSI536" s="485"/>
      <c r="GSJ536" s="340"/>
      <c r="GSK536" s="485"/>
      <c r="GSL536" s="340"/>
      <c r="GSM536" s="485"/>
      <c r="GSN536" s="340"/>
      <c r="GSO536" s="485"/>
      <c r="GSP536" s="340"/>
      <c r="GSQ536" s="485"/>
      <c r="GSR536" s="340"/>
      <c r="GSS536" s="485"/>
      <c r="GST536" s="340"/>
      <c r="GSU536" s="485"/>
      <c r="GSV536" s="340"/>
      <c r="GSW536" s="485"/>
      <c r="GSX536" s="340"/>
      <c r="GSY536" s="485"/>
      <c r="GSZ536" s="340"/>
      <c r="GTA536" s="485"/>
      <c r="GTB536" s="340"/>
      <c r="GTC536" s="485"/>
      <c r="GTD536" s="340"/>
      <c r="GTE536" s="485"/>
      <c r="GTF536" s="340"/>
      <c r="GTG536" s="485"/>
      <c r="GTH536" s="340"/>
      <c r="GTI536" s="485"/>
      <c r="GTJ536" s="340"/>
      <c r="GTK536" s="485"/>
      <c r="GTL536" s="340"/>
      <c r="GTM536" s="485"/>
      <c r="GTN536" s="340"/>
      <c r="GTO536" s="485"/>
      <c r="GTP536" s="340"/>
      <c r="GTQ536" s="485"/>
      <c r="GTR536" s="340"/>
      <c r="GTS536" s="485"/>
      <c r="GTT536" s="340"/>
      <c r="GTU536" s="485"/>
      <c r="GTV536" s="340"/>
      <c r="GTW536" s="485"/>
      <c r="GTX536" s="340"/>
      <c r="GTY536" s="485"/>
      <c r="GTZ536" s="340"/>
      <c r="GUA536" s="485"/>
      <c r="GUB536" s="340"/>
      <c r="GUC536" s="485"/>
      <c r="GUD536" s="340"/>
      <c r="GUE536" s="485"/>
      <c r="GUF536" s="340"/>
      <c r="GUG536" s="485"/>
      <c r="GUH536" s="340"/>
      <c r="GUI536" s="485"/>
      <c r="GUJ536" s="340"/>
      <c r="GUK536" s="485"/>
      <c r="GUL536" s="340"/>
      <c r="GUM536" s="485"/>
      <c r="GUN536" s="340"/>
      <c r="GUO536" s="485"/>
      <c r="GUP536" s="340"/>
      <c r="GUQ536" s="485"/>
      <c r="GUR536" s="340"/>
      <c r="GUS536" s="485"/>
      <c r="GUT536" s="340"/>
      <c r="GUU536" s="485"/>
      <c r="GUV536" s="340"/>
      <c r="GUW536" s="485"/>
      <c r="GUX536" s="340"/>
      <c r="GUY536" s="485"/>
      <c r="GUZ536" s="340"/>
      <c r="GVA536" s="485"/>
      <c r="GVB536" s="340"/>
      <c r="GVC536" s="485"/>
      <c r="GVD536" s="340"/>
      <c r="GVE536" s="485"/>
      <c r="GVF536" s="340"/>
      <c r="GVG536" s="485"/>
      <c r="GVH536" s="340"/>
      <c r="GVI536" s="485"/>
      <c r="GVJ536" s="340"/>
      <c r="GVK536" s="485"/>
      <c r="GVL536" s="340"/>
      <c r="GVM536" s="485"/>
      <c r="GVN536" s="340"/>
      <c r="GVO536" s="485"/>
      <c r="GVP536" s="340"/>
      <c r="GVQ536" s="485"/>
      <c r="GVR536" s="340"/>
      <c r="GVS536" s="485"/>
      <c r="GVT536" s="340"/>
      <c r="GVU536" s="485"/>
      <c r="GVV536" s="340"/>
      <c r="GVW536" s="485"/>
      <c r="GVX536" s="340"/>
      <c r="GVY536" s="485"/>
      <c r="GVZ536" s="340"/>
      <c r="GWA536" s="485"/>
      <c r="GWB536" s="340"/>
      <c r="GWC536" s="485"/>
      <c r="GWD536" s="340"/>
      <c r="GWE536" s="485"/>
      <c r="GWF536" s="340"/>
      <c r="GWG536" s="485"/>
      <c r="GWH536" s="340"/>
      <c r="GWI536" s="485"/>
      <c r="GWJ536" s="340"/>
      <c r="GWK536" s="485"/>
      <c r="GWL536" s="340"/>
      <c r="GWM536" s="485"/>
      <c r="GWN536" s="340"/>
      <c r="GWO536" s="485"/>
      <c r="GWP536" s="340"/>
      <c r="GWQ536" s="485"/>
      <c r="GWR536" s="340"/>
      <c r="GWS536" s="485"/>
      <c r="GWT536" s="340"/>
      <c r="GWU536" s="485"/>
      <c r="GWV536" s="340"/>
      <c r="GWW536" s="485"/>
      <c r="GWX536" s="340"/>
      <c r="GWY536" s="485"/>
      <c r="GWZ536" s="340"/>
      <c r="GXA536" s="485"/>
      <c r="GXB536" s="340"/>
      <c r="GXC536" s="485"/>
      <c r="GXD536" s="340"/>
      <c r="GXE536" s="485"/>
      <c r="GXF536" s="340"/>
      <c r="GXG536" s="485"/>
      <c r="GXH536" s="340"/>
      <c r="GXI536" s="485"/>
      <c r="GXJ536" s="340"/>
      <c r="GXK536" s="485"/>
      <c r="GXL536" s="340"/>
      <c r="GXM536" s="485"/>
      <c r="GXN536" s="340"/>
      <c r="GXO536" s="485"/>
      <c r="GXP536" s="340"/>
      <c r="GXQ536" s="485"/>
      <c r="GXR536" s="340"/>
      <c r="GXS536" s="485"/>
      <c r="GXT536" s="340"/>
      <c r="GXU536" s="485"/>
      <c r="GXV536" s="340"/>
      <c r="GXW536" s="485"/>
      <c r="GXX536" s="340"/>
      <c r="GXY536" s="485"/>
      <c r="GXZ536" s="340"/>
      <c r="GYA536" s="485"/>
      <c r="GYB536" s="340"/>
      <c r="GYC536" s="485"/>
      <c r="GYD536" s="340"/>
      <c r="GYE536" s="485"/>
      <c r="GYF536" s="340"/>
      <c r="GYG536" s="485"/>
      <c r="GYH536" s="340"/>
      <c r="GYI536" s="485"/>
      <c r="GYJ536" s="340"/>
      <c r="GYK536" s="485"/>
      <c r="GYL536" s="340"/>
      <c r="GYM536" s="485"/>
      <c r="GYN536" s="340"/>
      <c r="GYO536" s="485"/>
      <c r="GYP536" s="340"/>
      <c r="GYQ536" s="485"/>
      <c r="GYR536" s="340"/>
      <c r="GYS536" s="485"/>
      <c r="GYT536" s="340"/>
      <c r="GYU536" s="485"/>
      <c r="GYV536" s="340"/>
      <c r="GYW536" s="485"/>
      <c r="GYX536" s="340"/>
      <c r="GYY536" s="485"/>
      <c r="GYZ536" s="340"/>
      <c r="GZA536" s="485"/>
      <c r="GZB536" s="340"/>
      <c r="GZC536" s="485"/>
      <c r="GZD536" s="340"/>
      <c r="GZE536" s="485"/>
      <c r="GZF536" s="340"/>
      <c r="GZG536" s="485"/>
      <c r="GZH536" s="340"/>
      <c r="GZI536" s="485"/>
      <c r="GZJ536" s="340"/>
      <c r="GZK536" s="485"/>
      <c r="GZL536" s="340"/>
      <c r="GZM536" s="485"/>
      <c r="GZN536" s="340"/>
      <c r="GZO536" s="485"/>
      <c r="GZP536" s="340"/>
      <c r="GZQ536" s="485"/>
      <c r="GZR536" s="340"/>
      <c r="GZS536" s="485"/>
      <c r="GZT536" s="340"/>
      <c r="GZU536" s="485"/>
      <c r="GZV536" s="340"/>
      <c r="GZW536" s="485"/>
      <c r="GZX536" s="340"/>
      <c r="GZY536" s="485"/>
      <c r="GZZ536" s="340"/>
      <c r="HAA536" s="485"/>
      <c r="HAB536" s="340"/>
      <c r="HAC536" s="485"/>
      <c r="HAD536" s="340"/>
      <c r="HAE536" s="485"/>
      <c r="HAF536" s="340"/>
      <c r="HAG536" s="485"/>
      <c r="HAH536" s="340"/>
      <c r="HAI536" s="485"/>
      <c r="HAJ536" s="340"/>
      <c r="HAK536" s="485"/>
      <c r="HAL536" s="340"/>
      <c r="HAM536" s="485"/>
      <c r="HAN536" s="340"/>
      <c r="HAO536" s="485"/>
      <c r="HAP536" s="340"/>
      <c r="HAQ536" s="485"/>
      <c r="HAR536" s="340"/>
      <c r="HAS536" s="485"/>
      <c r="HAT536" s="340"/>
      <c r="HAU536" s="485"/>
      <c r="HAV536" s="340"/>
      <c r="HAW536" s="485"/>
      <c r="HAX536" s="340"/>
      <c r="HAY536" s="485"/>
      <c r="HAZ536" s="340"/>
      <c r="HBA536" s="485"/>
      <c r="HBB536" s="340"/>
      <c r="HBC536" s="485"/>
      <c r="HBD536" s="340"/>
      <c r="HBE536" s="485"/>
      <c r="HBF536" s="340"/>
      <c r="HBG536" s="485"/>
      <c r="HBH536" s="340"/>
      <c r="HBI536" s="485"/>
      <c r="HBJ536" s="340"/>
      <c r="HBK536" s="485"/>
      <c r="HBL536" s="340"/>
      <c r="HBM536" s="485"/>
      <c r="HBN536" s="340"/>
      <c r="HBO536" s="485"/>
      <c r="HBP536" s="340"/>
      <c r="HBQ536" s="485"/>
      <c r="HBR536" s="340"/>
      <c r="HBS536" s="485"/>
      <c r="HBT536" s="340"/>
      <c r="HBU536" s="485"/>
      <c r="HBV536" s="340"/>
      <c r="HBW536" s="485"/>
      <c r="HBX536" s="340"/>
      <c r="HBY536" s="485"/>
      <c r="HBZ536" s="340"/>
      <c r="HCA536" s="485"/>
      <c r="HCB536" s="340"/>
      <c r="HCC536" s="485"/>
      <c r="HCD536" s="340"/>
      <c r="HCE536" s="485"/>
      <c r="HCF536" s="340"/>
      <c r="HCG536" s="485"/>
      <c r="HCH536" s="340"/>
      <c r="HCI536" s="485"/>
      <c r="HCJ536" s="340"/>
      <c r="HCK536" s="485"/>
      <c r="HCL536" s="340"/>
      <c r="HCM536" s="485"/>
      <c r="HCN536" s="340"/>
      <c r="HCO536" s="485"/>
      <c r="HCP536" s="340"/>
      <c r="HCQ536" s="485"/>
      <c r="HCR536" s="340"/>
      <c r="HCS536" s="485"/>
      <c r="HCT536" s="340"/>
      <c r="HCU536" s="485"/>
      <c r="HCV536" s="340"/>
      <c r="HCW536" s="485"/>
      <c r="HCX536" s="340"/>
      <c r="HCY536" s="485"/>
      <c r="HCZ536" s="340"/>
      <c r="HDA536" s="485"/>
      <c r="HDB536" s="340"/>
      <c r="HDC536" s="485"/>
      <c r="HDD536" s="340"/>
      <c r="HDE536" s="485"/>
      <c r="HDF536" s="340"/>
      <c r="HDG536" s="485"/>
      <c r="HDH536" s="340"/>
      <c r="HDI536" s="485"/>
      <c r="HDJ536" s="340"/>
      <c r="HDK536" s="485"/>
      <c r="HDL536" s="340"/>
      <c r="HDM536" s="485"/>
      <c r="HDN536" s="340"/>
      <c r="HDO536" s="485"/>
      <c r="HDP536" s="340"/>
      <c r="HDQ536" s="485"/>
      <c r="HDR536" s="340"/>
      <c r="HDS536" s="485"/>
      <c r="HDT536" s="340"/>
      <c r="HDU536" s="485"/>
      <c r="HDV536" s="340"/>
      <c r="HDW536" s="485"/>
      <c r="HDX536" s="340"/>
      <c r="HDY536" s="485"/>
      <c r="HDZ536" s="340"/>
      <c r="HEA536" s="485"/>
      <c r="HEB536" s="340"/>
      <c r="HEC536" s="485"/>
      <c r="HED536" s="340"/>
      <c r="HEE536" s="485"/>
      <c r="HEF536" s="340"/>
      <c r="HEG536" s="485"/>
      <c r="HEH536" s="340"/>
      <c r="HEI536" s="485"/>
      <c r="HEJ536" s="340"/>
      <c r="HEK536" s="485"/>
      <c r="HEL536" s="340"/>
      <c r="HEM536" s="485"/>
      <c r="HEN536" s="340"/>
      <c r="HEO536" s="485"/>
      <c r="HEP536" s="340"/>
      <c r="HEQ536" s="485"/>
      <c r="HER536" s="340"/>
      <c r="HES536" s="485"/>
      <c r="HET536" s="340"/>
      <c r="HEU536" s="485"/>
      <c r="HEV536" s="340"/>
      <c r="HEW536" s="485"/>
      <c r="HEX536" s="340"/>
      <c r="HEY536" s="485"/>
      <c r="HEZ536" s="340"/>
      <c r="HFA536" s="485"/>
      <c r="HFB536" s="340"/>
      <c r="HFC536" s="485"/>
      <c r="HFD536" s="340"/>
      <c r="HFE536" s="485"/>
      <c r="HFF536" s="340"/>
      <c r="HFG536" s="485"/>
      <c r="HFH536" s="340"/>
      <c r="HFI536" s="485"/>
      <c r="HFJ536" s="340"/>
      <c r="HFK536" s="485"/>
      <c r="HFL536" s="340"/>
      <c r="HFM536" s="485"/>
      <c r="HFN536" s="340"/>
      <c r="HFO536" s="485"/>
      <c r="HFP536" s="340"/>
      <c r="HFQ536" s="485"/>
      <c r="HFR536" s="340"/>
      <c r="HFS536" s="485"/>
      <c r="HFT536" s="340"/>
      <c r="HFU536" s="485"/>
      <c r="HFV536" s="340"/>
      <c r="HFW536" s="485"/>
      <c r="HFX536" s="340"/>
      <c r="HFY536" s="485"/>
      <c r="HFZ536" s="340"/>
      <c r="HGA536" s="485"/>
      <c r="HGB536" s="340"/>
      <c r="HGC536" s="485"/>
      <c r="HGD536" s="340"/>
      <c r="HGE536" s="485"/>
      <c r="HGF536" s="340"/>
      <c r="HGG536" s="485"/>
      <c r="HGH536" s="340"/>
      <c r="HGI536" s="485"/>
      <c r="HGJ536" s="340"/>
      <c r="HGK536" s="485"/>
      <c r="HGL536" s="340"/>
      <c r="HGM536" s="485"/>
      <c r="HGN536" s="340"/>
      <c r="HGO536" s="485"/>
      <c r="HGP536" s="340"/>
      <c r="HGQ536" s="485"/>
      <c r="HGR536" s="340"/>
      <c r="HGS536" s="485"/>
      <c r="HGT536" s="340"/>
      <c r="HGU536" s="485"/>
      <c r="HGV536" s="340"/>
      <c r="HGW536" s="485"/>
      <c r="HGX536" s="340"/>
      <c r="HGY536" s="485"/>
      <c r="HGZ536" s="340"/>
      <c r="HHA536" s="485"/>
      <c r="HHB536" s="340"/>
      <c r="HHC536" s="485"/>
      <c r="HHD536" s="340"/>
      <c r="HHE536" s="485"/>
      <c r="HHF536" s="340"/>
      <c r="HHG536" s="485"/>
      <c r="HHH536" s="340"/>
      <c r="HHI536" s="485"/>
      <c r="HHJ536" s="340"/>
      <c r="HHK536" s="485"/>
      <c r="HHL536" s="340"/>
      <c r="HHM536" s="485"/>
      <c r="HHN536" s="340"/>
      <c r="HHO536" s="485"/>
      <c r="HHP536" s="340"/>
      <c r="HHQ536" s="485"/>
      <c r="HHR536" s="340"/>
      <c r="HHS536" s="485"/>
      <c r="HHT536" s="340"/>
      <c r="HHU536" s="485"/>
      <c r="HHV536" s="340"/>
      <c r="HHW536" s="485"/>
      <c r="HHX536" s="340"/>
      <c r="HHY536" s="485"/>
      <c r="HHZ536" s="340"/>
      <c r="HIA536" s="485"/>
      <c r="HIB536" s="340"/>
      <c r="HIC536" s="485"/>
      <c r="HID536" s="340"/>
      <c r="HIE536" s="485"/>
      <c r="HIF536" s="340"/>
      <c r="HIG536" s="485"/>
      <c r="HIH536" s="340"/>
      <c r="HII536" s="485"/>
      <c r="HIJ536" s="340"/>
      <c r="HIK536" s="485"/>
      <c r="HIL536" s="340"/>
      <c r="HIM536" s="485"/>
      <c r="HIN536" s="340"/>
      <c r="HIO536" s="485"/>
      <c r="HIP536" s="340"/>
      <c r="HIQ536" s="485"/>
      <c r="HIR536" s="340"/>
      <c r="HIS536" s="485"/>
      <c r="HIT536" s="340"/>
      <c r="HIU536" s="485"/>
      <c r="HIV536" s="340"/>
      <c r="HIW536" s="485"/>
      <c r="HIX536" s="340"/>
      <c r="HIY536" s="485"/>
      <c r="HIZ536" s="340"/>
      <c r="HJA536" s="485"/>
      <c r="HJB536" s="340"/>
      <c r="HJC536" s="485"/>
      <c r="HJD536" s="340"/>
      <c r="HJE536" s="485"/>
      <c r="HJF536" s="340"/>
      <c r="HJG536" s="485"/>
      <c r="HJH536" s="340"/>
      <c r="HJI536" s="485"/>
      <c r="HJJ536" s="340"/>
      <c r="HJK536" s="485"/>
      <c r="HJL536" s="340"/>
      <c r="HJM536" s="485"/>
      <c r="HJN536" s="340"/>
      <c r="HJO536" s="485"/>
      <c r="HJP536" s="340"/>
      <c r="HJQ536" s="485"/>
      <c r="HJR536" s="340"/>
      <c r="HJS536" s="485"/>
      <c r="HJT536" s="340"/>
      <c r="HJU536" s="485"/>
      <c r="HJV536" s="340"/>
      <c r="HJW536" s="485"/>
      <c r="HJX536" s="340"/>
      <c r="HJY536" s="485"/>
      <c r="HJZ536" s="340"/>
      <c r="HKA536" s="485"/>
      <c r="HKB536" s="340"/>
      <c r="HKC536" s="485"/>
      <c r="HKD536" s="340"/>
      <c r="HKE536" s="485"/>
      <c r="HKF536" s="340"/>
      <c r="HKG536" s="485"/>
      <c r="HKH536" s="340"/>
      <c r="HKI536" s="485"/>
      <c r="HKJ536" s="340"/>
      <c r="HKK536" s="485"/>
      <c r="HKL536" s="340"/>
      <c r="HKM536" s="485"/>
      <c r="HKN536" s="340"/>
      <c r="HKO536" s="485"/>
      <c r="HKP536" s="340"/>
      <c r="HKQ536" s="485"/>
      <c r="HKR536" s="340"/>
      <c r="HKS536" s="485"/>
      <c r="HKT536" s="340"/>
      <c r="HKU536" s="485"/>
      <c r="HKV536" s="340"/>
      <c r="HKW536" s="485"/>
      <c r="HKX536" s="340"/>
      <c r="HKY536" s="485"/>
      <c r="HKZ536" s="340"/>
      <c r="HLA536" s="485"/>
      <c r="HLB536" s="340"/>
      <c r="HLC536" s="485"/>
      <c r="HLD536" s="340"/>
      <c r="HLE536" s="485"/>
      <c r="HLF536" s="340"/>
      <c r="HLG536" s="485"/>
      <c r="HLH536" s="340"/>
      <c r="HLI536" s="485"/>
      <c r="HLJ536" s="340"/>
      <c r="HLK536" s="485"/>
      <c r="HLL536" s="340"/>
      <c r="HLM536" s="485"/>
      <c r="HLN536" s="340"/>
      <c r="HLO536" s="485"/>
      <c r="HLP536" s="340"/>
      <c r="HLQ536" s="485"/>
      <c r="HLR536" s="340"/>
      <c r="HLS536" s="485"/>
      <c r="HLT536" s="340"/>
      <c r="HLU536" s="485"/>
      <c r="HLV536" s="340"/>
      <c r="HLW536" s="485"/>
      <c r="HLX536" s="340"/>
      <c r="HLY536" s="485"/>
      <c r="HLZ536" s="340"/>
      <c r="HMA536" s="485"/>
      <c r="HMB536" s="340"/>
      <c r="HMC536" s="485"/>
      <c r="HMD536" s="340"/>
      <c r="HME536" s="485"/>
      <c r="HMF536" s="340"/>
      <c r="HMG536" s="485"/>
      <c r="HMH536" s="340"/>
      <c r="HMI536" s="485"/>
      <c r="HMJ536" s="340"/>
      <c r="HMK536" s="485"/>
      <c r="HML536" s="340"/>
      <c r="HMM536" s="485"/>
      <c r="HMN536" s="340"/>
      <c r="HMO536" s="485"/>
      <c r="HMP536" s="340"/>
      <c r="HMQ536" s="485"/>
      <c r="HMR536" s="340"/>
      <c r="HMS536" s="485"/>
      <c r="HMT536" s="340"/>
      <c r="HMU536" s="485"/>
      <c r="HMV536" s="340"/>
      <c r="HMW536" s="485"/>
      <c r="HMX536" s="340"/>
      <c r="HMY536" s="485"/>
      <c r="HMZ536" s="340"/>
      <c r="HNA536" s="485"/>
      <c r="HNB536" s="340"/>
      <c r="HNC536" s="485"/>
      <c r="HND536" s="340"/>
      <c r="HNE536" s="485"/>
      <c r="HNF536" s="340"/>
      <c r="HNG536" s="485"/>
      <c r="HNH536" s="340"/>
      <c r="HNI536" s="485"/>
      <c r="HNJ536" s="340"/>
      <c r="HNK536" s="485"/>
      <c r="HNL536" s="340"/>
      <c r="HNM536" s="485"/>
      <c r="HNN536" s="340"/>
      <c r="HNO536" s="485"/>
      <c r="HNP536" s="340"/>
      <c r="HNQ536" s="485"/>
      <c r="HNR536" s="340"/>
      <c r="HNS536" s="485"/>
      <c r="HNT536" s="340"/>
      <c r="HNU536" s="485"/>
      <c r="HNV536" s="340"/>
      <c r="HNW536" s="485"/>
      <c r="HNX536" s="340"/>
      <c r="HNY536" s="485"/>
      <c r="HNZ536" s="340"/>
      <c r="HOA536" s="485"/>
      <c r="HOB536" s="340"/>
      <c r="HOC536" s="485"/>
      <c r="HOD536" s="340"/>
      <c r="HOE536" s="485"/>
      <c r="HOF536" s="340"/>
      <c r="HOG536" s="485"/>
      <c r="HOH536" s="340"/>
      <c r="HOI536" s="485"/>
      <c r="HOJ536" s="340"/>
      <c r="HOK536" s="485"/>
      <c r="HOL536" s="340"/>
      <c r="HOM536" s="485"/>
      <c r="HON536" s="340"/>
      <c r="HOO536" s="485"/>
      <c r="HOP536" s="340"/>
      <c r="HOQ536" s="485"/>
      <c r="HOR536" s="340"/>
      <c r="HOS536" s="485"/>
      <c r="HOT536" s="340"/>
      <c r="HOU536" s="485"/>
      <c r="HOV536" s="340"/>
      <c r="HOW536" s="485"/>
      <c r="HOX536" s="340"/>
      <c r="HOY536" s="485"/>
      <c r="HOZ536" s="340"/>
      <c r="HPA536" s="485"/>
      <c r="HPB536" s="340"/>
      <c r="HPC536" s="485"/>
      <c r="HPD536" s="340"/>
      <c r="HPE536" s="485"/>
      <c r="HPF536" s="340"/>
      <c r="HPG536" s="485"/>
      <c r="HPH536" s="340"/>
      <c r="HPI536" s="485"/>
      <c r="HPJ536" s="340"/>
      <c r="HPK536" s="485"/>
      <c r="HPL536" s="340"/>
      <c r="HPM536" s="485"/>
      <c r="HPN536" s="340"/>
      <c r="HPO536" s="485"/>
      <c r="HPP536" s="340"/>
      <c r="HPQ536" s="485"/>
      <c r="HPR536" s="340"/>
      <c r="HPS536" s="485"/>
      <c r="HPT536" s="340"/>
      <c r="HPU536" s="485"/>
      <c r="HPV536" s="340"/>
      <c r="HPW536" s="485"/>
      <c r="HPX536" s="340"/>
      <c r="HPY536" s="485"/>
      <c r="HPZ536" s="340"/>
      <c r="HQA536" s="485"/>
      <c r="HQB536" s="340"/>
      <c r="HQC536" s="485"/>
      <c r="HQD536" s="340"/>
      <c r="HQE536" s="485"/>
      <c r="HQF536" s="340"/>
      <c r="HQG536" s="485"/>
      <c r="HQH536" s="340"/>
      <c r="HQI536" s="485"/>
      <c r="HQJ536" s="340"/>
      <c r="HQK536" s="485"/>
      <c r="HQL536" s="340"/>
      <c r="HQM536" s="485"/>
      <c r="HQN536" s="340"/>
      <c r="HQO536" s="485"/>
      <c r="HQP536" s="340"/>
      <c r="HQQ536" s="485"/>
      <c r="HQR536" s="340"/>
      <c r="HQS536" s="485"/>
      <c r="HQT536" s="340"/>
      <c r="HQU536" s="485"/>
      <c r="HQV536" s="340"/>
      <c r="HQW536" s="485"/>
      <c r="HQX536" s="340"/>
      <c r="HQY536" s="485"/>
      <c r="HQZ536" s="340"/>
      <c r="HRA536" s="485"/>
      <c r="HRB536" s="340"/>
      <c r="HRC536" s="485"/>
      <c r="HRD536" s="340"/>
      <c r="HRE536" s="485"/>
      <c r="HRF536" s="340"/>
      <c r="HRG536" s="485"/>
      <c r="HRH536" s="340"/>
      <c r="HRI536" s="485"/>
      <c r="HRJ536" s="340"/>
      <c r="HRK536" s="485"/>
      <c r="HRL536" s="340"/>
      <c r="HRM536" s="485"/>
      <c r="HRN536" s="340"/>
      <c r="HRO536" s="485"/>
      <c r="HRP536" s="340"/>
      <c r="HRQ536" s="485"/>
      <c r="HRR536" s="340"/>
      <c r="HRS536" s="485"/>
      <c r="HRT536" s="340"/>
      <c r="HRU536" s="485"/>
      <c r="HRV536" s="340"/>
      <c r="HRW536" s="485"/>
      <c r="HRX536" s="340"/>
      <c r="HRY536" s="485"/>
      <c r="HRZ536" s="340"/>
      <c r="HSA536" s="485"/>
      <c r="HSB536" s="340"/>
      <c r="HSC536" s="485"/>
      <c r="HSD536" s="340"/>
      <c r="HSE536" s="485"/>
      <c r="HSF536" s="340"/>
      <c r="HSG536" s="485"/>
      <c r="HSH536" s="340"/>
      <c r="HSI536" s="485"/>
      <c r="HSJ536" s="340"/>
      <c r="HSK536" s="485"/>
      <c r="HSL536" s="340"/>
      <c r="HSM536" s="485"/>
      <c r="HSN536" s="340"/>
      <c r="HSO536" s="485"/>
      <c r="HSP536" s="340"/>
      <c r="HSQ536" s="485"/>
      <c r="HSR536" s="340"/>
      <c r="HSS536" s="485"/>
      <c r="HST536" s="340"/>
      <c r="HSU536" s="485"/>
      <c r="HSV536" s="340"/>
      <c r="HSW536" s="485"/>
      <c r="HSX536" s="340"/>
      <c r="HSY536" s="485"/>
      <c r="HSZ536" s="340"/>
      <c r="HTA536" s="485"/>
      <c r="HTB536" s="340"/>
      <c r="HTC536" s="485"/>
      <c r="HTD536" s="340"/>
      <c r="HTE536" s="485"/>
      <c r="HTF536" s="340"/>
      <c r="HTG536" s="485"/>
      <c r="HTH536" s="340"/>
      <c r="HTI536" s="485"/>
      <c r="HTJ536" s="340"/>
      <c r="HTK536" s="485"/>
      <c r="HTL536" s="340"/>
      <c r="HTM536" s="485"/>
      <c r="HTN536" s="340"/>
      <c r="HTO536" s="485"/>
      <c r="HTP536" s="340"/>
      <c r="HTQ536" s="485"/>
      <c r="HTR536" s="340"/>
      <c r="HTS536" s="485"/>
      <c r="HTT536" s="340"/>
      <c r="HTU536" s="485"/>
      <c r="HTV536" s="340"/>
      <c r="HTW536" s="485"/>
      <c r="HTX536" s="340"/>
      <c r="HTY536" s="485"/>
      <c r="HTZ536" s="340"/>
      <c r="HUA536" s="485"/>
      <c r="HUB536" s="340"/>
      <c r="HUC536" s="485"/>
      <c r="HUD536" s="340"/>
      <c r="HUE536" s="485"/>
      <c r="HUF536" s="340"/>
      <c r="HUG536" s="485"/>
      <c r="HUH536" s="340"/>
      <c r="HUI536" s="485"/>
      <c r="HUJ536" s="340"/>
      <c r="HUK536" s="485"/>
      <c r="HUL536" s="340"/>
      <c r="HUM536" s="485"/>
      <c r="HUN536" s="340"/>
      <c r="HUO536" s="485"/>
      <c r="HUP536" s="340"/>
      <c r="HUQ536" s="485"/>
      <c r="HUR536" s="340"/>
      <c r="HUS536" s="485"/>
      <c r="HUT536" s="340"/>
      <c r="HUU536" s="485"/>
      <c r="HUV536" s="340"/>
      <c r="HUW536" s="485"/>
      <c r="HUX536" s="340"/>
      <c r="HUY536" s="485"/>
      <c r="HUZ536" s="340"/>
      <c r="HVA536" s="485"/>
      <c r="HVB536" s="340"/>
      <c r="HVC536" s="485"/>
      <c r="HVD536" s="340"/>
      <c r="HVE536" s="485"/>
      <c r="HVF536" s="340"/>
      <c r="HVG536" s="485"/>
      <c r="HVH536" s="340"/>
      <c r="HVI536" s="485"/>
      <c r="HVJ536" s="340"/>
      <c r="HVK536" s="485"/>
      <c r="HVL536" s="340"/>
      <c r="HVM536" s="485"/>
      <c r="HVN536" s="340"/>
      <c r="HVO536" s="485"/>
      <c r="HVP536" s="340"/>
      <c r="HVQ536" s="485"/>
      <c r="HVR536" s="340"/>
      <c r="HVS536" s="485"/>
      <c r="HVT536" s="340"/>
      <c r="HVU536" s="485"/>
      <c r="HVV536" s="340"/>
      <c r="HVW536" s="485"/>
      <c r="HVX536" s="340"/>
      <c r="HVY536" s="485"/>
      <c r="HVZ536" s="340"/>
      <c r="HWA536" s="485"/>
      <c r="HWB536" s="340"/>
      <c r="HWC536" s="485"/>
      <c r="HWD536" s="340"/>
      <c r="HWE536" s="485"/>
      <c r="HWF536" s="340"/>
      <c r="HWG536" s="485"/>
      <c r="HWH536" s="340"/>
      <c r="HWI536" s="485"/>
      <c r="HWJ536" s="340"/>
      <c r="HWK536" s="485"/>
      <c r="HWL536" s="340"/>
      <c r="HWM536" s="485"/>
      <c r="HWN536" s="340"/>
      <c r="HWO536" s="485"/>
      <c r="HWP536" s="340"/>
      <c r="HWQ536" s="485"/>
      <c r="HWR536" s="340"/>
      <c r="HWS536" s="485"/>
      <c r="HWT536" s="340"/>
      <c r="HWU536" s="485"/>
      <c r="HWV536" s="340"/>
      <c r="HWW536" s="485"/>
      <c r="HWX536" s="340"/>
      <c r="HWY536" s="485"/>
      <c r="HWZ536" s="340"/>
      <c r="HXA536" s="485"/>
      <c r="HXB536" s="340"/>
      <c r="HXC536" s="485"/>
      <c r="HXD536" s="340"/>
      <c r="HXE536" s="485"/>
      <c r="HXF536" s="340"/>
      <c r="HXG536" s="485"/>
      <c r="HXH536" s="340"/>
      <c r="HXI536" s="485"/>
      <c r="HXJ536" s="340"/>
      <c r="HXK536" s="485"/>
      <c r="HXL536" s="340"/>
      <c r="HXM536" s="485"/>
      <c r="HXN536" s="340"/>
      <c r="HXO536" s="485"/>
      <c r="HXP536" s="340"/>
      <c r="HXQ536" s="485"/>
      <c r="HXR536" s="340"/>
      <c r="HXS536" s="485"/>
      <c r="HXT536" s="340"/>
      <c r="HXU536" s="485"/>
      <c r="HXV536" s="340"/>
      <c r="HXW536" s="485"/>
      <c r="HXX536" s="340"/>
      <c r="HXY536" s="485"/>
      <c r="HXZ536" s="340"/>
      <c r="HYA536" s="485"/>
      <c r="HYB536" s="340"/>
      <c r="HYC536" s="485"/>
      <c r="HYD536" s="340"/>
      <c r="HYE536" s="485"/>
      <c r="HYF536" s="340"/>
      <c r="HYG536" s="485"/>
      <c r="HYH536" s="340"/>
      <c r="HYI536" s="485"/>
      <c r="HYJ536" s="340"/>
      <c r="HYK536" s="485"/>
      <c r="HYL536" s="340"/>
      <c r="HYM536" s="485"/>
      <c r="HYN536" s="340"/>
      <c r="HYO536" s="485"/>
      <c r="HYP536" s="340"/>
      <c r="HYQ536" s="485"/>
      <c r="HYR536" s="340"/>
      <c r="HYS536" s="485"/>
      <c r="HYT536" s="340"/>
      <c r="HYU536" s="485"/>
      <c r="HYV536" s="340"/>
      <c r="HYW536" s="485"/>
      <c r="HYX536" s="340"/>
      <c r="HYY536" s="485"/>
      <c r="HYZ536" s="340"/>
      <c r="HZA536" s="485"/>
      <c r="HZB536" s="340"/>
      <c r="HZC536" s="485"/>
      <c r="HZD536" s="340"/>
      <c r="HZE536" s="485"/>
      <c r="HZF536" s="340"/>
      <c r="HZG536" s="485"/>
      <c r="HZH536" s="340"/>
      <c r="HZI536" s="485"/>
      <c r="HZJ536" s="340"/>
      <c r="HZK536" s="485"/>
      <c r="HZL536" s="340"/>
      <c r="HZM536" s="485"/>
      <c r="HZN536" s="340"/>
      <c r="HZO536" s="485"/>
      <c r="HZP536" s="340"/>
      <c r="HZQ536" s="485"/>
      <c r="HZR536" s="340"/>
      <c r="HZS536" s="485"/>
      <c r="HZT536" s="340"/>
      <c r="HZU536" s="485"/>
      <c r="HZV536" s="340"/>
      <c r="HZW536" s="485"/>
      <c r="HZX536" s="340"/>
      <c r="HZY536" s="485"/>
      <c r="HZZ536" s="340"/>
      <c r="IAA536" s="485"/>
      <c r="IAB536" s="340"/>
      <c r="IAC536" s="485"/>
      <c r="IAD536" s="340"/>
      <c r="IAE536" s="485"/>
      <c r="IAF536" s="340"/>
      <c r="IAG536" s="485"/>
      <c r="IAH536" s="340"/>
      <c r="IAI536" s="485"/>
      <c r="IAJ536" s="340"/>
      <c r="IAK536" s="485"/>
      <c r="IAL536" s="340"/>
      <c r="IAM536" s="485"/>
      <c r="IAN536" s="340"/>
      <c r="IAO536" s="485"/>
      <c r="IAP536" s="340"/>
      <c r="IAQ536" s="485"/>
      <c r="IAR536" s="340"/>
      <c r="IAS536" s="485"/>
      <c r="IAT536" s="340"/>
      <c r="IAU536" s="485"/>
      <c r="IAV536" s="340"/>
      <c r="IAW536" s="485"/>
      <c r="IAX536" s="340"/>
      <c r="IAY536" s="485"/>
      <c r="IAZ536" s="340"/>
      <c r="IBA536" s="485"/>
      <c r="IBB536" s="340"/>
      <c r="IBC536" s="485"/>
      <c r="IBD536" s="340"/>
      <c r="IBE536" s="485"/>
      <c r="IBF536" s="340"/>
      <c r="IBG536" s="485"/>
      <c r="IBH536" s="340"/>
      <c r="IBI536" s="485"/>
      <c r="IBJ536" s="340"/>
      <c r="IBK536" s="485"/>
      <c r="IBL536" s="340"/>
      <c r="IBM536" s="485"/>
      <c r="IBN536" s="340"/>
      <c r="IBO536" s="485"/>
      <c r="IBP536" s="340"/>
      <c r="IBQ536" s="485"/>
      <c r="IBR536" s="340"/>
      <c r="IBS536" s="485"/>
      <c r="IBT536" s="340"/>
      <c r="IBU536" s="485"/>
      <c r="IBV536" s="340"/>
      <c r="IBW536" s="485"/>
      <c r="IBX536" s="340"/>
      <c r="IBY536" s="485"/>
      <c r="IBZ536" s="340"/>
      <c r="ICA536" s="485"/>
      <c r="ICB536" s="340"/>
      <c r="ICC536" s="485"/>
      <c r="ICD536" s="340"/>
      <c r="ICE536" s="485"/>
      <c r="ICF536" s="340"/>
      <c r="ICG536" s="485"/>
      <c r="ICH536" s="340"/>
      <c r="ICI536" s="485"/>
      <c r="ICJ536" s="340"/>
      <c r="ICK536" s="485"/>
      <c r="ICL536" s="340"/>
      <c r="ICM536" s="485"/>
      <c r="ICN536" s="340"/>
      <c r="ICO536" s="485"/>
      <c r="ICP536" s="340"/>
      <c r="ICQ536" s="485"/>
      <c r="ICR536" s="340"/>
      <c r="ICS536" s="485"/>
      <c r="ICT536" s="340"/>
      <c r="ICU536" s="485"/>
      <c r="ICV536" s="340"/>
      <c r="ICW536" s="485"/>
      <c r="ICX536" s="340"/>
      <c r="ICY536" s="485"/>
      <c r="ICZ536" s="340"/>
      <c r="IDA536" s="485"/>
      <c r="IDB536" s="340"/>
      <c r="IDC536" s="485"/>
      <c r="IDD536" s="340"/>
      <c r="IDE536" s="485"/>
      <c r="IDF536" s="340"/>
      <c r="IDG536" s="485"/>
      <c r="IDH536" s="340"/>
      <c r="IDI536" s="485"/>
      <c r="IDJ536" s="340"/>
      <c r="IDK536" s="485"/>
      <c r="IDL536" s="340"/>
      <c r="IDM536" s="485"/>
      <c r="IDN536" s="340"/>
      <c r="IDO536" s="485"/>
      <c r="IDP536" s="340"/>
      <c r="IDQ536" s="485"/>
      <c r="IDR536" s="340"/>
      <c r="IDS536" s="485"/>
      <c r="IDT536" s="340"/>
      <c r="IDU536" s="485"/>
      <c r="IDV536" s="340"/>
      <c r="IDW536" s="485"/>
      <c r="IDX536" s="340"/>
      <c r="IDY536" s="485"/>
      <c r="IDZ536" s="340"/>
      <c r="IEA536" s="485"/>
      <c r="IEB536" s="340"/>
      <c r="IEC536" s="485"/>
      <c r="IED536" s="340"/>
      <c r="IEE536" s="485"/>
      <c r="IEF536" s="340"/>
      <c r="IEG536" s="485"/>
      <c r="IEH536" s="340"/>
      <c r="IEI536" s="485"/>
      <c r="IEJ536" s="340"/>
      <c r="IEK536" s="485"/>
      <c r="IEL536" s="340"/>
      <c r="IEM536" s="485"/>
      <c r="IEN536" s="340"/>
      <c r="IEO536" s="485"/>
      <c r="IEP536" s="340"/>
      <c r="IEQ536" s="485"/>
      <c r="IER536" s="340"/>
      <c r="IES536" s="485"/>
      <c r="IET536" s="340"/>
      <c r="IEU536" s="485"/>
      <c r="IEV536" s="340"/>
      <c r="IEW536" s="485"/>
      <c r="IEX536" s="340"/>
      <c r="IEY536" s="485"/>
      <c r="IEZ536" s="340"/>
      <c r="IFA536" s="485"/>
      <c r="IFB536" s="340"/>
      <c r="IFC536" s="485"/>
      <c r="IFD536" s="340"/>
      <c r="IFE536" s="485"/>
      <c r="IFF536" s="340"/>
      <c r="IFG536" s="485"/>
      <c r="IFH536" s="340"/>
      <c r="IFI536" s="485"/>
      <c r="IFJ536" s="340"/>
      <c r="IFK536" s="485"/>
      <c r="IFL536" s="340"/>
      <c r="IFM536" s="485"/>
      <c r="IFN536" s="340"/>
      <c r="IFO536" s="485"/>
      <c r="IFP536" s="340"/>
      <c r="IFQ536" s="485"/>
      <c r="IFR536" s="340"/>
      <c r="IFS536" s="485"/>
      <c r="IFT536" s="340"/>
      <c r="IFU536" s="485"/>
      <c r="IFV536" s="340"/>
      <c r="IFW536" s="485"/>
      <c r="IFX536" s="340"/>
      <c r="IFY536" s="485"/>
      <c r="IFZ536" s="340"/>
      <c r="IGA536" s="485"/>
      <c r="IGB536" s="340"/>
      <c r="IGC536" s="485"/>
      <c r="IGD536" s="340"/>
      <c r="IGE536" s="485"/>
      <c r="IGF536" s="340"/>
      <c r="IGG536" s="485"/>
      <c r="IGH536" s="340"/>
      <c r="IGI536" s="485"/>
      <c r="IGJ536" s="340"/>
      <c r="IGK536" s="485"/>
      <c r="IGL536" s="340"/>
      <c r="IGM536" s="485"/>
      <c r="IGN536" s="340"/>
      <c r="IGO536" s="485"/>
      <c r="IGP536" s="340"/>
      <c r="IGQ536" s="485"/>
      <c r="IGR536" s="340"/>
      <c r="IGS536" s="485"/>
      <c r="IGT536" s="340"/>
      <c r="IGU536" s="485"/>
      <c r="IGV536" s="340"/>
      <c r="IGW536" s="485"/>
      <c r="IGX536" s="340"/>
      <c r="IGY536" s="485"/>
      <c r="IGZ536" s="340"/>
      <c r="IHA536" s="485"/>
      <c r="IHB536" s="340"/>
      <c r="IHC536" s="485"/>
      <c r="IHD536" s="340"/>
      <c r="IHE536" s="485"/>
      <c r="IHF536" s="340"/>
      <c r="IHG536" s="485"/>
      <c r="IHH536" s="340"/>
      <c r="IHI536" s="485"/>
      <c r="IHJ536" s="340"/>
      <c r="IHK536" s="485"/>
      <c r="IHL536" s="340"/>
      <c r="IHM536" s="485"/>
      <c r="IHN536" s="340"/>
      <c r="IHO536" s="485"/>
      <c r="IHP536" s="340"/>
      <c r="IHQ536" s="485"/>
      <c r="IHR536" s="340"/>
      <c r="IHS536" s="485"/>
      <c r="IHT536" s="340"/>
      <c r="IHU536" s="485"/>
      <c r="IHV536" s="340"/>
      <c r="IHW536" s="485"/>
      <c r="IHX536" s="340"/>
      <c r="IHY536" s="485"/>
      <c r="IHZ536" s="340"/>
      <c r="IIA536" s="485"/>
      <c r="IIB536" s="340"/>
      <c r="IIC536" s="485"/>
      <c r="IID536" s="340"/>
      <c r="IIE536" s="485"/>
      <c r="IIF536" s="340"/>
      <c r="IIG536" s="485"/>
      <c r="IIH536" s="340"/>
      <c r="III536" s="485"/>
      <c r="IIJ536" s="340"/>
      <c r="IIK536" s="485"/>
      <c r="IIL536" s="340"/>
      <c r="IIM536" s="485"/>
      <c r="IIN536" s="340"/>
      <c r="IIO536" s="485"/>
      <c r="IIP536" s="340"/>
      <c r="IIQ536" s="485"/>
      <c r="IIR536" s="340"/>
      <c r="IIS536" s="485"/>
      <c r="IIT536" s="340"/>
      <c r="IIU536" s="485"/>
      <c r="IIV536" s="340"/>
      <c r="IIW536" s="485"/>
      <c r="IIX536" s="340"/>
      <c r="IIY536" s="485"/>
      <c r="IIZ536" s="340"/>
      <c r="IJA536" s="485"/>
      <c r="IJB536" s="340"/>
      <c r="IJC536" s="485"/>
      <c r="IJD536" s="340"/>
      <c r="IJE536" s="485"/>
      <c r="IJF536" s="340"/>
      <c r="IJG536" s="485"/>
      <c r="IJH536" s="340"/>
      <c r="IJI536" s="485"/>
      <c r="IJJ536" s="340"/>
      <c r="IJK536" s="485"/>
      <c r="IJL536" s="340"/>
      <c r="IJM536" s="485"/>
      <c r="IJN536" s="340"/>
      <c r="IJO536" s="485"/>
      <c r="IJP536" s="340"/>
      <c r="IJQ536" s="485"/>
      <c r="IJR536" s="340"/>
      <c r="IJS536" s="485"/>
      <c r="IJT536" s="340"/>
      <c r="IJU536" s="485"/>
      <c r="IJV536" s="340"/>
      <c r="IJW536" s="485"/>
      <c r="IJX536" s="340"/>
      <c r="IJY536" s="485"/>
      <c r="IJZ536" s="340"/>
      <c r="IKA536" s="485"/>
      <c r="IKB536" s="340"/>
      <c r="IKC536" s="485"/>
      <c r="IKD536" s="340"/>
      <c r="IKE536" s="485"/>
      <c r="IKF536" s="340"/>
      <c r="IKG536" s="485"/>
      <c r="IKH536" s="340"/>
      <c r="IKI536" s="485"/>
      <c r="IKJ536" s="340"/>
      <c r="IKK536" s="485"/>
      <c r="IKL536" s="340"/>
      <c r="IKM536" s="485"/>
      <c r="IKN536" s="340"/>
      <c r="IKO536" s="485"/>
      <c r="IKP536" s="340"/>
      <c r="IKQ536" s="485"/>
      <c r="IKR536" s="340"/>
      <c r="IKS536" s="485"/>
      <c r="IKT536" s="340"/>
      <c r="IKU536" s="485"/>
      <c r="IKV536" s="340"/>
      <c r="IKW536" s="485"/>
      <c r="IKX536" s="340"/>
      <c r="IKY536" s="485"/>
      <c r="IKZ536" s="340"/>
      <c r="ILA536" s="485"/>
      <c r="ILB536" s="340"/>
      <c r="ILC536" s="485"/>
      <c r="ILD536" s="340"/>
      <c r="ILE536" s="485"/>
      <c r="ILF536" s="340"/>
      <c r="ILG536" s="485"/>
      <c r="ILH536" s="340"/>
      <c r="ILI536" s="485"/>
      <c r="ILJ536" s="340"/>
      <c r="ILK536" s="485"/>
      <c r="ILL536" s="340"/>
      <c r="ILM536" s="485"/>
      <c r="ILN536" s="340"/>
      <c r="ILO536" s="485"/>
      <c r="ILP536" s="340"/>
      <c r="ILQ536" s="485"/>
      <c r="ILR536" s="340"/>
      <c r="ILS536" s="485"/>
      <c r="ILT536" s="340"/>
      <c r="ILU536" s="485"/>
      <c r="ILV536" s="340"/>
      <c r="ILW536" s="485"/>
      <c r="ILX536" s="340"/>
      <c r="ILY536" s="485"/>
      <c r="ILZ536" s="340"/>
      <c r="IMA536" s="485"/>
      <c r="IMB536" s="340"/>
      <c r="IMC536" s="485"/>
      <c r="IMD536" s="340"/>
      <c r="IME536" s="485"/>
      <c r="IMF536" s="340"/>
      <c r="IMG536" s="485"/>
      <c r="IMH536" s="340"/>
      <c r="IMI536" s="485"/>
      <c r="IMJ536" s="340"/>
      <c r="IMK536" s="485"/>
      <c r="IML536" s="340"/>
      <c r="IMM536" s="485"/>
      <c r="IMN536" s="340"/>
      <c r="IMO536" s="485"/>
      <c r="IMP536" s="340"/>
      <c r="IMQ536" s="485"/>
      <c r="IMR536" s="340"/>
      <c r="IMS536" s="485"/>
      <c r="IMT536" s="340"/>
      <c r="IMU536" s="485"/>
      <c r="IMV536" s="340"/>
      <c r="IMW536" s="485"/>
      <c r="IMX536" s="340"/>
      <c r="IMY536" s="485"/>
      <c r="IMZ536" s="340"/>
      <c r="INA536" s="485"/>
      <c r="INB536" s="340"/>
      <c r="INC536" s="485"/>
      <c r="IND536" s="340"/>
      <c r="INE536" s="485"/>
      <c r="INF536" s="340"/>
      <c r="ING536" s="485"/>
      <c r="INH536" s="340"/>
      <c r="INI536" s="485"/>
      <c r="INJ536" s="340"/>
      <c r="INK536" s="485"/>
      <c r="INL536" s="340"/>
      <c r="INM536" s="485"/>
      <c r="INN536" s="340"/>
      <c r="INO536" s="485"/>
      <c r="INP536" s="340"/>
      <c r="INQ536" s="485"/>
      <c r="INR536" s="340"/>
      <c r="INS536" s="485"/>
      <c r="INT536" s="340"/>
      <c r="INU536" s="485"/>
      <c r="INV536" s="340"/>
      <c r="INW536" s="485"/>
      <c r="INX536" s="340"/>
      <c r="INY536" s="485"/>
      <c r="INZ536" s="340"/>
      <c r="IOA536" s="485"/>
      <c r="IOB536" s="340"/>
      <c r="IOC536" s="485"/>
      <c r="IOD536" s="340"/>
      <c r="IOE536" s="485"/>
      <c r="IOF536" s="340"/>
      <c r="IOG536" s="485"/>
      <c r="IOH536" s="340"/>
      <c r="IOI536" s="485"/>
      <c r="IOJ536" s="340"/>
      <c r="IOK536" s="485"/>
      <c r="IOL536" s="340"/>
      <c r="IOM536" s="485"/>
      <c r="ION536" s="340"/>
      <c r="IOO536" s="485"/>
      <c r="IOP536" s="340"/>
      <c r="IOQ536" s="485"/>
      <c r="IOR536" s="340"/>
      <c r="IOS536" s="485"/>
      <c r="IOT536" s="340"/>
      <c r="IOU536" s="485"/>
      <c r="IOV536" s="340"/>
      <c r="IOW536" s="485"/>
      <c r="IOX536" s="340"/>
      <c r="IOY536" s="485"/>
      <c r="IOZ536" s="340"/>
      <c r="IPA536" s="485"/>
      <c r="IPB536" s="340"/>
      <c r="IPC536" s="485"/>
      <c r="IPD536" s="340"/>
      <c r="IPE536" s="485"/>
      <c r="IPF536" s="340"/>
      <c r="IPG536" s="485"/>
      <c r="IPH536" s="340"/>
      <c r="IPI536" s="485"/>
      <c r="IPJ536" s="340"/>
      <c r="IPK536" s="485"/>
      <c r="IPL536" s="340"/>
      <c r="IPM536" s="485"/>
      <c r="IPN536" s="340"/>
      <c r="IPO536" s="485"/>
      <c r="IPP536" s="340"/>
      <c r="IPQ536" s="485"/>
      <c r="IPR536" s="340"/>
      <c r="IPS536" s="485"/>
      <c r="IPT536" s="340"/>
      <c r="IPU536" s="485"/>
      <c r="IPV536" s="340"/>
      <c r="IPW536" s="485"/>
      <c r="IPX536" s="340"/>
      <c r="IPY536" s="485"/>
      <c r="IPZ536" s="340"/>
      <c r="IQA536" s="485"/>
      <c r="IQB536" s="340"/>
      <c r="IQC536" s="485"/>
      <c r="IQD536" s="340"/>
      <c r="IQE536" s="485"/>
      <c r="IQF536" s="340"/>
      <c r="IQG536" s="485"/>
      <c r="IQH536" s="340"/>
      <c r="IQI536" s="485"/>
      <c r="IQJ536" s="340"/>
      <c r="IQK536" s="485"/>
      <c r="IQL536" s="340"/>
      <c r="IQM536" s="485"/>
      <c r="IQN536" s="340"/>
      <c r="IQO536" s="485"/>
      <c r="IQP536" s="340"/>
      <c r="IQQ536" s="485"/>
      <c r="IQR536" s="340"/>
      <c r="IQS536" s="485"/>
      <c r="IQT536" s="340"/>
      <c r="IQU536" s="485"/>
      <c r="IQV536" s="340"/>
      <c r="IQW536" s="485"/>
      <c r="IQX536" s="340"/>
      <c r="IQY536" s="485"/>
      <c r="IQZ536" s="340"/>
      <c r="IRA536" s="485"/>
      <c r="IRB536" s="340"/>
      <c r="IRC536" s="485"/>
      <c r="IRD536" s="340"/>
      <c r="IRE536" s="485"/>
      <c r="IRF536" s="340"/>
      <c r="IRG536" s="485"/>
      <c r="IRH536" s="340"/>
      <c r="IRI536" s="485"/>
      <c r="IRJ536" s="340"/>
      <c r="IRK536" s="485"/>
      <c r="IRL536" s="340"/>
      <c r="IRM536" s="485"/>
      <c r="IRN536" s="340"/>
      <c r="IRO536" s="485"/>
      <c r="IRP536" s="340"/>
      <c r="IRQ536" s="485"/>
      <c r="IRR536" s="340"/>
      <c r="IRS536" s="485"/>
      <c r="IRT536" s="340"/>
      <c r="IRU536" s="485"/>
      <c r="IRV536" s="340"/>
      <c r="IRW536" s="485"/>
      <c r="IRX536" s="340"/>
      <c r="IRY536" s="485"/>
      <c r="IRZ536" s="340"/>
      <c r="ISA536" s="485"/>
      <c r="ISB536" s="340"/>
      <c r="ISC536" s="485"/>
      <c r="ISD536" s="340"/>
      <c r="ISE536" s="485"/>
      <c r="ISF536" s="340"/>
      <c r="ISG536" s="485"/>
      <c r="ISH536" s="340"/>
      <c r="ISI536" s="485"/>
      <c r="ISJ536" s="340"/>
      <c r="ISK536" s="485"/>
      <c r="ISL536" s="340"/>
      <c r="ISM536" s="485"/>
      <c r="ISN536" s="340"/>
      <c r="ISO536" s="485"/>
      <c r="ISP536" s="340"/>
      <c r="ISQ536" s="485"/>
      <c r="ISR536" s="340"/>
      <c r="ISS536" s="485"/>
      <c r="IST536" s="340"/>
      <c r="ISU536" s="485"/>
      <c r="ISV536" s="340"/>
      <c r="ISW536" s="485"/>
      <c r="ISX536" s="340"/>
      <c r="ISY536" s="485"/>
      <c r="ISZ536" s="340"/>
      <c r="ITA536" s="485"/>
      <c r="ITB536" s="340"/>
      <c r="ITC536" s="485"/>
      <c r="ITD536" s="340"/>
      <c r="ITE536" s="485"/>
      <c r="ITF536" s="340"/>
      <c r="ITG536" s="485"/>
      <c r="ITH536" s="340"/>
      <c r="ITI536" s="485"/>
      <c r="ITJ536" s="340"/>
      <c r="ITK536" s="485"/>
      <c r="ITL536" s="340"/>
      <c r="ITM536" s="485"/>
      <c r="ITN536" s="340"/>
      <c r="ITO536" s="485"/>
      <c r="ITP536" s="340"/>
      <c r="ITQ536" s="485"/>
      <c r="ITR536" s="340"/>
      <c r="ITS536" s="485"/>
      <c r="ITT536" s="340"/>
      <c r="ITU536" s="485"/>
      <c r="ITV536" s="340"/>
      <c r="ITW536" s="485"/>
      <c r="ITX536" s="340"/>
      <c r="ITY536" s="485"/>
      <c r="ITZ536" s="340"/>
      <c r="IUA536" s="485"/>
      <c r="IUB536" s="340"/>
      <c r="IUC536" s="485"/>
      <c r="IUD536" s="340"/>
      <c r="IUE536" s="485"/>
      <c r="IUF536" s="340"/>
      <c r="IUG536" s="485"/>
      <c r="IUH536" s="340"/>
      <c r="IUI536" s="485"/>
      <c r="IUJ536" s="340"/>
      <c r="IUK536" s="485"/>
      <c r="IUL536" s="340"/>
      <c r="IUM536" s="485"/>
      <c r="IUN536" s="340"/>
      <c r="IUO536" s="485"/>
      <c r="IUP536" s="340"/>
      <c r="IUQ536" s="485"/>
      <c r="IUR536" s="340"/>
      <c r="IUS536" s="485"/>
      <c r="IUT536" s="340"/>
      <c r="IUU536" s="485"/>
      <c r="IUV536" s="340"/>
      <c r="IUW536" s="485"/>
      <c r="IUX536" s="340"/>
      <c r="IUY536" s="485"/>
      <c r="IUZ536" s="340"/>
      <c r="IVA536" s="485"/>
      <c r="IVB536" s="340"/>
      <c r="IVC536" s="485"/>
      <c r="IVD536" s="340"/>
      <c r="IVE536" s="485"/>
      <c r="IVF536" s="340"/>
      <c r="IVG536" s="485"/>
      <c r="IVH536" s="340"/>
      <c r="IVI536" s="485"/>
      <c r="IVJ536" s="340"/>
      <c r="IVK536" s="485"/>
      <c r="IVL536" s="340"/>
      <c r="IVM536" s="485"/>
      <c r="IVN536" s="340"/>
      <c r="IVO536" s="485"/>
      <c r="IVP536" s="340"/>
      <c r="IVQ536" s="485"/>
      <c r="IVR536" s="340"/>
      <c r="IVS536" s="485"/>
      <c r="IVT536" s="340"/>
      <c r="IVU536" s="485"/>
      <c r="IVV536" s="340"/>
      <c r="IVW536" s="485"/>
      <c r="IVX536" s="340"/>
      <c r="IVY536" s="485"/>
      <c r="IVZ536" s="340"/>
      <c r="IWA536" s="485"/>
      <c r="IWB536" s="340"/>
      <c r="IWC536" s="485"/>
      <c r="IWD536" s="340"/>
      <c r="IWE536" s="485"/>
      <c r="IWF536" s="340"/>
      <c r="IWG536" s="485"/>
      <c r="IWH536" s="340"/>
      <c r="IWI536" s="485"/>
      <c r="IWJ536" s="340"/>
      <c r="IWK536" s="485"/>
      <c r="IWL536" s="340"/>
      <c r="IWM536" s="485"/>
      <c r="IWN536" s="340"/>
      <c r="IWO536" s="485"/>
      <c r="IWP536" s="340"/>
      <c r="IWQ536" s="485"/>
      <c r="IWR536" s="340"/>
      <c r="IWS536" s="485"/>
      <c r="IWT536" s="340"/>
      <c r="IWU536" s="485"/>
      <c r="IWV536" s="340"/>
      <c r="IWW536" s="485"/>
      <c r="IWX536" s="340"/>
      <c r="IWY536" s="485"/>
      <c r="IWZ536" s="340"/>
      <c r="IXA536" s="485"/>
      <c r="IXB536" s="340"/>
      <c r="IXC536" s="485"/>
      <c r="IXD536" s="340"/>
      <c r="IXE536" s="485"/>
      <c r="IXF536" s="340"/>
      <c r="IXG536" s="485"/>
      <c r="IXH536" s="340"/>
      <c r="IXI536" s="485"/>
      <c r="IXJ536" s="340"/>
      <c r="IXK536" s="485"/>
      <c r="IXL536" s="340"/>
      <c r="IXM536" s="485"/>
      <c r="IXN536" s="340"/>
      <c r="IXO536" s="485"/>
      <c r="IXP536" s="340"/>
      <c r="IXQ536" s="485"/>
      <c r="IXR536" s="340"/>
      <c r="IXS536" s="485"/>
      <c r="IXT536" s="340"/>
      <c r="IXU536" s="485"/>
      <c r="IXV536" s="340"/>
      <c r="IXW536" s="485"/>
      <c r="IXX536" s="340"/>
      <c r="IXY536" s="485"/>
      <c r="IXZ536" s="340"/>
      <c r="IYA536" s="485"/>
      <c r="IYB536" s="340"/>
      <c r="IYC536" s="485"/>
      <c r="IYD536" s="340"/>
      <c r="IYE536" s="485"/>
      <c r="IYF536" s="340"/>
      <c r="IYG536" s="485"/>
      <c r="IYH536" s="340"/>
      <c r="IYI536" s="485"/>
      <c r="IYJ536" s="340"/>
      <c r="IYK536" s="485"/>
      <c r="IYL536" s="340"/>
      <c r="IYM536" s="485"/>
      <c r="IYN536" s="340"/>
      <c r="IYO536" s="485"/>
      <c r="IYP536" s="340"/>
      <c r="IYQ536" s="485"/>
      <c r="IYR536" s="340"/>
      <c r="IYS536" s="485"/>
      <c r="IYT536" s="340"/>
      <c r="IYU536" s="485"/>
      <c r="IYV536" s="340"/>
      <c r="IYW536" s="485"/>
      <c r="IYX536" s="340"/>
      <c r="IYY536" s="485"/>
      <c r="IYZ536" s="340"/>
      <c r="IZA536" s="485"/>
      <c r="IZB536" s="340"/>
      <c r="IZC536" s="485"/>
      <c r="IZD536" s="340"/>
      <c r="IZE536" s="485"/>
      <c r="IZF536" s="340"/>
      <c r="IZG536" s="485"/>
      <c r="IZH536" s="340"/>
      <c r="IZI536" s="485"/>
      <c r="IZJ536" s="340"/>
      <c r="IZK536" s="485"/>
      <c r="IZL536" s="340"/>
      <c r="IZM536" s="485"/>
      <c r="IZN536" s="340"/>
      <c r="IZO536" s="485"/>
      <c r="IZP536" s="340"/>
      <c r="IZQ536" s="485"/>
      <c r="IZR536" s="340"/>
      <c r="IZS536" s="485"/>
      <c r="IZT536" s="340"/>
      <c r="IZU536" s="485"/>
      <c r="IZV536" s="340"/>
      <c r="IZW536" s="485"/>
      <c r="IZX536" s="340"/>
      <c r="IZY536" s="485"/>
      <c r="IZZ536" s="340"/>
      <c r="JAA536" s="485"/>
      <c r="JAB536" s="340"/>
      <c r="JAC536" s="485"/>
      <c r="JAD536" s="340"/>
      <c r="JAE536" s="485"/>
      <c r="JAF536" s="340"/>
      <c r="JAG536" s="485"/>
      <c r="JAH536" s="340"/>
      <c r="JAI536" s="485"/>
      <c r="JAJ536" s="340"/>
      <c r="JAK536" s="485"/>
      <c r="JAL536" s="340"/>
      <c r="JAM536" s="485"/>
      <c r="JAN536" s="340"/>
      <c r="JAO536" s="485"/>
      <c r="JAP536" s="340"/>
      <c r="JAQ536" s="485"/>
      <c r="JAR536" s="340"/>
      <c r="JAS536" s="485"/>
      <c r="JAT536" s="340"/>
      <c r="JAU536" s="485"/>
      <c r="JAV536" s="340"/>
      <c r="JAW536" s="485"/>
      <c r="JAX536" s="340"/>
      <c r="JAY536" s="485"/>
      <c r="JAZ536" s="340"/>
      <c r="JBA536" s="485"/>
      <c r="JBB536" s="340"/>
      <c r="JBC536" s="485"/>
      <c r="JBD536" s="340"/>
      <c r="JBE536" s="485"/>
      <c r="JBF536" s="340"/>
      <c r="JBG536" s="485"/>
      <c r="JBH536" s="340"/>
      <c r="JBI536" s="485"/>
      <c r="JBJ536" s="340"/>
      <c r="JBK536" s="485"/>
      <c r="JBL536" s="340"/>
      <c r="JBM536" s="485"/>
      <c r="JBN536" s="340"/>
      <c r="JBO536" s="485"/>
      <c r="JBP536" s="340"/>
      <c r="JBQ536" s="485"/>
      <c r="JBR536" s="340"/>
      <c r="JBS536" s="485"/>
      <c r="JBT536" s="340"/>
      <c r="JBU536" s="485"/>
      <c r="JBV536" s="340"/>
      <c r="JBW536" s="485"/>
      <c r="JBX536" s="340"/>
      <c r="JBY536" s="485"/>
      <c r="JBZ536" s="340"/>
      <c r="JCA536" s="485"/>
      <c r="JCB536" s="340"/>
      <c r="JCC536" s="485"/>
      <c r="JCD536" s="340"/>
      <c r="JCE536" s="485"/>
      <c r="JCF536" s="340"/>
      <c r="JCG536" s="485"/>
      <c r="JCH536" s="340"/>
      <c r="JCI536" s="485"/>
      <c r="JCJ536" s="340"/>
      <c r="JCK536" s="485"/>
      <c r="JCL536" s="340"/>
      <c r="JCM536" s="485"/>
      <c r="JCN536" s="340"/>
      <c r="JCO536" s="485"/>
      <c r="JCP536" s="340"/>
      <c r="JCQ536" s="485"/>
      <c r="JCR536" s="340"/>
      <c r="JCS536" s="485"/>
      <c r="JCT536" s="340"/>
      <c r="JCU536" s="485"/>
      <c r="JCV536" s="340"/>
      <c r="JCW536" s="485"/>
      <c r="JCX536" s="340"/>
      <c r="JCY536" s="485"/>
      <c r="JCZ536" s="340"/>
      <c r="JDA536" s="485"/>
      <c r="JDB536" s="340"/>
      <c r="JDC536" s="485"/>
      <c r="JDD536" s="340"/>
      <c r="JDE536" s="485"/>
      <c r="JDF536" s="340"/>
      <c r="JDG536" s="485"/>
      <c r="JDH536" s="340"/>
      <c r="JDI536" s="485"/>
      <c r="JDJ536" s="340"/>
      <c r="JDK536" s="485"/>
      <c r="JDL536" s="340"/>
      <c r="JDM536" s="485"/>
      <c r="JDN536" s="340"/>
      <c r="JDO536" s="485"/>
      <c r="JDP536" s="340"/>
      <c r="JDQ536" s="485"/>
      <c r="JDR536" s="340"/>
      <c r="JDS536" s="485"/>
      <c r="JDT536" s="340"/>
      <c r="JDU536" s="485"/>
      <c r="JDV536" s="340"/>
      <c r="JDW536" s="485"/>
      <c r="JDX536" s="340"/>
      <c r="JDY536" s="485"/>
      <c r="JDZ536" s="340"/>
      <c r="JEA536" s="485"/>
      <c r="JEB536" s="340"/>
      <c r="JEC536" s="485"/>
      <c r="JED536" s="340"/>
      <c r="JEE536" s="485"/>
      <c r="JEF536" s="340"/>
      <c r="JEG536" s="485"/>
      <c r="JEH536" s="340"/>
      <c r="JEI536" s="485"/>
      <c r="JEJ536" s="340"/>
      <c r="JEK536" s="485"/>
      <c r="JEL536" s="340"/>
      <c r="JEM536" s="485"/>
      <c r="JEN536" s="340"/>
      <c r="JEO536" s="485"/>
      <c r="JEP536" s="340"/>
      <c r="JEQ536" s="485"/>
      <c r="JER536" s="340"/>
      <c r="JES536" s="485"/>
      <c r="JET536" s="340"/>
      <c r="JEU536" s="485"/>
      <c r="JEV536" s="340"/>
      <c r="JEW536" s="485"/>
      <c r="JEX536" s="340"/>
      <c r="JEY536" s="485"/>
      <c r="JEZ536" s="340"/>
      <c r="JFA536" s="485"/>
      <c r="JFB536" s="340"/>
      <c r="JFC536" s="485"/>
      <c r="JFD536" s="340"/>
      <c r="JFE536" s="485"/>
      <c r="JFF536" s="340"/>
      <c r="JFG536" s="485"/>
      <c r="JFH536" s="340"/>
      <c r="JFI536" s="485"/>
      <c r="JFJ536" s="340"/>
      <c r="JFK536" s="485"/>
      <c r="JFL536" s="340"/>
      <c r="JFM536" s="485"/>
      <c r="JFN536" s="340"/>
      <c r="JFO536" s="485"/>
      <c r="JFP536" s="340"/>
      <c r="JFQ536" s="485"/>
      <c r="JFR536" s="340"/>
      <c r="JFS536" s="485"/>
      <c r="JFT536" s="340"/>
      <c r="JFU536" s="485"/>
      <c r="JFV536" s="340"/>
      <c r="JFW536" s="485"/>
      <c r="JFX536" s="340"/>
      <c r="JFY536" s="485"/>
      <c r="JFZ536" s="340"/>
      <c r="JGA536" s="485"/>
      <c r="JGB536" s="340"/>
      <c r="JGC536" s="485"/>
      <c r="JGD536" s="340"/>
      <c r="JGE536" s="485"/>
      <c r="JGF536" s="340"/>
      <c r="JGG536" s="485"/>
      <c r="JGH536" s="340"/>
      <c r="JGI536" s="485"/>
      <c r="JGJ536" s="340"/>
      <c r="JGK536" s="485"/>
      <c r="JGL536" s="340"/>
      <c r="JGM536" s="485"/>
      <c r="JGN536" s="340"/>
      <c r="JGO536" s="485"/>
      <c r="JGP536" s="340"/>
      <c r="JGQ536" s="485"/>
      <c r="JGR536" s="340"/>
      <c r="JGS536" s="485"/>
      <c r="JGT536" s="340"/>
      <c r="JGU536" s="485"/>
      <c r="JGV536" s="340"/>
      <c r="JGW536" s="485"/>
      <c r="JGX536" s="340"/>
      <c r="JGY536" s="485"/>
      <c r="JGZ536" s="340"/>
      <c r="JHA536" s="485"/>
      <c r="JHB536" s="340"/>
      <c r="JHC536" s="485"/>
      <c r="JHD536" s="340"/>
      <c r="JHE536" s="485"/>
      <c r="JHF536" s="340"/>
      <c r="JHG536" s="485"/>
      <c r="JHH536" s="340"/>
      <c r="JHI536" s="485"/>
      <c r="JHJ536" s="340"/>
      <c r="JHK536" s="485"/>
      <c r="JHL536" s="340"/>
      <c r="JHM536" s="485"/>
      <c r="JHN536" s="340"/>
      <c r="JHO536" s="485"/>
      <c r="JHP536" s="340"/>
      <c r="JHQ536" s="485"/>
      <c r="JHR536" s="340"/>
      <c r="JHS536" s="485"/>
      <c r="JHT536" s="340"/>
      <c r="JHU536" s="485"/>
      <c r="JHV536" s="340"/>
      <c r="JHW536" s="485"/>
      <c r="JHX536" s="340"/>
      <c r="JHY536" s="485"/>
      <c r="JHZ536" s="340"/>
      <c r="JIA536" s="485"/>
      <c r="JIB536" s="340"/>
      <c r="JIC536" s="485"/>
      <c r="JID536" s="340"/>
      <c r="JIE536" s="485"/>
      <c r="JIF536" s="340"/>
      <c r="JIG536" s="485"/>
      <c r="JIH536" s="340"/>
      <c r="JII536" s="485"/>
      <c r="JIJ536" s="340"/>
      <c r="JIK536" s="485"/>
      <c r="JIL536" s="340"/>
      <c r="JIM536" s="485"/>
      <c r="JIN536" s="340"/>
      <c r="JIO536" s="485"/>
      <c r="JIP536" s="340"/>
      <c r="JIQ536" s="485"/>
      <c r="JIR536" s="340"/>
      <c r="JIS536" s="485"/>
      <c r="JIT536" s="340"/>
      <c r="JIU536" s="485"/>
      <c r="JIV536" s="340"/>
      <c r="JIW536" s="485"/>
      <c r="JIX536" s="340"/>
      <c r="JIY536" s="485"/>
      <c r="JIZ536" s="340"/>
      <c r="JJA536" s="485"/>
      <c r="JJB536" s="340"/>
      <c r="JJC536" s="485"/>
      <c r="JJD536" s="340"/>
      <c r="JJE536" s="485"/>
      <c r="JJF536" s="340"/>
      <c r="JJG536" s="485"/>
      <c r="JJH536" s="340"/>
      <c r="JJI536" s="485"/>
      <c r="JJJ536" s="340"/>
      <c r="JJK536" s="485"/>
      <c r="JJL536" s="340"/>
      <c r="JJM536" s="485"/>
      <c r="JJN536" s="340"/>
      <c r="JJO536" s="485"/>
      <c r="JJP536" s="340"/>
      <c r="JJQ536" s="485"/>
      <c r="JJR536" s="340"/>
      <c r="JJS536" s="485"/>
      <c r="JJT536" s="340"/>
      <c r="JJU536" s="485"/>
      <c r="JJV536" s="340"/>
      <c r="JJW536" s="485"/>
      <c r="JJX536" s="340"/>
      <c r="JJY536" s="485"/>
      <c r="JJZ536" s="340"/>
      <c r="JKA536" s="485"/>
      <c r="JKB536" s="340"/>
      <c r="JKC536" s="485"/>
      <c r="JKD536" s="340"/>
      <c r="JKE536" s="485"/>
      <c r="JKF536" s="340"/>
      <c r="JKG536" s="485"/>
      <c r="JKH536" s="340"/>
      <c r="JKI536" s="485"/>
      <c r="JKJ536" s="340"/>
      <c r="JKK536" s="485"/>
      <c r="JKL536" s="340"/>
      <c r="JKM536" s="485"/>
      <c r="JKN536" s="340"/>
      <c r="JKO536" s="485"/>
      <c r="JKP536" s="340"/>
      <c r="JKQ536" s="485"/>
      <c r="JKR536" s="340"/>
      <c r="JKS536" s="485"/>
      <c r="JKT536" s="340"/>
      <c r="JKU536" s="485"/>
      <c r="JKV536" s="340"/>
      <c r="JKW536" s="485"/>
      <c r="JKX536" s="340"/>
      <c r="JKY536" s="485"/>
      <c r="JKZ536" s="340"/>
      <c r="JLA536" s="485"/>
      <c r="JLB536" s="340"/>
      <c r="JLC536" s="485"/>
      <c r="JLD536" s="340"/>
      <c r="JLE536" s="485"/>
      <c r="JLF536" s="340"/>
      <c r="JLG536" s="485"/>
      <c r="JLH536" s="340"/>
      <c r="JLI536" s="485"/>
      <c r="JLJ536" s="340"/>
      <c r="JLK536" s="485"/>
      <c r="JLL536" s="340"/>
      <c r="JLM536" s="485"/>
      <c r="JLN536" s="340"/>
      <c r="JLO536" s="485"/>
      <c r="JLP536" s="340"/>
      <c r="JLQ536" s="485"/>
      <c r="JLR536" s="340"/>
      <c r="JLS536" s="485"/>
      <c r="JLT536" s="340"/>
      <c r="JLU536" s="485"/>
      <c r="JLV536" s="340"/>
      <c r="JLW536" s="485"/>
      <c r="JLX536" s="340"/>
      <c r="JLY536" s="485"/>
      <c r="JLZ536" s="340"/>
      <c r="JMA536" s="485"/>
      <c r="JMB536" s="340"/>
      <c r="JMC536" s="485"/>
      <c r="JMD536" s="340"/>
      <c r="JME536" s="485"/>
      <c r="JMF536" s="340"/>
      <c r="JMG536" s="485"/>
      <c r="JMH536" s="340"/>
      <c r="JMI536" s="485"/>
      <c r="JMJ536" s="340"/>
      <c r="JMK536" s="485"/>
      <c r="JML536" s="340"/>
      <c r="JMM536" s="485"/>
      <c r="JMN536" s="340"/>
      <c r="JMO536" s="485"/>
      <c r="JMP536" s="340"/>
      <c r="JMQ536" s="485"/>
      <c r="JMR536" s="340"/>
      <c r="JMS536" s="485"/>
      <c r="JMT536" s="340"/>
      <c r="JMU536" s="485"/>
      <c r="JMV536" s="340"/>
      <c r="JMW536" s="485"/>
      <c r="JMX536" s="340"/>
      <c r="JMY536" s="485"/>
      <c r="JMZ536" s="340"/>
      <c r="JNA536" s="485"/>
      <c r="JNB536" s="340"/>
      <c r="JNC536" s="485"/>
      <c r="JND536" s="340"/>
      <c r="JNE536" s="485"/>
      <c r="JNF536" s="340"/>
      <c r="JNG536" s="485"/>
      <c r="JNH536" s="340"/>
      <c r="JNI536" s="485"/>
      <c r="JNJ536" s="340"/>
      <c r="JNK536" s="485"/>
      <c r="JNL536" s="340"/>
      <c r="JNM536" s="485"/>
      <c r="JNN536" s="340"/>
      <c r="JNO536" s="485"/>
      <c r="JNP536" s="340"/>
      <c r="JNQ536" s="485"/>
      <c r="JNR536" s="340"/>
      <c r="JNS536" s="485"/>
      <c r="JNT536" s="340"/>
      <c r="JNU536" s="485"/>
      <c r="JNV536" s="340"/>
      <c r="JNW536" s="485"/>
      <c r="JNX536" s="340"/>
      <c r="JNY536" s="485"/>
      <c r="JNZ536" s="340"/>
      <c r="JOA536" s="485"/>
      <c r="JOB536" s="340"/>
      <c r="JOC536" s="485"/>
      <c r="JOD536" s="340"/>
      <c r="JOE536" s="485"/>
      <c r="JOF536" s="340"/>
      <c r="JOG536" s="485"/>
      <c r="JOH536" s="340"/>
      <c r="JOI536" s="485"/>
      <c r="JOJ536" s="340"/>
      <c r="JOK536" s="485"/>
      <c r="JOL536" s="340"/>
      <c r="JOM536" s="485"/>
      <c r="JON536" s="340"/>
      <c r="JOO536" s="485"/>
      <c r="JOP536" s="340"/>
      <c r="JOQ536" s="485"/>
      <c r="JOR536" s="340"/>
      <c r="JOS536" s="485"/>
      <c r="JOT536" s="340"/>
      <c r="JOU536" s="485"/>
      <c r="JOV536" s="340"/>
      <c r="JOW536" s="485"/>
      <c r="JOX536" s="340"/>
      <c r="JOY536" s="485"/>
      <c r="JOZ536" s="340"/>
      <c r="JPA536" s="485"/>
      <c r="JPB536" s="340"/>
      <c r="JPC536" s="485"/>
      <c r="JPD536" s="340"/>
      <c r="JPE536" s="485"/>
      <c r="JPF536" s="340"/>
      <c r="JPG536" s="485"/>
      <c r="JPH536" s="340"/>
      <c r="JPI536" s="485"/>
      <c r="JPJ536" s="340"/>
      <c r="JPK536" s="485"/>
      <c r="JPL536" s="340"/>
      <c r="JPM536" s="485"/>
      <c r="JPN536" s="340"/>
      <c r="JPO536" s="485"/>
      <c r="JPP536" s="340"/>
      <c r="JPQ536" s="485"/>
      <c r="JPR536" s="340"/>
      <c r="JPS536" s="485"/>
      <c r="JPT536" s="340"/>
      <c r="JPU536" s="485"/>
      <c r="JPV536" s="340"/>
      <c r="JPW536" s="485"/>
      <c r="JPX536" s="340"/>
      <c r="JPY536" s="485"/>
      <c r="JPZ536" s="340"/>
      <c r="JQA536" s="485"/>
      <c r="JQB536" s="340"/>
      <c r="JQC536" s="485"/>
      <c r="JQD536" s="340"/>
      <c r="JQE536" s="485"/>
      <c r="JQF536" s="340"/>
      <c r="JQG536" s="485"/>
      <c r="JQH536" s="340"/>
      <c r="JQI536" s="485"/>
      <c r="JQJ536" s="340"/>
      <c r="JQK536" s="485"/>
      <c r="JQL536" s="340"/>
      <c r="JQM536" s="485"/>
      <c r="JQN536" s="340"/>
      <c r="JQO536" s="485"/>
      <c r="JQP536" s="340"/>
      <c r="JQQ536" s="485"/>
      <c r="JQR536" s="340"/>
      <c r="JQS536" s="485"/>
      <c r="JQT536" s="340"/>
      <c r="JQU536" s="485"/>
      <c r="JQV536" s="340"/>
      <c r="JQW536" s="485"/>
      <c r="JQX536" s="340"/>
      <c r="JQY536" s="485"/>
      <c r="JQZ536" s="340"/>
      <c r="JRA536" s="485"/>
      <c r="JRB536" s="340"/>
      <c r="JRC536" s="485"/>
      <c r="JRD536" s="340"/>
      <c r="JRE536" s="485"/>
      <c r="JRF536" s="340"/>
      <c r="JRG536" s="485"/>
      <c r="JRH536" s="340"/>
      <c r="JRI536" s="485"/>
      <c r="JRJ536" s="340"/>
      <c r="JRK536" s="485"/>
      <c r="JRL536" s="340"/>
      <c r="JRM536" s="485"/>
      <c r="JRN536" s="340"/>
      <c r="JRO536" s="485"/>
      <c r="JRP536" s="340"/>
      <c r="JRQ536" s="485"/>
      <c r="JRR536" s="340"/>
      <c r="JRS536" s="485"/>
      <c r="JRT536" s="340"/>
      <c r="JRU536" s="485"/>
      <c r="JRV536" s="340"/>
      <c r="JRW536" s="485"/>
      <c r="JRX536" s="340"/>
      <c r="JRY536" s="485"/>
      <c r="JRZ536" s="340"/>
      <c r="JSA536" s="485"/>
      <c r="JSB536" s="340"/>
      <c r="JSC536" s="485"/>
      <c r="JSD536" s="340"/>
      <c r="JSE536" s="485"/>
      <c r="JSF536" s="340"/>
      <c r="JSG536" s="485"/>
      <c r="JSH536" s="340"/>
      <c r="JSI536" s="485"/>
      <c r="JSJ536" s="340"/>
      <c r="JSK536" s="485"/>
      <c r="JSL536" s="340"/>
      <c r="JSM536" s="485"/>
      <c r="JSN536" s="340"/>
      <c r="JSO536" s="485"/>
      <c r="JSP536" s="340"/>
      <c r="JSQ536" s="485"/>
      <c r="JSR536" s="340"/>
      <c r="JSS536" s="485"/>
      <c r="JST536" s="340"/>
      <c r="JSU536" s="485"/>
      <c r="JSV536" s="340"/>
      <c r="JSW536" s="485"/>
      <c r="JSX536" s="340"/>
      <c r="JSY536" s="485"/>
      <c r="JSZ536" s="340"/>
      <c r="JTA536" s="485"/>
      <c r="JTB536" s="340"/>
      <c r="JTC536" s="485"/>
      <c r="JTD536" s="340"/>
      <c r="JTE536" s="485"/>
      <c r="JTF536" s="340"/>
      <c r="JTG536" s="485"/>
      <c r="JTH536" s="340"/>
      <c r="JTI536" s="485"/>
      <c r="JTJ536" s="340"/>
      <c r="JTK536" s="485"/>
      <c r="JTL536" s="340"/>
      <c r="JTM536" s="485"/>
      <c r="JTN536" s="340"/>
      <c r="JTO536" s="485"/>
      <c r="JTP536" s="340"/>
      <c r="JTQ536" s="485"/>
      <c r="JTR536" s="340"/>
      <c r="JTS536" s="485"/>
      <c r="JTT536" s="340"/>
      <c r="JTU536" s="485"/>
      <c r="JTV536" s="340"/>
      <c r="JTW536" s="485"/>
      <c r="JTX536" s="340"/>
      <c r="JTY536" s="485"/>
      <c r="JTZ536" s="340"/>
      <c r="JUA536" s="485"/>
      <c r="JUB536" s="340"/>
      <c r="JUC536" s="485"/>
      <c r="JUD536" s="340"/>
      <c r="JUE536" s="485"/>
      <c r="JUF536" s="340"/>
      <c r="JUG536" s="485"/>
      <c r="JUH536" s="340"/>
      <c r="JUI536" s="485"/>
      <c r="JUJ536" s="340"/>
      <c r="JUK536" s="485"/>
      <c r="JUL536" s="340"/>
      <c r="JUM536" s="485"/>
      <c r="JUN536" s="340"/>
      <c r="JUO536" s="485"/>
      <c r="JUP536" s="340"/>
      <c r="JUQ536" s="485"/>
      <c r="JUR536" s="340"/>
      <c r="JUS536" s="485"/>
      <c r="JUT536" s="340"/>
      <c r="JUU536" s="485"/>
      <c r="JUV536" s="340"/>
      <c r="JUW536" s="485"/>
      <c r="JUX536" s="340"/>
      <c r="JUY536" s="485"/>
      <c r="JUZ536" s="340"/>
      <c r="JVA536" s="485"/>
      <c r="JVB536" s="340"/>
      <c r="JVC536" s="485"/>
      <c r="JVD536" s="340"/>
      <c r="JVE536" s="485"/>
      <c r="JVF536" s="340"/>
      <c r="JVG536" s="485"/>
      <c r="JVH536" s="340"/>
      <c r="JVI536" s="485"/>
      <c r="JVJ536" s="340"/>
      <c r="JVK536" s="485"/>
      <c r="JVL536" s="340"/>
      <c r="JVM536" s="485"/>
      <c r="JVN536" s="340"/>
      <c r="JVO536" s="485"/>
      <c r="JVP536" s="340"/>
      <c r="JVQ536" s="485"/>
      <c r="JVR536" s="340"/>
      <c r="JVS536" s="485"/>
      <c r="JVT536" s="340"/>
      <c r="JVU536" s="485"/>
      <c r="JVV536" s="340"/>
      <c r="JVW536" s="485"/>
      <c r="JVX536" s="340"/>
      <c r="JVY536" s="485"/>
      <c r="JVZ536" s="340"/>
      <c r="JWA536" s="485"/>
      <c r="JWB536" s="340"/>
      <c r="JWC536" s="485"/>
      <c r="JWD536" s="340"/>
      <c r="JWE536" s="485"/>
      <c r="JWF536" s="340"/>
      <c r="JWG536" s="485"/>
      <c r="JWH536" s="340"/>
      <c r="JWI536" s="485"/>
      <c r="JWJ536" s="340"/>
      <c r="JWK536" s="485"/>
      <c r="JWL536" s="340"/>
      <c r="JWM536" s="485"/>
      <c r="JWN536" s="340"/>
      <c r="JWO536" s="485"/>
      <c r="JWP536" s="340"/>
      <c r="JWQ536" s="485"/>
      <c r="JWR536" s="340"/>
      <c r="JWS536" s="485"/>
      <c r="JWT536" s="340"/>
      <c r="JWU536" s="485"/>
      <c r="JWV536" s="340"/>
      <c r="JWW536" s="485"/>
      <c r="JWX536" s="340"/>
      <c r="JWY536" s="485"/>
      <c r="JWZ536" s="340"/>
      <c r="JXA536" s="485"/>
      <c r="JXB536" s="340"/>
      <c r="JXC536" s="485"/>
      <c r="JXD536" s="340"/>
      <c r="JXE536" s="485"/>
      <c r="JXF536" s="340"/>
      <c r="JXG536" s="485"/>
      <c r="JXH536" s="340"/>
      <c r="JXI536" s="485"/>
      <c r="JXJ536" s="340"/>
      <c r="JXK536" s="485"/>
      <c r="JXL536" s="340"/>
      <c r="JXM536" s="485"/>
      <c r="JXN536" s="340"/>
      <c r="JXO536" s="485"/>
      <c r="JXP536" s="340"/>
      <c r="JXQ536" s="485"/>
      <c r="JXR536" s="340"/>
      <c r="JXS536" s="485"/>
      <c r="JXT536" s="340"/>
      <c r="JXU536" s="485"/>
      <c r="JXV536" s="340"/>
      <c r="JXW536" s="485"/>
      <c r="JXX536" s="340"/>
      <c r="JXY536" s="485"/>
      <c r="JXZ536" s="340"/>
      <c r="JYA536" s="485"/>
      <c r="JYB536" s="340"/>
      <c r="JYC536" s="485"/>
      <c r="JYD536" s="340"/>
      <c r="JYE536" s="485"/>
      <c r="JYF536" s="340"/>
      <c r="JYG536" s="485"/>
      <c r="JYH536" s="340"/>
      <c r="JYI536" s="485"/>
      <c r="JYJ536" s="340"/>
      <c r="JYK536" s="485"/>
      <c r="JYL536" s="340"/>
      <c r="JYM536" s="485"/>
      <c r="JYN536" s="340"/>
      <c r="JYO536" s="485"/>
      <c r="JYP536" s="340"/>
      <c r="JYQ536" s="485"/>
      <c r="JYR536" s="340"/>
      <c r="JYS536" s="485"/>
      <c r="JYT536" s="340"/>
      <c r="JYU536" s="485"/>
      <c r="JYV536" s="340"/>
      <c r="JYW536" s="485"/>
      <c r="JYX536" s="340"/>
      <c r="JYY536" s="485"/>
      <c r="JYZ536" s="340"/>
      <c r="JZA536" s="485"/>
      <c r="JZB536" s="340"/>
      <c r="JZC536" s="485"/>
      <c r="JZD536" s="340"/>
      <c r="JZE536" s="485"/>
      <c r="JZF536" s="340"/>
      <c r="JZG536" s="485"/>
      <c r="JZH536" s="340"/>
      <c r="JZI536" s="485"/>
      <c r="JZJ536" s="340"/>
      <c r="JZK536" s="485"/>
      <c r="JZL536" s="340"/>
      <c r="JZM536" s="485"/>
      <c r="JZN536" s="340"/>
      <c r="JZO536" s="485"/>
      <c r="JZP536" s="340"/>
      <c r="JZQ536" s="485"/>
      <c r="JZR536" s="340"/>
      <c r="JZS536" s="485"/>
      <c r="JZT536" s="340"/>
      <c r="JZU536" s="485"/>
      <c r="JZV536" s="340"/>
      <c r="JZW536" s="485"/>
      <c r="JZX536" s="340"/>
      <c r="JZY536" s="485"/>
      <c r="JZZ536" s="340"/>
      <c r="KAA536" s="485"/>
      <c r="KAB536" s="340"/>
      <c r="KAC536" s="485"/>
      <c r="KAD536" s="340"/>
      <c r="KAE536" s="485"/>
      <c r="KAF536" s="340"/>
      <c r="KAG536" s="485"/>
      <c r="KAH536" s="340"/>
      <c r="KAI536" s="485"/>
      <c r="KAJ536" s="340"/>
      <c r="KAK536" s="485"/>
      <c r="KAL536" s="340"/>
      <c r="KAM536" s="485"/>
      <c r="KAN536" s="340"/>
      <c r="KAO536" s="485"/>
      <c r="KAP536" s="340"/>
      <c r="KAQ536" s="485"/>
      <c r="KAR536" s="340"/>
      <c r="KAS536" s="485"/>
      <c r="KAT536" s="340"/>
      <c r="KAU536" s="485"/>
      <c r="KAV536" s="340"/>
      <c r="KAW536" s="485"/>
      <c r="KAX536" s="340"/>
      <c r="KAY536" s="485"/>
      <c r="KAZ536" s="340"/>
      <c r="KBA536" s="485"/>
      <c r="KBB536" s="340"/>
      <c r="KBC536" s="485"/>
      <c r="KBD536" s="340"/>
      <c r="KBE536" s="485"/>
      <c r="KBF536" s="340"/>
      <c r="KBG536" s="485"/>
      <c r="KBH536" s="340"/>
      <c r="KBI536" s="485"/>
      <c r="KBJ536" s="340"/>
      <c r="KBK536" s="485"/>
      <c r="KBL536" s="340"/>
      <c r="KBM536" s="485"/>
      <c r="KBN536" s="340"/>
      <c r="KBO536" s="485"/>
      <c r="KBP536" s="340"/>
      <c r="KBQ536" s="485"/>
      <c r="KBR536" s="340"/>
      <c r="KBS536" s="485"/>
      <c r="KBT536" s="340"/>
      <c r="KBU536" s="485"/>
      <c r="KBV536" s="340"/>
      <c r="KBW536" s="485"/>
      <c r="KBX536" s="340"/>
      <c r="KBY536" s="485"/>
      <c r="KBZ536" s="340"/>
      <c r="KCA536" s="485"/>
      <c r="KCB536" s="340"/>
      <c r="KCC536" s="485"/>
      <c r="KCD536" s="340"/>
      <c r="KCE536" s="485"/>
      <c r="KCF536" s="340"/>
      <c r="KCG536" s="485"/>
      <c r="KCH536" s="340"/>
      <c r="KCI536" s="485"/>
      <c r="KCJ536" s="340"/>
      <c r="KCK536" s="485"/>
      <c r="KCL536" s="340"/>
      <c r="KCM536" s="485"/>
      <c r="KCN536" s="340"/>
      <c r="KCO536" s="485"/>
      <c r="KCP536" s="340"/>
      <c r="KCQ536" s="485"/>
      <c r="KCR536" s="340"/>
      <c r="KCS536" s="485"/>
      <c r="KCT536" s="340"/>
      <c r="KCU536" s="485"/>
      <c r="KCV536" s="340"/>
      <c r="KCW536" s="485"/>
      <c r="KCX536" s="340"/>
      <c r="KCY536" s="485"/>
      <c r="KCZ536" s="340"/>
      <c r="KDA536" s="485"/>
      <c r="KDB536" s="340"/>
      <c r="KDC536" s="485"/>
      <c r="KDD536" s="340"/>
      <c r="KDE536" s="485"/>
      <c r="KDF536" s="340"/>
      <c r="KDG536" s="485"/>
      <c r="KDH536" s="340"/>
      <c r="KDI536" s="485"/>
      <c r="KDJ536" s="340"/>
      <c r="KDK536" s="485"/>
      <c r="KDL536" s="340"/>
      <c r="KDM536" s="485"/>
      <c r="KDN536" s="340"/>
      <c r="KDO536" s="485"/>
      <c r="KDP536" s="340"/>
      <c r="KDQ536" s="485"/>
      <c r="KDR536" s="340"/>
      <c r="KDS536" s="485"/>
      <c r="KDT536" s="340"/>
      <c r="KDU536" s="485"/>
      <c r="KDV536" s="340"/>
      <c r="KDW536" s="485"/>
      <c r="KDX536" s="340"/>
      <c r="KDY536" s="485"/>
      <c r="KDZ536" s="340"/>
      <c r="KEA536" s="485"/>
      <c r="KEB536" s="340"/>
      <c r="KEC536" s="485"/>
      <c r="KED536" s="340"/>
      <c r="KEE536" s="485"/>
      <c r="KEF536" s="340"/>
      <c r="KEG536" s="485"/>
      <c r="KEH536" s="340"/>
      <c r="KEI536" s="485"/>
      <c r="KEJ536" s="340"/>
      <c r="KEK536" s="485"/>
      <c r="KEL536" s="340"/>
      <c r="KEM536" s="485"/>
      <c r="KEN536" s="340"/>
      <c r="KEO536" s="485"/>
      <c r="KEP536" s="340"/>
      <c r="KEQ536" s="485"/>
      <c r="KER536" s="340"/>
      <c r="KES536" s="485"/>
      <c r="KET536" s="340"/>
      <c r="KEU536" s="485"/>
      <c r="KEV536" s="340"/>
      <c r="KEW536" s="485"/>
      <c r="KEX536" s="340"/>
      <c r="KEY536" s="485"/>
      <c r="KEZ536" s="340"/>
      <c r="KFA536" s="485"/>
      <c r="KFB536" s="340"/>
      <c r="KFC536" s="485"/>
      <c r="KFD536" s="340"/>
      <c r="KFE536" s="485"/>
      <c r="KFF536" s="340"/>
      <c r="KFG536" s="485"/>
      <c r="KFH536" s="340"/>
      <c r="KFI536" s="485"/>
      <c r="KFJ536" s="340"/>
      <c r="KFK536" s="485"/>
      <c r="KFL536" s="340"/>
      <c r="KFM536" s="485"/>
      <c r="KFN536" s="340"/>
      <c r="KFO536" s="485"/>
      <c r="KFP536" s="340"/>
      <c r="KFQ536" s="485"/>
      <c r="KFR536" s="340"/>
      <c r="KFS536" s="485"/>
      <c r="KFT536" s="340"/>
      <c r="KFU536" s="485"/>
      <c r="KFV536" s="340"/>
      <c r="KFW536" s="485"/>
      <c r="KFX536" s="340"/>
      <c r="KFY536" s="485"/>
      <c r="KFZ536" s="340"/>
      <c r="KGA536" s="485"/>
      <c r="KGB536" s="340"/>
      <c r="KGC536" s="485"/>
      <c r="KGD536" s="340"/>
      <c r="KGE536" s="485"/>
      <c r="KGF536" s="340"/>
      <c r="KGG536" s="485"/>
      <c r="KGH536" s="340"/>
      <c r="KGI536" s="485"/>
      <c r="KGJ536" s="340"/>
      <c r="KGK536" s="485"/>
      <c r="KGL536" s="340"/>
      <c r="KGM536" s="485"/>
      <c r="KGN536" s="340"/>
      <c r="KGO536" s="485"/>
      <c r="KGP536" s="340"/>
      <c r="KGQ536" s="485"/>
      <c r="KGR536" s="340"/>
      <c r="KGS536" s="485"/>
      <c r="KGT536" s="340"/>
      <c r="KGU536" s="485"/>
      <c r="KGV536" s="340"/>
      <c r="KGW536" s="485"/>
      <c r="KGX536" s="340"/>
      <c r="KGY536" s="485"/>
      <c r="KGZ536" s="340"/>
      <c r="KHA536" s="485"/>
      <c r="KHB536" s="340"/>
      <c r="KHC536" s="485"/>
      <c r="KHD536" s="340"/>
      <c r="KHE536" s="485"/>
      <c r="KHF536" s="340"/>
      <c r="KHG536" s="485"/>
      <c r="KHH536" s="340"/>
      <c r="KHI536" s="485"/>
      <c r="KHJ536" s="340"/>
      <c r="KHK536" s="485"/>
      <c r="KHL536" s="340"/>
      <c r="KHM536" s="485"/>
      <c r="KHN536" s="340"/>
      <c r="KHO536" s="485"/>
      <c r="KHP536" s="340"/>
      <c r="KHQ536" s="485"/>
      <c r="KHR536" s="340"/>
      <c r="KHS536" s="485"/>
      <c r="KHT536" s="340"/>
      <c r="KHU536" s="485"/>
      <c r="KHV536" s="340"/>
      <c r="KHW536" s="485"/>
      <c r="KHX536" s="340"/>
      <c r="KHY536" s="485"/>
      <c r="KHZ536" s="340"/>
      <c r="KIA536" s="485"/>
      <c r="KIB536" s="340"/>
      <c r="KIC536" s="485"/>
      <c r="KID536" s="340"/>
      <c r="KIE536" s="485"/>
      <c r="KIF536" s="340"/>
      <c r="KIG536" s="485"/>
      <c r="KIH536" s="340"/>
      <c r="KII536" s="485"/>
      <c r="KIJ536" s="340"/>
      <c r="KIK536" s="485"/>
      <c r="KIL536" s="340"/>
      <c r="KIM536" s="485"/>
      <c r="KIN536" s="340"/>
      <c r="KIO536" s="485"/>
      <c r="KIP536" s="340"/>
      <c r="KIQ536" s="485"/>
      <c r="KIR536" s="340"/>
      <c r="KIS536" s="485"/>
      <c r="KIT536" s="340"/>
      <c r="KIU536" s="485"/>
      <c r="KIV536" s="340"/>
      <c r="KIW536" s="485"/>
      <c r="KIX536" s="340"/>
      <c r="KIY536" s="485"/>
      <c r="KIZ536" s="340"/>
      <c r="KJA536" s="485"/>
      <c r="KJB536" s="340"/>
      <c r="KJC536" s="485"/>
      <c r="KJD536" s="340"/>
      <c r="KJE536" s="485"/>
      <c r="KJF536" s="340"/>
      <c r="KJG536" s="485"/>
      <c r="KJH536" s="340"/>
      <c r="KJI536" s="485"/>
      <c r="KJJ536" s="340"/>
      <c r="KJK536" s="485"/>
      <c r="KJL536" s="340"/>
      <c r="KJM536" s="485"/>
      <c r="KJN536" s="340"/>
      <c r="KJO536" s="485"/>
      <c r="KJP536" s="340"/>
      <c r="KJQ536" s="485"/>
      <c r="KJR536" s="340"/>
      <c r="KJS536" s="485"/>
      <c r="KJT536" s="340"/>
      <c r="KJU536" s="485"/>
      <c r="KJV536" s="340"/>
      <c r="KJW536" s="485"/>
      <c r="KJX536" s="340"/>
      <c r="KJY536" s="485"/>
      <c r="KJZ536" s="340"/>
      <c r="KKA536" s="485"/>
      <c r="KKB536" s="340"/>
      <c r="KKC536" s="485"/>
      <c r="KKD536" s="340"/>
      <c r="KKE536" s="485"/>
      <c r="KKF536" s="340"/>
      <c r="KKG536" s="485"/>
      <c r="KKH536" s="340"/>
      <c r="KKI536" s="485"/>
      <c r="KKJ536" s="340"/>
      <c r="KKK536" s="485"/>
      <c r="KKL536" s="340"/>
      <c r="KKM536" s="485"/>
      <c r="KKN536" s="340"/>
      <c r="KKO536" s="485"/>
      <c r="KKP536" s="340"/>
      <c r="KKQ536" s="485"/>
      <c r="KKR536" s="340"/>
      <c r="KKS536" s="485"/>
      <c r="KKT536" s="340"/>
      <c r="KKU536" s="485"/>
      <c r="KKV536" s="340"/>
      <c r="KKW536" s="485"/>
      <c r="KKX536" s="340"/>
      <c r="KKY536" s="485"/>
      <c r="KKZ536" s="340"/>
      <c r="KLA536" s="485"/>
      <c r="KLB536" s="340"/>
      <c r="KLC536" s="485"/>
      <c r="KLD536" s="340"/>
      <c r="KLE536" s="485"/>
      <c r="KLF536" s="340"/>
      <c r="KLG536" s="485"/>
      <c r="KLH536" s="340"/>
      <c r="KLI536" s="485"/>
      <c r="KLJ536" s="340"/>
      <c r="KLK536" s="485"/>
      <c r="KLL536" s="340"/>
      <c r="KLM536" s="485"/>
      <c r="KLN536" s="340"/>
      <c r="KLO536" s="485"/>
      <c r="KLP536" s="340"/>
      <c r="KLQ536" s="485"/>
      <c r="KLR536" s="340"/>
      <c r="KLS536" s="485"/>
      <c r="KLT536" s="340"/>
      <c r="KLU536" s="485"/>
      <c r="KLV536" s="340"/>
      <c r="KLW536" s="485"/>
      <c r="KLX536" s="340"/>
      <c r="KLY536" s="485"/>
      <c r="KLZ536" s="340"/>
      <c r="KMA536" s="485"/>
      <c r="KMB536" s="340"/>
      <c r="KMC536" s="485"/>
      <c r="KMD536" s="340"/>
      <c r="KME536" s="485"/>
      <c r="KMF536" s="340"/>
      <c r="KMG536" s="485"/>
      <c r="KMH536" s="340"/>
      <c r="KMI536" s="485"/>
      <c r="KMJ536" s="340"/>
      <c r="KMK536" s="485"/>
      <c r="KML536" s="340"/>
      <c r="KMM536" s="485"/>
      <c r="KMN536" s="340"/>
      <c r="KMO536" s="485"/>
      <c r="KMP536" s="340"/>
      <c r="KMQ536" s="485"/>
      <c r="KMR536" s="340"/>
      <c r="KMS536" s="485"/>
      <c r="KMT536" s="340"/>
      <c r="KMU536" s="485"/>
      <c r="KMV536" s="340"/>
      <c r="KMW536" s="485"/>
      <c r="KMX536" s="340"/>
      <c r="KMY536" s="485"/>
      <c r="KMZ536" s="340"/>
      <c r="KNA536" s="485"/>
      <c r="KNB536" s="340"/>
      <c r="KNC536" s="485"/>
      <c r="KND536" s="340"/>
      <c r="KNE536" s="485"/>
      <c r="KNF536" s="340"/>
      <c r="KNG536" s="485"/>
      <c r="KNH536" s="340"/>
      <c r="KNI536" s="485"/>
      <c r="KNJ536" s="340"/>
      <c r="KNK536" s="485"/>
      <c r="KNL536" s="340"/>
      <c r="KNM536" s="485"/>
      <c r="KNN536" s="340"/>
      <c r="KNO536" s="485"/>
      <c r="KNP536" s="340"/>
      <c r="KNQ536" s="485"/>
      <c r="KNR536" s="340"/>
      <c r="KNS536" s="485"/>
      <c r="KNT536" s="340"/>
      <c r="KNU536" s="485"/>
      <c r="KNV536" s="340"/>
      <c r="KNW536" s="485"/>
      <c r="KNX536" s="340"/>
      <c r="KNY536" s="485"/>
      <c r="KNZ536" s="340"/>
      <c r="KOA536" s="485"/>
      <c r="KOB536" s="340"/>
      <c r="KOC536" s="485"/>
      <c r="KOD536" s="340"/>
      <c r="KOE536" s="485"/>
      <c r="KOF536" s="340"/>
      <c r="KOG536" s="485"/>
      <c r="KOH536" s="340"/>
      <c r="KOI536" s="485"/>
      <c r="KOJ536" s="340"/>
      <c r="KOK536" s="485"/>
      <c r="KOL536" s="340"/>
      <c r="KOM536" s="485"/>
      <c r="KON536" s="340"/>
      <c r="KOO536" s="485"/>
      <c r="KOP536" s="340"/>
      <c r="KOQ536" s="485"/>
      <c r="KOR536" s="340"/>
      <c r="KOS536" s="485"/>
      <c r="KOT536" s="340"/>
      <c r="KOU536" s="485"/>
      <c r="KOV536" s="340"/>
      <c r="KOW536" s="485"/>
      <c r="KOX536" s="340"/>
      <c r="KOY536" s="485"/>
      <c r="KOZ536" s="340"/>
      <c r="KPA536" s="485"/>
      <c r="KPB536" s="340"/>
      <c r="KPC536" s="485"/>
      <c r="KPD536" s="340"/>
      <c r="KPE536" s="485"/>
      <c r="KPF536" s="340"/>
      <c r="KPG536" s="485"/>
      <c r="KPH536" s="340"/>
      <c r="KPI536" s="485"/>
      <c r="KPJ536" s="340"/>
      <c r="KPK536" s="485"/>
      <c r="KPL536" s="340"/>
      <c r="KPM536" s="485"/>
      <c r="KPN536" s="340"/>
      <c r="KPO536" s="485"/>
      <c r="KPP536" s="340"/>
      <c r="KPQ536" s="485"/>
      <c r="KPR536" s="340"/>
      <c r="KPS536" s="485"/>
      <c r="KPT536" s="340"/>
      <c r="KPU536" s="485"/>
      <c r="KPV536" s="340"/>
      <c r="KPW536" s="485"/>
      <c r="KPX536" s="340"/>
      <c r="KPY536" s="485"/>
      <c r="KPZ536" s="340"/>
      <c r="KQA536" s="485"/>
      <c r="KQB536" s="340"/>
      <c r="KQC536" s="485"/>
      <c r="KQD536" s="340"/>
      <c r="KQE536" s="485"/>
      <c r="KQF536" s="340"/>
      <c r="KQG536" s="485"/>
      <c r="KQH536" s="340"/>
      <c r="KQI536" s="485"/>
      <c r="KQJ536" s="340"/>
      <c r="KQK536" s="485"/>
      <c r="KQL536" s="340"/>
      <c r="KQM536" s="485"/>
      <c r="KQN536" s="340"/>
      <c r="KQO536" s="485"/>
      <c r="KQP536" s="340"/>
      <c r="KQQ536" s="485"/>
      <c r="KQR536" s="340"/>
      <c r="KQS536" s="485"/>
      <c r="KQT536" s="340"/>
      <c r="KQU536" s="485"/>
      <c r="KQV536" s="340"/>
      <c r="KQW536" s="485"/>
      <c r="KQX536" s="340"/>
      <c r="KQY536" s="485"/>
      <c r="KQZ536" s="340"/>
      <c r="KRA536" s="485"/>
      <c r="KRB536" s="340"/>
      <c r="KRC536" s="485"/>
      <c r="KRD536" s="340"/>
      <c r="KRE536" s="485"/>
      <c r="KRF536" s="340"/>
      <c r="KRG536" s="485"/>
      <c r="KRH536" s="340"/>
      <c r="KRI536" s="485"/>
      <c r="KRJ536" s="340"/>
      <c r="KRK536" s="485"/>
      <c r="KRL536" s="340"/>
      <c r="KRM536" s="485"/>
      <c r="KRN536" s="340"/>
      <c r="KRO536" s="485"/>
      <c r="KRP536" s="340"/>
      <c r="KRQ536" s="485"/>
      <c r="KRR536" s="340"/>
      <c r="KRS536" s="485"/>
      <c r="KRT536" s="340"/>
      <c r="KRU536" s="485"/>
      <c r="KRV536" s="340"/>
      <c r="KRW536" s="485"/>
      <c r="KRX536" s="340"/>
      <c r="KRY536" s="485"/>
      <c r="KRZ536" s="340"/>
      <c r="KSA536" s="485"/>
      <c r="KSB536" s="340"/>
      <c r="KSC536" s="485"/>
      <c r="KSD536" s="340"/>
      <c r="KSE536" s="485"/>
      <c r="KSF536" s="340"/>
      <c r="KSG536" s="485"/>
      <c r="KSH536" s="340"/>
      <c r="KSI536" s="485"/>
      <c r="KSJ536" s="340"/>
      <c r="KSK536" s="485"/>
      <c r="KSL536" s="340"/>
      <c r="KSM536" s="485"/>
      <c r="KSN536" s="340"/>
      <c r="KSO536" s="485"/>
      <c r="KSP536" s="340"/>
      <c r="KSQ536" s="485"/>
      <c r="KSR536" s="340"/>
      <c r="KSS536" s="485"/>
      <c r="KST536" s="340"/>
      <c r="KSU536" s="485"/>
      <c r="KSV536" s="340"/>
      <c r="KSW536" s="485"/>
      <c r="KSX536" s="340"/>
      <c r="KSY536" s="485"/>
      <c r="KSZ536" s="340"/>
      <c r="KTA536" s="485"/>
      <c r="KTB536" s="340"/>
      <c r="KTC536" s="485"/>
      <c r="KTD536" s="340"/>
      <c r="KTE536" s="485"/>
      <c r="KTF536" s="340"/>
      <c r="KTG536" s="485"/>
      <c r="KTH536" s="340"/>
      <c r="KTI536" s="485"/>
      <c r="KTJ536" s="340"/>
      <c r="KTK536" s="485"/>
      <c r="KTL536" s="340"/>
      <c r="KTM536" s="485"/>
      <c r="KTN536" s="340"/>
      <c r="KTO536" s="485"/>
      <c r="KTP536" s="340"/>
      <c r="KTQ536" s="485"/>
      <c r="KTR536" s="340"/>
      <c r="KTS536" s="485"/>
      <c r="KTT536" s="340"/>
      <c r="KTU536" s="485"/>
      <c r="KTV536" s="340"/>
      <c r="KTW536" s="485"/>
      <c r="KTX536" s="340"/>
      <c r="KTY536" s="485"/>
      <c r="KTZ536" s="340"/>
      <c r="KUA536" s="485"/>
      <c r="KUB536" s="340"/>
      <c r="KUC536" s="485"/>
      <c r="KUD536" s="340"/>
      <c r="KUE536" s="485"/>
      <c r="KUF536" s="340"/>
      <c r="KUG536" s="485"/>
      <c r="KUH536" s="340"/>
      <c r="KUI536" s="485"/>
      <c r="KUJ536" s="340"/>
      <c r="KUK536" s="485"/>
      <c r="KUL536" s="340"/>
      <c r="KUM536" s="485"/>
      <c r="KUN536" s="340"/>
      <c r="KUO536" s="485"/>
      <c r="KUP536" s="340"/>
      <c r="KUQ536" s="485"/>
      <c r="KUR536" s="340"/>
      <c r="KUS536" s="485"/>
      <c r="KUT536" s="340"/>
      <c r="KUU536" s="485"/>
      <c r="KUV536" s="340"/>
      <c r="KUW536" s="485"/>
      <c r="KUX536" s="340"/>
      <c r="KUY536" s="485"/>
      <c r="KUZ536" s="340"/>
      <c r="KVA536" s="485"/>
      <c r="KVB536" s="340"/>
      <c r="KVC536" s="485"/>
      <c r="KVD536" s="340"/>
      <c r="KVE536" s="485"/>
      <c r="KVF536" s="340"/>
      <c r="KVG536" s="485"/>
      <c r="KVH536" s="340"/>
      <c r="KVI536" s="485"/>
      <c r="KVJ536" s="340"/>
      <c r="KVK536" s="485"/>
      <c r="KVL536" s="340"/>
      <c r="KVM536" s="485"/>
      <c r="KVN536" s="340"/>
      <c r="KVO536" s="485"/>
      <c r="KVP536" s="340"/>
      <c r="KVQ536" s="485"/>
      <c r="KVR536" s="340"/>
      <c r="KVS536" s="485"/>
      <c r="KVT536" s="340"/>
      <c r="KVU536" s="485"/>
      <c r="KVV536" s="340"/>
      <c r="KVW536" s="485"/>
      <c r="KVX536" s="340"/>
      <c r="KVY536" s="485"/>
      <c r="KVZ536" s="340"/>
      <c r="KWA536" s="485"/>
      <c r="KWB536" s="340"/>
      <c r="KWC536" s="485"/>
      <c r="KWD536" s="340"/>
      <c r="KWE536" s="485"/>
      <c r="KWF536" s="340"/>
      <c r="KWG536" s="485"/>
      <c r="KWH536" s="340"/>
      <c r="KWI536" s="485"/>
      <c r="KWJ536" s="340"/>
      <c r="KWK536" s="485"/>
      <c r="KWL536" s="340"/>
      <c r="KWM536" s="485"/>
      <c r="KWN536" s="340"/>
      <c r="KWO536" s="485"/>
      <c r="KWP536" s="340"/>
      <c r="KWQ536" s="485"/>
      <c r="KWR536" s="340"/>
      <c r="KWS536" s="485"/>
      <c r="KWT536" s="340"/>
      <c r="KWU536" s="485"/>
      <c r="KWV536" s="340"/>
      <c r="KWW536" s="485"/>
      <c r="KWX536" s="340"/>
      <c r="KWY536" s="485"/>
      <c r="KWZ536" s="340"/>
      <c r="KXA536" s="485"/>
      <c r="KXB536" s="340"/>
      <c r="KXC536" s="485"/>
      <c r="KXD536" s="340"/>
      <c r="KXE536" s="485"/>
      <c r="KXF536" s="340"/>
      <c r="KXG536" s="485"/>
      <c r="KXH536" s="340"/>
      <c r="KXI536" s="485"/>
      <c r="KXJ536" s="340"/>
      <c r="KXK536" s="485"/>
      <c r="KXL536" s="340"/>
      <c r="KXM536" s="485"/>
      <c r="KXN536" s="340"/>
      <c r="KXO536" s="485"/>
      <c r="KXP536" s="340"/>
      <c r="KXQ536" s="485"/>
      <c r="KXR536" s="340"/>
      <c r="KXS536" s="485"/>
      <c r="KXT536" s="340"/>
      <c r="KXU536" s="485"/>
      <c r="KXV536" s="340"/>
      <c r="KXW536" s="485"/>
      <c r="KXX536" s="340"/>
      <c r="KXY536" s="485"/>
      <c r="KXZ536" s="340"/>
      <c r="KYA536" s="485"/>
      <c r="KYB536" s="340"/>
      <c r="KYC536" s="485"/>
      <c r="KYD536" s="340"/>
      <c r="KYE536" s="485"/>
      <c r="KYF536" s="340"/>
      <c r="KYG536" s="485"/>
      <c r="KYH536" s="340"/>
      <c r="KYI536" s="485"/>
      <c r="KYJ536" s="340"/>
      <c r="KYK536" s="485"/>
      <c r="KYL536" s="340"/>
      <c r="KYM536" s="485"/>
      <c r="KYN536" s="340"/>
      <c r="KYO536" s="485"/>
      <c r="KYP536" s="340"/>
      <c r="KYQ536" s="485"/>
      <c r="KYR536" s="340"/>
      <c r="KYS536" s="485"/>
      <c r="KYT536" s="340"/>
      <c r="KYU536" s="485"/>
      <c r="KYV536" s="340"/>
      <c r="KYW536" s="485"/>
      <c r="KYX536" s="340"/>
      <c r="KYY536" s="485"/>
      <c r="KYZ536" s="340"/>
      <c r="KZA536" s="485"/>
      <c r="KZB536" s="340"/>
      <c r="KZC536" s="485"/>
      <c r="KZD536" s="340"/>
      <c r="KZE536" s="485"/>
      <c r="KZF536" s="340"/>
      <c r="KZG536" s="485"/>
      <c r="KZH536" s="340"/>
      <c r="KZI536" s="485"/>
      <c r="KZJ536" s="340"/>
      <c r="KZK536" s="485"/>
      <c r="KZL536" s="340"/>
      <c r="KZM536" s="485"/>
      <c r="KZN536" s="340"/>
      <c r="KZO536" s="485"/>
      <c r="KZP536" s="340"/>
      <c r="KZQ536" s="485"/>
      <c r="KZR536" s="340"/>
      <c r="KZS536" s="485"/>
      <c r="KZT536" s="340"/>
      <c r="KZU536" s="485"/>
      <c r="KZV536" s="340"/>
      <c r="KZW536" s="485"/>
      <c r="KZX536" s="340"/>
      <c r="KZY536" s="485"/>
      <c r="KZZ536" s="340"/>
      <c r="LAA536" s="485"/>
      <c r="LAB536" s="340"/>
      <c r="LAC536" s="485"/>
      <c r="LAD536" s="340"/>
      <c r="LAE536" s="485"/>
      <c r="LAF536" s="340"/>
      <c r="LAG536" s="485"/>
      <c r="LAH536" s="340"/>
      <c r="LAI536" s="485"/>
      <c r="LAJ536" s="340"/>
      <c r="LAK536" s="485"/>
      <c r="LAL536" s="340"/>
      <c r="LAM536" s="485"/>
      <c r="LAN536" s="340"/>
      <c r="LAO536" s="485"/>
      <c r="LAP536" s="340"/>
      <c r="LAQ536" s="485"/>
      <c r="LAR536" s="340"/>
      <c r="LAS536" s="485"/>
      <c r="LAT536" s="340"/>
      <c r="LAU536" s="485"/>
      <c r="LAV536" s="340"/>
      <c r="LAW536" s="485"/>
      <c r="LAX536" s="340"/>
      <c r="LAY536" s="485"/>
      <c r="LAZ536" s="340"/>
      <c r="LBA536" s="485"/>
      <c r="LBB536" s="340"/>
      <c r="LBC536" s="485"/>
      <c r="LBD536" s="340"/>
      <c r="LBE536" s="485"/>
      <c r="LBF536" s="340"/>
      <c r="LBG536" s="485"/>
      <c r="LBH536" s="340"/>
      <c r="LBI536" s="485"/>
      <c r="LBJ536" s="340"/>
      <c r="LBK536" s="485"/>
      <c r="LBL536" s="340"/>
      <c r="LBM536" s="485"/>
      <c r="LBN536" s="340"/>
      <c r="LBO536" s="485"/>
      <c r="LBP536" s="340"/>
      <c r="LBQ536" s="485"/>
      <c r="LBR536" s="340"/>
      <c r="LBS536" s="485"/>
      <c r="LBT536" s="340"/>
      <c r="LBU536" s="485"/>
      <c r="LBV536" s="340"/>
      <c r="LBW536" s="485"/>
      <c r="LBX536" s="340"/>
      <c r="LBY536" s="485"/>
      <c r="LBZ536" s="340"/>
      <c r="LCA536" s="485"/>
      <c r="LCB536" s="340"/>
      <c r="LCC536" s="485"/>
      <c r="LCD536" s="340"/>
      <c r="LCE536" s="485"/>
      <c r="LCF536" s="340"/>
      <c r="LCG536" s="485"/>
      <c r="LCH536" s="340"/>
      <c r="LCI536" s="485"/>
      <c r="LCJ536" s="340"/>
      <c r="LCK536" s="485"/>
      <c r="LCL536" s="340"/>
      <c r="LCM536" s="485"/>
      <c r="LCN536" s="340"/>
      <c r="LCO536" s="485"/>
      <c r="LCP536" s="340"/>
      <c r="LCQ536" s="485"/>
      <c r="LCR536" s="340"/>
      <c r="LCS536" s="485"/>
      <c r="LCT536" s="340"/>
      <c r="LCU536" s="485"/>
      <c r="LCV536" s="340"/>
      <c r="LCW536" s="485"/>
      <c r="LCX536" s="340"/>
      <c r="LCY536" s="485"/>
      <c r="LCZ536" s="340"/>
      <c r="LDA536" s="485"/>
      <c r="LDB536" s="340"/>
      <c r="LDC536" s="485"/>
      <c r="LDD536" s="340"/>
      <c r="LDE536" s="485"/>
      <c r="LDF536" s="340"/>
      <c r="LDG536" s="485"/>
      <c r="LDH536" s="340"/>
      <c r="LDI536" s="485"/>
      <c r="LDJ536" s="340"/>
      <c r="LDK536" s="485"/>
      <c r="LDL536" s="340"/>
      <c r="LDM536" s="485"/>
      <c r="LDN536" s="340"/>
      <c r="LDO536" s="485"/>
      <c r="LDP536" s="340"/>
      <c r="LDQ536" s="485"/>
      <c r="LDR536" s="340"/>
      <c r="LDS536" s="485"/>
      <c r="LDT536" s="340"/>
      <c r="LDU536" s="485"/>
      <c r="LDV536" s="340"/>
      <c r="LDW536" s="485"/>
      <c r="LDX536" s="340"/>
      <c r="LDY536" s="485"/>
      <c r="LDZ536" s="340"/>
      <c r="LEA536" s="485"/>
      <c r="LEB536" s="340"/>
      <c r="LEC536" s="485"/>
      <c r="LED536" s="340"/>
      <c r="LEE536" s="485"/>
      <c r="LEF536" s="340"/>
      <c r="LEG536" s="485"/>
      <c r="LEH536" s="340"/>
      <c r="LEI536" s="485"/>
      <c r="LEJ536" s="340"/>
      <c r="LEK536" s="485"/>
      <c r="LEL536" s="340"/>
      <c r="LEM536" s="485"/>
      <c r="LEN536" s="340"/>
      <c r="LEO536" s="485"/>
      <c r="LEP536" s="340"/>
      <c r="LEQ536" s="485"/>
      <c r="LER536" s="340"/>
      <c r="LES536" s="485"/>
      <c r="LET536" s="340"/>
      <c r="LEU536" s="485"/>
      <c r="LEV536" s="340"/>
      <c r="LEW536" s="485"/>
      <c r="LEX536" s="340"/>
      <c r="LEY536" s="485"/>
      <c r="LEZ536" s="340"/>
      <c r="LFA536" s="485"/>
      <c r="LFB536" s="340"/>
      <c r="LFC536" s="485"/>
      <c r="LFD536" s="340"/>
      <c r="LFE536" s="485"/>
      <c r="LFF536" s="340"/>
      <c r="LFG536" s="485"/>
      <c r="LFH536" s="340"/>
      <c r="LFI536" s="485"/>
      <c r="LFJ536" s="340"/>
      <c r="LFK536" s="485"/>
      <c r="LFL536" s="340"/>
      <c r="LFM536" s="485"/>
      <c r="LFN536" s="340"/>
      <c r="LFO536" s="485"/>
      <c r="LFP536" s="340"/>
      <c r="LFQ536" s="485"/>
      <c r="LFR536" s="340"/>
      <c r="LFS536" s="485"/>
      <c r="LFT536" s="340"/>
      <c r="LFU536" s="485"/>
      <c r="LFV536" s="340"/>
      <c r="LFW536" s="485"/>
      <c r="LFX536" s="340"/>
      <c r="LFY536" s="485"/>
      <c r="LFZ536" s="340"/>
      <c r="LGA536" s="485"/>
      <c r="LGB536" s="340"/>
      <c r="LGC536" s="485"/>
      <c r="LGD536" s="340"/>
      <c r="LGE536" s="485"/>
      <c r="LGF536" s="340"/>
      <c r="LGG536" s="485"/>
      <c r="LGH536" s="340"/>
      <c r="LGI536" s="485"/>
      <c r="LGJ536" s="340"/>
      <c r="LGK536" s="485"/>
      <c r="LGL536" s="340"/>
      <c r="LGM536" s="485"/>
      <c r="LGN536" s="340"/>
      <c r="LGO536" s="485"/>
      <c r="LGP536" s="340"/>
      <c r="LGQ536" s="485"/>
      <c r="LGR536" s="340"/>
      <c r="LGS536" s="485"/>
      <c r="LGT536" s="340"/>
      <c r="LGU536" s="485"/>
      <c r="LGV536" s="340"/>
      <c r="LGW536" s="485"/>
      <c r="LGX536" s="340"/>
      <c r="LGY536" s="485"/>
      <c r="LGZ536" s="340"/>
      <c r="LHA536" s="485"/>
      <c r="LHB536" s="340"/>
      <c r="LHC536" s="485"/>
      <c r="LHD536" s="340"/>
      <c r="LHE536" s="485"/>
      <c r="LHF536" s="340"/>
      <c r="LHG536" s="485"/>
      <c r="LHH536" s="340"/>
      <c r="LHI536" s="485"/>
      <c r="LHJ536" s="340"/>
      <c r="LHK536" s="485"/>
      <c r="LHL536" s="340"/>
      <c r="LHM536" s="485"/>
      <c r="LHN536" s="340"/>
      <c r="LHO536" s="485"/>
      <c r="LHP536" s="340"/>
      <c r="LHQ536" s="485"/>
      <c r="LHR536" s="340"/>
      <c r="LHS536" s="485"/>
      <c r="LHT536" s="340"/>
      <c r="LHU536" s="485"/>
      <c r="LHV536" s="340"/>
      <c r="LHW536" s="485"/>
      <c r="LHX536" s="340"/>
      <c r="LHY536" s="485"/>
      <c r="LHZ536" s="340"/>
      <c r="LIA536" s="485"/>
      <c r="LIB536" s="340"/>
      <c r="LIC536" s="485"/>
      <c r="LID536" s="340"/>
      <c r="LIE536" s="485"/>
      <c r="LIF536" s="340"/>
      <c r="LIG536" s="485"/>
      <c r="LIH536" s="340"/>
      <c r="LII536" s="485"/>
      <c r="LIJ536" s="340"/>
      <c r="LIK536" s="485"/>
      <c r="LIL536" s="340"/>
      <c r="LIM536" s="485"/>
      <c r="LIN536" s="340"/>
      <c r="LIO536" s="485"/>
      <c r="LIP536" s="340"/>
      <c r="LIQ536" s="485"/>
      <c r="LIR536" s="340"/>
      <c r="LIS536" s="485"/>
      <c r="LIT536" s="340"/>
      <c r="LIU536" s="485"/>
      <c r="LIV536" s="340"/>
      <c r="LIW536" s="485"/>
      <c r="LIX536" s="340"/>
      <c r="LIY536" s="485"/>
      <c r="LIZ536" s="340"/>
      <c r="LJA536" s="485"/>
      <c r="LJB536" s="340"/>
      <c r="LJC536" s="485"/>
      <c r="LJD536" s="340"/>
      <c r="LJE536" s="485"/>
      <c r="LJF536" s="340"/>
      <c r="LJG536" s="485"/>
      <c r="LJH536" s="340"/>
      <c r="LJI536" s="485"/>
      <c r="LJJ536" s="340"/>
      <c r="LJK536" s="485"/>
      <c r="LJL536" s="340"/>
      <c r="LJM536" s="485"/>
      <c r="LJN536" s="340"/>
      <c r="LJO536" s="485"/>
      <c r="LJP536" s="340"/>
      <c r="LJQ536" s="485"/>
      <c r="LJR536" s="340"/>
      <c r="LJS536" s="485"/>
      <c r="LJT536" s="340"/>
      <c r="LJU536" s="485"/>
      <c r="LJV536" s="340"/>
      <c r="LJW536" s="485"/>
      <c r="LJX536" s="340"/>
      <c r="LJY536" s="485"/>
      <c r="LJZ536" s="340"/>
      <c r="LKA536" s="485"/>
      <c r="LKB536" s="340"/>
      <c r="LKC536" s="485"/>
      <c r="LKD536" s="340"/>
      <c r="LKE536" s="485"/>
      <c r="LKF536" s="340"/>
      <c r="LKG536" s="485"/>
      <c r="LKH536" s="340"/>
      <c r="LKI536" s="485"/>
      <c r="LKJ536" s="340"/>
      <c r="LKK536" s="485"/>
      <c r="LKL536" s="340"/>
      <c r="LKM536" s="485"/>
      <c r="LKN536" s="340"/>
      <c r="LKO536" s="485"/>
      <c r="LKP536" s="340"/>
      <c r="LKQ536" s="485"/>
      <c r="LKR536" s="340"/>
      <c r="LKS536" s="485"/>
      <c r="LKT536" s="340"/>
      <c r="LKU536" s="485"/>
      <c r="LKV536" s="340"/>
      <c r="LKW536" s="485"/>
      <c r="LKX536" s="340"/>
      <c r="LKY536" s="485"/>
      <c r="LKZ536" s="340"/>
      <c r="LLA536" s="485"/>
      <c r="LLB536" s="340"/>
      <c r="LLC536" s="485"/>
      <c r="LLD536" s="340"/>
      <c r="LLE536" s="485"/>
      <c r="LLF536" s="340"/>
      <c r="LLG536" s="485"/>
      <c r="LLH536" s="340"/>
      <c r="LLI536" s="485"/>
      <c r="LLJ536" s="340"/>
      <c r="LLK536" s="485"/>
      <c r="LLL536" s="340"/>
      <c r="LLM536" s="485"/>
      <c r="LLN536" s="340"/>
      <c r="LLO536" s="485"/>
      <c r="LLP536" s="340"/>
      <c r="LLQ536" s="485"/>
      <c r="LLR536" s="340"/>
      <c r="LLS536" s="485"/>
      <c r="LLT536" s="340"/>
      <c r="LLU536" s="485"/>
      <c r="LLV536" s="340"/>
      <c r="LLW536" s="485"/>
      <c r="LLX536" s="340"/>
      <c r="LLY536" s="485"/>
      <c r="LLZ536" s="340"/>
      <c r="LMA536" s="485"/>
      <c r="LMB536" s="340"/>
      <c r="LMC536" s="485"/>
      <c r="LMD536" s="340"/>
      <c r="LME536" s="485"/>
      <c r="LMF536" s="340"/>
      <c r="LMG536" s="485"/>
      <c r="LMH536" s="340"/>
      <c r="LMI536" s="485"/>
      <c r="LMJ536" s="340"/>
      <c r="LMK536" s="485"/>
      <c r="LML536" s="340"/>
      <c r="LMM536" s="485"/>
      <c r="LMN536" s="340"/>
      <c r="LMO536" s="485"/>
      <c r="LMP536" s="340"/>
      <c r="LMQ536" s="485"/>
      <c r="LMR536" s="340"/>
      <c r="LMS536" s="485"/>
      <c r="LMT536" s="340"/>
      <c r="LMU536" s="485"/>
      <c r="LMV536" s="340"/>
      <c r="LMW536" s="485"/>
      <c r="LMX536" s="340"/>
      <c r="LMY536" s="485"/>
      <c r="LMZ536" s="340"/>
      <c r="LNA536" s="485"/>
      <c r="LNB536" s="340"/>
      <c r="LNC536" s="485"/>
      <c r="LND536" s="340"/>
      <c r="LNE536" s="485"/>
      <c r="LNF536" s="340"/>
      <c r="LNG536" s="485"/>
      <c r="LNH536" s="340"/>
      <c r="LNI536" s="485"/>
      <c r="LNJ536" s="340"/>
      <c r="LNK536" s="485"/>
      <c r="LNL536" s="340"/>
      <c r="LNM536" s="485"/>
      <c r="LNN536" s="340"/>
      <c r="LNO536" s="485"/>
      <c r="LNP536" s="340"/>
      <c r="LNQ536" s="485"/>
      <c r="LNR536" s="340"/>
      <c r="LNS536" s="485"/>
      <c r="LNT536" s="340"/>
      <c r="LNU536" s="485"/>
      <c r="LNV536" s="340"/>
      <c r="LNW536" s="485"/>
      <c r="LNX536" s="340"/>
      <c r="LNY536" s="485"/>
      <c r="LNZ536" s="340"/>
      <c r="LOA536" s="485"/>
      <c r="LOB536" s="340"/>
      <c r="LOC536" s="485"/>
      <c r="LOD536" s="340"/>
      <c r="LOE536" s="485"/>
      <c r="LOF536" s="340"/>
      <c r="LOG536" s="485"/>
      <c r="LOH536" s="340"/>
      <c r="LOI536" s="485"/>
      <c r="LOJ536" s="340"/>
      <c r="LOK536" s="485"/>
      <c r="LOL536" s="340"/>
      <c r="LOM536" s="485"/>
      <c r="LON536" s="340"/>
      <c r="LOO536" s="485"/>
      <c r="LOP536" s="340"/>
      <c r="LOQ536" s="485"/>
      <c r="LOR536" s="340"/>
      <c r="LOS536" s="485"/>
      <c r="LOT536" s="340"/>
      <c r="LOU536" s="485"/>
      <c r="LOV536" s="340"/>
      <c r="LOW536" s="485"/>
      <c r="LOX536" s="340"/>
      <c r="LOY536" s="485"/>
      <c r="LOZ536" s="340"/>
      <c r="LPA536" s="485"/>
      <c r="LPB536" s="340"/>
      <c r="LPC536" s="485"/>
      <c r="LPD536" s="340"/>
      <c r="LPE536" s="485"/>
      <c r="LPF536" s="340"/>
      <c r="LPG536" s="485"/>
      <c r="LPH536" s="340"/>
      <c r="LPI536" s="485"/>
      <c r="LPJ536" s="340"/>
      <c r="LPK536" s="485"/>
      <c r="LPL536" s="340"/>
      <c r="LPM536" s="485"/>
      <c r="LPN536" s="340"/>
      <c r="LPO536" s="485"/>
      <c r="LPP536" s="340"/>
      <c r="LPQ536" s="485"/>
      <c r="LPR536" s="340"/>
      <c r="LPS536" s="485"/>
      <c r="LPT536" s="340"/>
      <c r="LPU536" s="485"/>
      <c r="LPV536" s="340"/>
      <c r="LPW536" s="485"/>
      <c r="LPX536" s="340"/>
      <c r="LPY536" s="485"/>
      <c r="LPZ536" s="340"/>
      <c r="LQA536" s="485"/>
      <c r="LQB536" s="340"/>
      <c r="LQC536" s="485"/>
      <c r="LQD536" s="340"/>
      <c r="LQE536" s="485"/>
      <c r="LQF536" s="340"/>
      <c r="LQG536" s="485"/>
      <c r="LQH536" s="340"/>
      <c r="LQI536" s="485"/>
      <c r="LQJ536" s="340"/>
      <c r="LQK536" s="485"/>
      <c r="LQL536" s="340"/>
      <c r="LQM536" s="485"/>
      <c r="LQN536" s="340"/>
      <c r="LQO536" s="485"/>
      <c r="LQP536" s="340"/>
      <c r="LQQ536" s="485"/>
      <c r="LQR536" s="340"/>
      <c r="LQS536" s="485"/>
      <c r="LQT536" s="340"/>
      <c r="LQU536" s="485"/>
      <c r="LQV536" s="340"/>
      <c r="LQW536" s="485"/>
      <c r="LQX536" s="340"/>
      <c r="LQY536" s="485"/>
      <c r="LQZ536" s="340"/>
      <c r="LRA536" s="485"/>
      <c r="LRB536" s="340"/>
      <c r="LRC536" s="485"/>
      <c r="LRD536" s="340"/>
      <c r="LRE536" s="485"/>
      <c r="LRF536" s="340"/>
      <c r="LRG536" s="485"/>
      <c r="LRH536" s="340"/>
      <c r="LRI536" s="485"/>
      <c r="LRJ536" s="340"/>
      <c r="LRK536" s="485"/>
      <c r="LRL536" s="340"/>
      <c r="LRM536" s="485"/>
      <c r="LRN536" s="340"/>
      <c r="LRO536" s="485"/>
      <c r="LRP536" s="340"/>
      <c r="LRQ536" s="485"/>
      <c r="LRR536" s="340"/>
      <c r="LRS536" s="485"/>
      <c r="LRT536" s="340"/>
      <c r="LRU536" s="485"/>
      <c r="LRV536" s="340"/>
      <c r="LRW536" s="485"/>
      <c r="LRX536" s="340"/>
      <c r="LRY536" s="485"/>
      <c r="LRZ536" s="340"/>
      <c r="LSA536" s="485"/>
      <c r="LSB536" s="340"/>
      <c r="LSC536" s="485"/>
      <c r="LSD536" s="340"/>
      <c r="LSE536" s="485"/>
      <c r="LSF536" s="340"/>
      <c r="LSG536" s="485"/>
      <c r="LSH536" s="340"/>
      <c r="LSI536" s="485"/>
      <c r="LSJ536" s="340"/>
      <c r="LSK536" s="485"/>
      <c r="LSL536" s="340"/>
      <c r="LSM536" s="485"/>
      <c r="LSN536" s="340"/>
      <c r="LSO536" s="485"/>
      <c r="LSP536" s="340"/>
      <c r="LSQ536" s="485"/>
      <c r="LSR536" s="340"/>
      <c r="LSS536" s="485"/>
      <c r="LST536" s="340"/>
      <c r="LSU536" s="485"/>
      <c r="LSV536" s="340"/>
      <c r="LSW536" s="485"/>
      <c r="LSX536" s="340"/>
      <c r="LSY536" s="485"/>
      <c r="LSZ536" s="340"/>
      <c r="LTA536" s="485"/>
      <c r="LTB536" s="340"/>
      <c r="LTC536" s="485"/>
      <c r="LTD536" s="340"/>
      <c r="LTE536" s="485"/>
      <c r="LTF536" s="340"/>
      <c r="LTG536" s="485"/>
      <c r="LTH536" s="340"/>
      <c r="LTI536" s="485"/>
      <c r="LTJ536" s="340"/>
      <c r="LTK536" s="485"/>
      <c r="LTL536" s="340"/>
      <c r="LTM536" s="485"/>
      <c r="LTN536" s="340"/>
      <c r="LTO536" s="485"/>
      <c r="LTP536" s="340"/>
      <c r="LTQ536" s="485"/>
      <c r="LTR536" s="340"/>
      <c r="LTS536" s="485"/>
      <c r="LTT536" s="340"/>
      <c r="LTU536" s="485"/>
      <c r="LTV536" s="340"/>
      <c r="LTW536" s="485"/>
      <c r="LTX536" s="340"/>
      <c r="LTY536" s="485"/>
      <c r="LTZ536" s="340"/>
      <c r="LUA536" s="485"/>
      <c r="LUB536" s="340"/>
      <c r="LUC536" s="485"/>
      <c r="LUD536" s="340"/>
      <c r="LUE536" s="485"/>
      <c r="LUF536" s="340"/>
      <c r="LUG536" s="485"/>
      <c r="LUH536" s="340"/>
      <c r="LUI536" s="485"/>
      <c r="LUJ536" s="340"/>
      <c r="LUK536" s="485"/>
      <c r="LUL536" s="340"/>
      <c r="LUM536" s="485"/>
      <c r="LUN536" s="340"/>
      <c r="LUO536" s="485"/>
      <c r="LUP536" s="340"/>
      <c r="LUQ536" s="485"/>
      <c r="LUR536" s="340"/>
      <c r="LUS536" s="485"/>
      <c r="LUT536" s="340"/>
      <c r="LUU536" s="485"/>
      <c r="LUV536" s="340"/>
      <c r="LUW536" s="485"/>
      <c r="LUX536" s="340"/>
      <c r="LUY536" s="485"/>
      <c r="LUZ536" s="340"/>
      <c r="LVA536" s="485"/>
      <c r="LVB536" s="340"/>
      <c r="LVC536" s="485"/>
      <c r="LVD536" s="340"/>
      <c r="LVE536" s="485"/>
      <c r="LVF536" s="340"/>
      <c r="LVG536" s="485"/>
      <c r="LVH536" s="340"/>
      <c r="LVI536" s="485"/>
      <c r="LVJ536" s="340"/>
      <c r="LVK536" s="485"/>
      <c r="LVL536" s="340"/>
      <c r="LVM536" s="485"/>
      <c r="LVN536" s="340"/>
      <c r="LVO536" s="485"/>
      <c r="LVP536" s="340"/>
      <c r="LVQ536" s="485"/>
      <c r="LVR536" s="340"/>
      <c r="LVS536" s="485"/>
      <c r="LVT536" s="340"/>
      <c r="LVU536" s="485"/>
      <c r="LVV536" s="340"/>
      <c r="LVW536" s="485"/>
      <c r="LVX536" s="340"/>
      <c r="LVY536" s="485"/>
      <c r="LVZ536" s="340"/>
      <c r="LWA536" s="485"/>
      <c r="LWB536" s="340"/>
      <c r="LWC536" s="485"/>
      <c r="LWD536" s="340"/>
      <c r="LWE536" s="485"/>
      <c r="LWF536" s="340"/>
      <c r="LWG536" s="485"/>
      <c r="LWH536" s="340"/>
      <c r="LWI536" s="485"/>
      <c r="LWJ536" s="340"/>
      <c r="LWK536" s="485"/>
      <c r="LWL536" s="340"/>
      <c r="LWM536" s="485"/>
      <c r="LWN536" s="340"/>
      <c r="LWO536" s="485"/>
      <c r="LWP536" s="340"/>
      <c r="LWQ536" s="485"/>
      <c r="LWR536" s="340"/>
      <c r="LWS536" s="485"/>
      <c r="LWT536" s="340"/>
      <c r="LWU536" s="485"/>
      <c r="LWV536" s="340"/>
      <c r="LWW536" s="485"/>
      <c r="LWX536" s="340"/>
      <c r="LWY536" s="485"/>
      <c r="LWZ536" s="340"/>
      <c r="LXA536" s="485"/>
      <c r="LXB536" s="340"/>
      <c r="LXC536" s="485"/>
      <c r="LXD536" s="340"/>
      <c r="LXE536" s="485"/>
      <c r="LXF536" s="340"/>
      <c r="LXG536" s="485"/>
      <c r="LXH536" s="340"/>
      <c r="LXI536" s="485"/>
      <c r="LXJ536" s="340"/>
      <c r="LXK536" s="485"/>
      <c r="LXL536" s="340"/>
      <c r="LXM536" s="485"/>
      <c r="LXN536" s="340"/>
      <c r="LXO536" s="485"/>
      <c r="LXP536" s="340"/>
      <c r="LXQ536" s="485"/>
      <c r="LXR536" s="340"/>
      <c r="LXS536" s="485"/>
      <c r="LXT536" s="340"/>
      <c r="LXU536" s="485"/>
      <c r="LXV536" s="340"/>
      <c r="LXW536" s="485"/>
      <c r="LXX536" s="340"/>
      <c r="LXY536" s="485"/>
      <c r="LXZ536" s="340"/>
      <c r="LYA536" s="485"/>
      <c r="LYB536" s="340"/>
      <c r="LYC536" s="485"/>
      <c r="LYD536" s="340"/>
      <c r="LYE536" s="485"/>
      <c r="LYF536" s="340"/>
      <c r="LYG536" s="485"/>
      <c r="LYH536" s="340"/>
      <c r="LYI536" s="485"/>
      <c r="LYJ536" s="340"/>
      <c r="LYK536" s="485"/>
      <c r="LYL536" s="340"/>
      <c r="LYM536" s="485"/>
      <c r="LYN536" s="340"/>
      <c r="LYO536" s="485"/>
      <c r="LYP536" s="340"/>
      <c r="LYQ536" s="485"/>
      <c r="LYR536" s="340"/>
      <c r="LYS536" s="485"/>
      <c r="LYT536" s="340"/>
      <c r="LYU536" s="485"/>
      <c r="LYV536" s="340"/>
      <c r="LYW536" s="485"/>
      <c r="LYX536" s="340"/>
      <c r="LYY536" s="485"/>
      <c r="LYZ536" s="340"/>
      <c r="LZA536" s="485"/>
      <c r="LZB536" s="340"/>
      <c r="LZC536" s="485"/>
      <c r="LZD536" s="340"/>
      <c r="LZE536" s="485"/>
      <c r="LZF536" s="340"/>
      <c r="LZG536" s="485"/>
      <c r="LZH536" s="340"/>
      <c r="LZI536" s="485"/>
      <c r="LZJ536" s="340"/>
      <c r="LZK536" s="485"/>
      <c r="LZL536" s="340"/>
      <c r="LZM536" s="485"/>
      <c r="LZN536" s="340"/>
      <c r="LZO536" s="485"/>
      <c r="LZP536" s="340"/>
      <c r="LZQ536" s="485"/>
      <c r="LZR536" s="340"/>
      <c r="LZS536" s="485"/>
      <c r="LZT536" s="340"/>
      <c r="LZU536" s="485"/>
      <c r="LZV536" s="340"/>
      <c r="LZW536" s="485"/>
      <c r="LZX536" s="340"/>
      <c r="LZY536" s="485"/>
      <c r="LZZ536" s="340"/>
      <c r="MAA536" s="485"/>
      <c r="MAB536" s="340"/>
      <c r="MAC536" s="485"/>
      <c r="MAD536" s="340"/>
      <c r="MAE536" s="485"/>
      <c r="MAF536" s="340"/>
      <c r="MAG536" s="485"/>
      <c r="MAH536" s="340"/>
      <c r="MAI536" s="485"/>
      <c r="MAJ536" s="340"/>
      <c r="MAK536" s="485"/>
      <c r="MAL536" s="340"/>
      <c r="MAM536" s="485"/>
      <c r="MAN536" s="340"/>
      <c r="MAO536" s="485"/>
      <c r="MAP536" s="340"/>
      <c r="MAQ536" s="485"/>
      <c r="MAR536" s="340"/>
      <c r="MAS536" s="485"/>
      <c r="MAT536" s="340"/>
      <c r="MAU536" s="485"/>
      <c r="MAV536" s="340"/>
      <c r="MAW536" s="485"/>
      <c r="MAX536" s="340"/>
      <c r="MAY536" s="485"/>
      <c r="MAZ536" s="340"/>
      <c r="MBA536" s="485"/>
      <c r="MBB536" s="340"/>
      <c r="MBC536" s="485"/>
      <c r="MBD536" s="340"/>
      <c r="MBE536" s="485"/>
      <c r="MBF536" s="340"/>
      <c r="MBG536" s="485"/>
      <c r="MBH536" s="340"/>
      <c r="MBI536" s="485"/>
      <c r="MBJ536" s="340"/>
      <c r="MBK536" s="485"/>
      <c r="MBL536" s="340"/>
      <c r="MBM536" s="485"/>
      <c r="MBN536" s="340"/>
      <c r="MBO536" s="485"/>
      <c r="MBP536" s="340"/>
      <c r="MBQ536" s="485"/>
      <c r="MBR536" s="340"/>
      <c r="MBS536" s="485"/>
      <c r="MBT536" s="340"/>
      <c r="MBU536" s="485"/>
      <c r="MBV536" s="340"/>
      <c r="MBW536" s="485"/>
      <c r="MBX536" s="340"/>
      <c r="MBY536" s="485"/>
      <c r="MBZ536" s="340"/>
      <c r="MCA536" s="485"/>
      <c r="MCB536" s="340"/>
      <c r="MCC536" s="485"/>
      <c r="MCD536" s="340"/>
      <c r="MCE536" s="485"/>
      <c r="MCF536" s="340"/>
      <c r="MCG536" s="485"/>
      <c r="MCH536" s="340"/>
      <c r="MCI536" s="485"/>
      <c r="MCJ536" s="340"/>
      <c r="MCK536" s="485"/>
      <c r="MCL536" s="340"/>
      <c r="MCM536" s="485"/>
      <c r="MCN536" s="340"/>
      <c r="MCO536" s="485"/>
      <c r="MCP536" s="340"/>
      <c r="MCQ536" s="485"/>
      <c r="MCR536" s="340"/>
      <c r="MCS536" s="485"/>
      <c r="MCT536" s="340"/>
      <c r="MCU536" s="485"/>
      <c r="MCV536" s="340"/>
      <c r="MCW536" s="485"/>
      <c r="MCX536" s="340"/>
      <c r="MCY536" s="485"/>
      <c r="MCZ536" s="340"/>
      <c r="MDA536" s="485"/>
      <c r="MDB536" s="340"/>
      <c r="MDC536" s="485"/>
      <c r="MDD536" s="340"/>
      <c r="MDE536" s="485"/>
      <c r="MDF536" s="340"/>
      <c r="MDG536" s="485"/>
      <c r="MDH536" s="340"/>
      <c r="MDI536" s="485"/>
      <c r="MDJ536" s="340"/>
      <c r="MDK536" s="485"/>
      <c r="MDL536" s="340"/>
      <c r="MDM536" s="485"/>
      <c r="MDN536" s="340"/>
      <c r="MDO536" s="485"/>
      <c r="MDP536" s="340"/>
      <c r="MDQ536" s="485"/>
      <c r="MDR536" s="340"/>
      <c r="MDS536" s="485"/>
      <c r="MDT536" s="340"/>
      <c r="MDU536" s="485"/>
      <c r="MDV536" s="340"/>
      <c r="MDW536" s="485"/>
      <c r="MDX536" s="340"/>
      <c r="MDY536" s="485"/>
      <c r="MDZ536" s="340"/>
      <c r="MEA536" s="485"/>
      <c r="MEB536" s="340"/>
      <c r="MEC536" s="485"/>
      <c r="MED536" s="340"/>
      <c r="MEE536" s="485"/>
      <c r="MEF536" s="340"/>
      <c r="MEG536" s="485"/>
      <c r="MEH536" s="340"/>
      <c r="MEI536" s="485"/>
      <c r="MEJ536" s="340"/>
      <c r="MEK536" s="485"/>
      <c r="MEL536" s="340"/>
      <c r="MEM536" s="485"/>
      <c r="MEN536" s="340"/>
      <c r="MEO536" s="485"/>
      <c r="MEP536" s="340"/>
      <c r="MEQ536" s="485"/>
      <c r="MER536" s="340"/>
      <c r="MES536" s="485"/>
      <c r="MET536" s="340"/>
      <c r="MEU536" s="485"/>
      <c r="MEV536" s="340"/>
      <c r="MEW536" s="485"/>
      <c r="MEX536" s="340"/>
      <c r="MEY536" s="485"/>
      <c r="MEZ536" s="340"/>
      <c r="MFA536" s="485"/>
      <c r="MFB536" s="340"/>
      <c r="MFC536" s="485"/>
      <c r="MFD536" s="340"/>
      <c r="MFE536" s="485"/>
      <c r="MFF536" s="340"/>
      <c r="MFG536" s="485"/>
      <c r="MFH536" s="340"/>
      <c r="MFI536" s="485"/>
      <c r="MFJ536" s="340"/>
      <c r="MFK536" s="485"/>
      <c r="MFL536" s="340"/>
      <c r="MFM536" s="485"/>
      <c r="MFN536" s="340"/>
      <c r="MFO536" s="485"/>
      <c r="MFP536" s="340"/>
      <c r="MFQ536" s="485"/>
      <c r="MFR536" s="340"/>
      <c r="MFS536" s="485"/>
      <c r="MFT536" s="340"/>
      <c r="MFU536" s="485"/>
      <c r="MFV536" s="340"/>
      <c r="MFW536" s="485"/>
      <c r="MFX536" s="340"/>
      <c r="MFY536" s="485"/>
      <c r="MFZ536" s="340"/>
      <c r="MGA536" s="485"/>
      <c r="MGB536" s="340"/>
      <c r="MGC536" s="485"/>
      <c r="MGD536" s="340"/>
      <c r="MGE536" s="485"/>
      <c r="MGF536" s="340"/>
      <c r="MGG536" s="485"/>
      <c r="MGH536" s="340"/>
      <c r="MGI536" s="485"/>
      <c r="MGJ536" s="340"/>
      <c r="MGK536" s="485"/>
      <c r="MGL536" s="340"/>
      <c r="MGM536" s="485"/>
      <c r="MGN536" s="340"/>
      <c r="MGO536" s="485"/>
      <c r="MGP536" s="340"/>
      <c r="MGQ536" s="485"/>
      <c r="MGR536" s="340"/>
      <c r="MGS536" s="485"/>
      <c r="MGT536" s="340"/>
      <c r="MGU536" s="485"/>
      <c r="MGV536" s="340"/>
      <c r="MGW536" s="485"/>
      <c r="MGX536" s="340"/>
      <c r="MGY536" s="485"/>
      <c r="MGZ536" s="340"/>
      <c r="MHA536" s="485"/>
      <c r="MHB536" s="340"/>
      <c r="MHC536" s="485"/>
      <c r="MHD536" s="340"/>
      <c r="MHE536" s="485"/>
      <c r="MHF536" s="340"/>
      <c r="MHG536" s="485"/>
      <c r="MHH536" s="340"/>
      <c r="MHI536" s="485"/>
      <c r="MHJ536" s="340"/>
      <c r="MHK536" s="485"/>
      <c r="MHL536" s="340"/>
      <c r="MHM536" s="485"/>
      <c r="MHN536" s="340"/>
      <c r="MHO536" s="485"/>
      <c r="MHP536" s="340"/>
      <c r="MHQ536" s="485"/>
      <c r="MHR536" s="340"/>
      <c r="MHS536" s="485"/>
      <c r="MHT536" s="340"/>
      <c r="MHU536" s="485"/>
      <c r="MHV536" s="340"/>
      <c r="MHW536" s="485"/>
      <c r="MHX536" s="340"/>
      <c r="MHY536" s="485"/>
      <c r="MHZ536" s="340"/>
      <c r="MIA536" s="485"/>
      <c r="MIB536" s="340"/>
      <c r="MIC536" s="485"/>
      <c r="MID536" s="340"/>
      <c r="MIE536" s="485"/>
      <c r="MIF536" s="340"/>
      <c r="MIG536" s="485"/>
      <c r="MIH536" s="340"/>
      <c r="MII536" s="485"/>
      <c r="MIJ536" s="340"/>
      <c r="MIK536" s="485"/>
      <c r="MIL536" s="340"/>
      <c r="MIM536" s="485"/>
      <c r="MIN536" s="340"/>
      <c r="MIO536" s="485"/>
      <c r="MIP536" s="340"/>
      <c r="MIQ536" s="485"/>
      <c r="MIR536" s="340"/>
      <c r="MIS536" s="485"/>
      <c r="MIT536" s="340"/>
      <c r="MIU536" s="485"/>
      <c r="MIV536" s="340"/>
      <c r="MIW536" s="485"/>
      <c r="MIX536" s="340"/>
      <c r="MIY536" s="485"/>
      <c r="MIZ536" s="340"/>
      <c r="MJA536" s="485"/>
      <c r="MJB536" s="340"/>
      <c r="MJC536" s="485"/>
      <c r="MJD536" s="340"/>
      <c r="MJE536" s="485"/>
      <c r="MJF536" s="340"/>
      <c r="MJG536" s="485"/>
      <c r="MJH536" s="340"/>
      <c r="MJI536" s="485"/>
      <c r="MJJ536" s="340"/>
      <c r="MJK536" s="485"/>
      <c r="MJL536" s="340"/>
      <c r="MJM536" s="485"/>
      <c r="MJN536" s="340"/>
      <c r="MJO536" s="485"/>
      <c r="MJP536" s="340"/>
      <c r="MJQ536" s="485"/>
      <c r="MJR536" s="340"/>
      <c r="MJS536" s="485"/>
      <c r="MJT536" s="340"/>
      <c r="MJU536" s="485"/>
      <c r="MJV536" s="340"/>
      <c r="MJW536" s="485"/>
      <c r="MJX536" s="340"/>
      <c r="MJY536" s="485"/>
      <c r="MJZ536" s="340"/>
      <c r="MKA536" s="485"/>
      <c r="MKB536" s="340"/>
      <c r="MKC536" s="485"/>
      <c r="MKD536" s="340"/>
      <c r="MKE536" s="485"/>
      <c r="MKF536" s="340"/>
      <c r="MKG536" s="485"/>
      <c r="MKH536" s="340"/>
      <c r="MKI536" s="485"/>
      <c r="MKJ536" s="340"/>
      <c r="MKK536" s="485"/>
      <c r="MKL536" s="340"/>
      <c r="MKM536" s="485"/>
      <c r="MKN536" s="340"/>
      <c r="MKO536" s="485"/>
      <c r="MKP536" s="340"/>
      <c r="MKQ536" s="485"/>
      <c r="MKR536" s="340"/>
      <c r="MKS536" s="485"/>
      <c r="MKT536" s="340"/>
      <c r="MKU536" s="485"/>
      <c r="MKV536" s="340"/>
      <c r="MKW536" s="485"/>
      <c r="MKX536" s="340"/>
      <c r="MKY536" s="485"/>
      <c r="MKZ536" s="340"/>
      <c r="MLA536" s="485"/>
      <c r="MLB536" s="340"/>
      <c r="MLC536" s="485"/>
      <c r="MLD536" s="340"/>
      <c r="MLE536" s="485"/>
      <c r="MLF536" s="340"/>
      <c r="MLG536" s="485"/>
      <c r="MLH536" s="340"/>
      <c r="MLI536" s="485"/>
      <c r="MLJ536" s="340"/>
      <c r="MLK536" s="485"/>
      <c r="MLL536" s="340"/>
      <c r="MLM536" s="485"/>
      <c r="MLN536" s="340"/>
      <c r="MLO536" s="485"/>
      <c r="MLP536" s="340"/>
      <c r="MLQ536" s="485"/>
      <c r="MLR536" s="340"/>
      <c r="MLS536" s="485"/>
      <c r="MLT536" s="340"/>
      <c r="MLU536" s="485"/>
      <c r="MLV536" s="340"/>
      <c r="MLW536" s="485"/>
      <c r="MLX536" s="340"/>
      <c r="MLY536" s="485"/>
      <c r="MLZ536" s="340"/>
      <c r="MMA536" s="485"/>
      <c r="MMB536" s="340"/>
      <c r="MMC536" s="485"/>
      <c r="MMD536" s="340"/>
      <c r="MME536" s="485"/>
      <c r="MMF536" s="340"/>
      <c r="MMG536" s="485"/>
      <c r="MMH536" s="340"/>
      <c r="MMI536" s="485"/>
      <c r="MMJ536" s="340"/>
      <c r="MMK536" s="485"/>
      <c r="MML536" s="340"/>
      <c r="MMM536" s="485"/>
      <c r="MMN536" s="340"/>
      <c r="MMO536" s="485"/>
      <c r="MMP536" s="340"/>
      <c r="MMQ536" s="485"/>
      <c r="MMR536" s="340"/>
      <c r="MMS536" s="485"/>
      <c r="MMT536" s="340"/>
      <c r="MMU536" s="485"/>
      <c r="MMV536" s="340"/>
      <c r="MMW536" s="485"/>
      <c r="MMX536" s="340"/>
      <c r="MMY536" s="485"/>
      <c r="MMZ536" s="340"/>
      <c r="MNA536" s="485"/>
      <c r="MNB536" s="340"/>
      <c r="MNC536" s="485"/>
      <c r="MND536" s="340"/>
      <c r="MNE536" s="485"/>
      <c r="MNF536" s="340"/>
      <c r="MNG536" s="485"/>
      <c r="MNH536" s="340"/>
      <c r="MNI536" s="485"/>
      <c r="MNJ536" s="340"/>
      <c r="MNK536" s="485"/>
      <c r="MNL536" s="340"/>
      <c r="MNM536" s="485"/>
      <c r="MNN536" s="340"/>
      <c r="MNO536" s="485"/>
      <c r="MNP536" s="340"/>
      <c r="MNQ536" s="485"/>
      <c r="MNR536" s="340"/>
      <c r="MNS536" s="485"/>
      <c r="MNT536" s="340"/>
      <c r="MNU536" s="485"/>
      <c r="MNV536" s="340"/>
      <c r="MNW536" s="485"/>
      <c r="MNX536" s="340"/>
      <c r="MNY536" s="485"/>
      <c r="MNZ536" s="340"/>
      <c r="MOA536" s="485"/>
      <c r="MOB536" s="340"/>
      <c r="MOC536" s="485"/>
      <c r="MOD536" s="340"/>
      <c r="MOE536" s="485"/>
      <c r="MOF536" s="340"/>
      <c r="MOG536" s="485"/>
      <c r="MOH536" s="340"/>
      <c r="MOI536" s="485"/>
      <c r="MOJ536" s="340"/>
      <c r="MOK536" s="485"/>
      <c r="MOL536" s="340"/>
      <c r="MOM536" s="485"/>
      <c r="MON536" s="340"/>
      <c r="MOO536" s="485"/>
      <c r="MOP536" s="340"/>
      <c r="MOQ536" s="485"/>
      <c r="MOR536" s="340"/>
      <c r="MOS536" s="485"/>
      <c r="MOT536" s="340"/>
      <c r="MOU536" s="485"/>
      <c r="MOV536" s="340"/>
      <c r="MOW536" s="485"/>
      <c r="MOX536" s="340"/>
      <c r="MOY536" s="485"/>
      <c r="MOZ536" s="340"/>
      <c r="MPA536" s="485"/>
      <c r="MPB536" s="340"/>
      <c r="MPC536" s="485"/>
      <c r="MPD536" s="340"/>
      <c r="MPE536" s="485"/>
      <c r="MPF536" s="340"/>
      <c r="MPG536" s="485"/>
      <c r="MPH536" s="340"/>
      <c r="MPI536" s="485"/>
      <c r="MPJ536" s="340"/>
      <c r="MPK536" s="485"/>
      <c r="MPL536" s="340"/>
      <c r="MPM536" s="485"/>
      <c r="MPN536" s="340"/>
      <c r="MPO536" s="485"/>
      <c r="MPP536" s="340"/>
      <c r="MPQ536" s="485"/>
      <c r="MPR536" s="340"/>
      <c r="MPS536" s="485"/>
      <c r="MPT536" s="340"/>
      <c r="MPU536" s="485"/>
      <c r="MPV536" s="340"/>
      <c r="MPW536" s="485"/>
      <c r="MPX536" s="340"/>
      <c r="MPY536" s="485"/>
      <c r="MPZ536" s="340"/>
      <c r="MQA536" s="485"/>
      <c r="MQB536" s="340"/>
      <c r="MQC536" s="485"/>
      <c r="MQD536" s="340"/>
      <c r="MQE536" s="485"/>
      <c r="MQF536" s="340"/>
      <c r="MQG536" s="485"/>
      <c r="MQH536" s="340"/>
      <c r="MQI536" s="485"/>
      <c r="MQJ536" s="340"/>
      <c r="MQK536" s="485"/>
      <c r="MQL536" s="340"/>
      <c r="MQM536" s="485"/>
      <c r="MQN536" s="340"/>
      <c r="MQO536" s="485"/>
      <c r="MQP536" s="340"/>
      <c r="MQQ536" s="485"/>
      <c r="MQR536" s="340"/>
      <c r="MQS536" s="485"/>
      <c r="MQT536" s="340"/>
      <c r="MQU536" s="485"/>
      <c r="MQV536" s="340"/>
      <c r="MQW536" s="485"/>
      <c r="MQX536" s="340"/>
      <c r="MQY536" s="485"/>
      <c r="MQZ536" s="340"/>
      <c r="MRA536" s="485"/>
      <c r="MRB536" s="340"/>
      <c r="MRC536" s="485"/>
      <c r="MRD536" s="340"/>
      <c r="MRE536" s="485"/>
      <c r="MRF536" s="340"/>
      <c r="MRG536" s="485"/>
      <c r="MRH536" s="340"/>
      <c r="MRI536" s="485"/>
      <c r="MRJ536" s="340"/>
      <c r="MRK536" s="485"/>
      <c r="MRL536" s="340"/>
      <c r="MRM536" s="485"/>
      <c r="MRN536" s="340"/>
      <c r="MRO536" s="485"/>
      <c r="MRP536" s="340"/>
      <c r="MRQ536" s="485"/>
      <c r="MRR536" s="340"/>
      <c r="MRS536" s="485"/>
      <c r="MRT536" s="340"/>
      <c r="MRU536" s="485"/>
      <c r="MRV536" s="340"/>
      <c r="MRW536" s="485"/>
      <c r="MRX536" s="340"/>
      <c r="MRY536" s="485"/>
      <c r="MRZ536" s="340"/>
      <c r="MSA536" s="485"/>
      <c r="MSB536" s="340"/>
      <c r="MSC536" s="485"/>
      <c r="MSD536" s="340"/>
      <c r="MSE536" s="485"/>
      <c r="MSF536" s="340"/>
      <c r="MSG536" s="485"/>
      <c r="MSH536" s="340"/>
      <c r="MSI536" s="485"/>
      <c r="MSJ536" s="340"/>
      <c r="MSK536" s="485"/>
      <c r="MSL536" s="340"/>
      <c r="MSM536" s="485"/>
      <c r="MSN536" s="340"/>
      <c r="MSO536" s="485"/>
      <c r="MSP536" s="340"/>
      <c r="MSQ536" s="485"/>
      <c r="MSR536" s="340"/>
      <c r="MSS536" s="485"/>
      <c r="MST536" s="340"/>
      <c r="MSU536" s="485"/>
      <c r="MSV536" s="340"/>
      <c r="MSW536" s="485"/>
      <c r="MSX536" s="340"/>
      <c r="MSY536" s="485"/>
      <c r="MSZ536" s="340"/>
      <c r="MTA536" s="485"/>
      <c r="MTB536" s="340"/>
      <c r="MTC536" s="485"/>
      <c r="MTD536" s="340"/>
      <c r="MTE536" s="485"/>
      <c r="MTF536" s="340"/>
      <c r="MTG536" s="485"/>
      <c r="MTH536" s="340"/>
      <c r="MTI536" s="485"/>
      <c r="MTJ536" s="340"/>
      <c r="MTK536" s="485"/>
      <c r="MTL536" s="340"/>
      <c r="MTM536" s="485"/>
      <c r="MTN536" s="340"/>
      <c r="MTO536" s="485"/>
      <c r="MTP536" s="340"/>
      <c r="MTQ536" s="485"/>
      <c r="MTR536" s="340"/>
      <c r="MTS536" s="485"/>
      <c r="MTT536" s="340"/>
      <c r="MTU536" s="485"/>
      <c r="MTV536" s="340"/>
      <c r="MTW536" s="485"/>
      <c r="MTX536" s="340"/>
      <c r="MTY536" s="485"/>
      <c r="MTZ536" s="340"/>
      <c r="MUA536" s="485"/>
      <c r="MUB536" s="340"/>
      <c r="MUC536" s="485"/>
      <c r="MUD536" s="340"/>
      <c r="MUE536" s="485"/>
      <c r="MUF536" s="340"/>
      <c r="MUG536" s="485"/>
      <c r="MUH536" s="340"/>
      <c r="MUI536" s="485"/>
      <c r="MUJ536" s="340"/>
      <c r="MUK536" s="485"/>
      <c r="MUL536" s="340"/>
      <c r="MUM536" s="485"/>
      <c r="MUN536" s="340"/>
      <c r="MUO536" s="485"/>
      <c r="MUP536" s="340"/>
      <c r="MUQ536" s="485"/>
      <c r="MUR536" s="340"/>
      <c r="MUS536" s="485"/>
      <c r="MUT536" s="340"/>
      <c r="MUU536" s="485"/>
      <c r="MUV536" s="340"/>
      <c r="MUW536" s="485"/>
      <c r="MUX536" s="340"/>
      <c r="MUY536" s="485"/>
      <c r="MUZ536" s="340"/>
      <c r="MVA536" s="485"/>
      <c r="MVB536" s="340"/>
      <c r="MVC536" s="485"/>
      <c r="MVD536" s="340"/>
      <c r="MVE536" s="485"/>
      <c r="MVF536" s="340"/>
      <c r="MVG536" s="485"/>
      <c r="MVH536" s="340"/>
      <c r="MVI536" s="485"/>
      <c r="MVJ536" s="340"/>
      <c r="MVK536" s="485"/>
      <c r="MVL536" s="340"/>
      <c r="MVM536" s="485"/>
      <c r="MVN536" s="340"/>
      <c r="MVO536" s="485"/>
      <c r="MVP536" s="340"/>
      <c r="MVQ536" s="485"/>
      <c r="MVR536" s="340"/>
      <c r="MVS536" s="485"/>
      <c r="MVT536" s="340"/>
      <c r="MVU536" s="485"/>
      <c r="MVV536" s="340"/>
      <c r="MVW536" s="485"/>
      <c r="MVX536" s="340"/>
      <c r="MVY536" s="485"/>
      <c r="MVZ536" s="340"/>
      <c r="MWA536" s="485"/>
      <c r="MWB536" s="340"/>
      <c r="MWC536" s="485"/>
      <c r="MWD536" s="340"/>
      <c r="MWE536" s="485"/>
      <c r="MWF536" s="340"/>
      <c r="MWG536" s="485"/>
      <c r="MWH536" s="340"/>
      <c r="MWI536" s="485"/>
      <c r="MWJ536" s="340"/>
      <c r="MWK536" s="485"/>
      <c r="MWL536" s="340"/>
      <c r="MWM536" s="485"/>
      <c r="MWN536" s="340"/>
      <c r="MWO536" s="485"/>
      <c r="MWP536" s="340"/>
      <c r="MWQ536" s="485"/>
      <c r="MWR536" s="340"/>
      <c r="MWS536" s="485"/>
      <c r="MWT536" s="340"/>
      <c r="MWU536" s="485"/>
      <c r="MWV536" s="340"/>
      <c r="MWW536" s="485"/>
      <c r="MWX536" s="340"/>
      <c r="MWY536" s="485"/>
      <c r="MWZ536" s="340"/>
      <c r="MXA536" s="485"/>
      <c r="MXB536" s="340"/>
      <c r="MXC536" s="485"/>
      <c r="MXD536" s="340"/>
      <c r="MXE536" s="485"/>
      <c r="MXF536" s="340"/>
      <c r="MXG536" s="485"/>
      <c r="MXH536" s="340"/>
      <c r="MXI536" s="485"/>
      <c r="MXJ536" s="340"/>
      <c r="MXK536" s="485"/>
      <c r="MXL536" s="340"/>
      <c r="MXM536" s="485"/>
      <c r="MXN536" s="340"/>
      <c r="MXO536" s="485"/>
      <c r="MXP536" s="340"/>
      <c r="MXQ536" s="485"/>
      <c r="MXR536" s="340"/>
      <c r="MXS536" s="485"/>
      <c r="MXT536" s="340"/>
      <c r="MXU536" s="485"/>
      <c r="MXV536" s="340"/>
      <c r="MXW536" s="485"/>
      <c r="MXX536" s="340"/>
      <c r="MXY536" s="485"/>
      <c r="MXZ536" s="340"/>
      <c r="MYA536" s="485"/>
      <c r="MYB536" s="340"/>
      <c r="MYC536" s="485"/>
      <c r="MYD536" s="340"/>
      <c r="MYE536" s="485"/>
      <c r="MYF536" s="340"/>
      <c r="MYG536" s="485"/>
      <c r="MYH536" s="340"/>
      <c r="MYI536" s="485"/>
      <c r="MYJ536" s="340"/>
      <c r="MYK536" s="485"/>
      <c r="MYL536" s="340"/>
      <c r="MYM536" s="485"/>
      <c r="MYN536" s="340"/>
      <c r="MYO536" s="485"/>
      <c r="MYP536" s="340"/>
      <c r="MYQ536" s="485"/>
      <c r="MYR536" s="340"/>
      <c r="MYS536" s="485"/>
      <c r="MYT536" s="340"/>
      <c r="MYU536" s="485"/>
      <c r="MYV536" s="340"/>
      <c r="MYW536" s="485"/>
      <c r="MYX536" s="340"/>
      <c r="MYY536" s="485"/>
      <c r="MYZ536" s="340"/>
      <c r="MZA536" s="485"/>
      <c r="MZB536" s="340"/>
      <c r="MZC536" s="485"/>
      <c r="MZD536" s="340"/>
      <c r="MZE536" s="485"/>
      <c r="MZF536" s="340"/>
      <c r="MZG536" s="485"/>
      <c r="MZH536" s="340"/>
      <c r="MZI536" s="485"/>
      <c r="MZJ536" s="340"/>
      <c r="MZK536" s="485"/>
      <c r="MZL536" s="340"/>
      <c r="MZM536" s="485"/>
      <c r="MZN536" s="340"/>
      <c r="MZO536" s="485"/>
      <c r="MZP536" s="340"/>
      <c r="MZQ536" s="485"/>
      <c r="MZR536" s="340"/>
      <c r="MZS536" s="485"/>
      <c r="MZT536" s="340"/>
      <c r="MZU536" s="485"/>
      <c r="MZV536" s="340"/>
      <c r="MZW536" s="485"/>
      <c r="MZX536" s="340"/>
      <c r="MZY536" s="485"/>
      <c r="MZZ536" s="340"/>
      <c r="NAA536" s="485"/>
      <c r="NAB536" s="340"/>
      <c r="NAC536" s="485"/>
      <c r="NAD536" s="340"/>
      <c r="NAE536" s="485"/>
      <c r="NAF536" s="340"/>
      <c r="NAG536" s="485"/>
      <c r="NAH536" s="340"/>
      <c r="NAI536" s="485"/>
      <c r="NAJ536" s="340"/>
      <c r="NAK536" s="485"/>
      <c r="NAL536" s="340"/>
      <c r="NAM536" s="485"/>
      <c r="NAN536" s="340"/>
      <c r="NAO536" s="485"/>
      <c r="NAP536" s="340"/>
      <c r="NAQ536" s="485"/>
      <c r="NAR536" s="340"/>
      <c r="NAS536" s="485"/>
      <c r="NAT536" s="340"/>
      <c r="NAU536" s="485"/>
      <c r="NAV536" s="340"/>
      <c r="NAW536" s="485"/>
      <c r="NAX536" s="340"/>
      <c r="NAY536" s="485"/>
      <c r="NAZ536" s="340"/>
      <c r="NBA536" s="485"/>
      <c r="NBB536" s="340"/>
      <c r="NBC536" s="485"/>
      <c r="NBD536" s="340"/>
      <c r="NBE536" s="485"/>
      <c r="NBF536" s="340"/>
      <c r="NBG536" s="485"/>
      <c r="NBH536" s="340"/>
      <c r="NBI536" s="485"/>
      <c r="NBJ536" s="340"/>
      <c r="NBK536" s="485"/>
      <c r="NBL536" s="340"/>
      <c r="NBM536" s="485"/>
      <c r="NBN536" s="340"/>
      <c r="NBO536" s="485"/>
      <c r="NBP536" s="340"/>
      <c r="NBQ536" s="485"/>
      <c r="NBR536" s="340"/>
      <c r="NBS536" s="485"/>
      <c r="NBT536" s="340"/>
      <c r="NBU536" s="485"/>
      <c r="NBV536" s="340"/>
      <c r="NBW536" s="485"/>
      <c r="NBX536" s="340"/>
      <c r="NBY536" s="485"/>
      <c r="NBZ536" s="340"/>
      <c r="NCA536" s="485"/>
      <c r="NCB536" s="340"/>
      <c r="NCC536" s="485"/>
      <c r="NCD536" s="340"/>
      <c r="NCE536" s="485"/>
      <c r="NCF536" s="340"/>
      <c r="NCG536" s="485"/>
      <c r="NCH536" s="340"/>
      <c r="NCI536" s="485"/>
      <c r="NCJ536" s="340"/>
      <c r="NCK536" s="485"/>
      <c r="NCL536" s="340"/>
      <c r="NCM536" s="485"/>
      <c r="NCN536" s="340"/>
      <c r="NCO536" s="485"/>
      <c r="NCP536" s="340"/>
      <c r="NCQ536" s="485"/>
      <c r="NCR536" s="340"/>
      <c r="NCS536" s="485"/>
      <c r="NCT536" s="340"/>
      <c r="NCU536" s="485"/>
      <c r="NCV536" s="340"/>
      <c r="NCW536" s="485"/>
      <c r="NCX536" s="340"/>
      <c r="NCY536" s="485"/>
      <c r="NCZ536" s="340"/>
      <c r="NDA536" s="485"/>
      <c r="NDB536" s="340"/>
      <c r="NDC536" s="485"/>
      <c r="NDD536" s="340"/>
      <c r="NDE536" s="485"/>
      <c r="NDF536" s="340"/>
      <c r="NDG536" s="485"/>
      <c r="NDH536" s="340"/>
      <c r="NDI536" s="485"/>
      <c r="NDJ536" s="340"/>
      <c r="NDK536" s="485"/>
      <c r="NDL536" s="340"/>
      <c r="NDM536" s="485"/>
      <c r="NDN536" s="340"/>
      <c r="NDO536" s="485"/>
      <c r="NDP536" s="340"/>
      <c r="NDQ536" s="485"/>
      <c r="NDR536" s="340"/>
      <c r="NDS536" s="485"/>
      <c r="NDT536" s="340"/>
      <c r="NDU536" s="485"/>
      <c r="NDV536" s="340"/>
      <c r="NDW536" s="485"/>
      <c r="NDX536" s="340"/>
      <c r="NDY536" s="485"/>
      <c r="NDZ536" s="340"/>
      <c r="NEA536" s="485"/>
      <c r="NEB536" s="340"/>
      <c r="NEC536" s="485"/>
      <c r="NED536" s="340"/>
      <c r="NEE536" s="485"/>
      <c r="NEF536" s="340"/>
      <c r="NEG536" s="485"/>
      <c r="NEH536" s="340"/>
      <c r="NEI536" s="485"/>
      <c r="NEJ536" s="340"/>
      <c r="NEK536" s="485"/>
      <c r="NEL536" s="340"/>
      <c r="NEM536" s="485"/>
      <c r="NEN536" s="340"/>
      <c r="NEO536" s="485"/>
      <c r="NEP536" s="340"/>
      <c r="NEQ536" s="485"/>
      <c r="NER536" s="340"/>
      <c r="NES536" s="485"/>
      <c r="NET536" s="340"/>
      <c r="NEU536" s="485"/>
      <c r="NEV536" s="340"/>
      <c r="NEW536" s="485"/>
      <c r="NEX536" s="340"/>
      <c r="NEY536" s="485"/>
      <c r="NEZ536" s="340"/>
      <c r="NFA536" s="485"/>
      <c r="NFB536" s="340"/>
      <c r="NFC536" s="485"/>
      <c r="NFD536" s="340"/>
      <c r="NFE536" s="485"/>
      <c r="NFF536" s="340"/>
      <c r="NFG536" s="485"/>
      <c r="NFH536" s="340"/>
      <c r="NFI536" s="485"/>
      <c r="NFJ536" s="340"/>
      <c r="NFK536" s="485"/>
      <c r="NFL536" s="340"/>
      <c r="NFM536" s="485"/>
      <c r="NFN536" s="340"/>
      <c r="NFO536" s="485"/>
      <c r="NFP536" s="340"/>
      <c r="NFQ536" s="485"/>
      <c r="NFR536" s="340"/>
      <c r="NFS536" s="485"/>
      <c r="NFT536" s="340"/>
      <c r="NFU536" s="485"/>
      <c r="NFV536" s="340"/>
      <c r="NFW536" s="485"/>
      <c r="NFX536" s="340"/>
      <c r="NFY536" s="485"/>
      <c r="NFZ536" s="340"/>
      <c r="NGA536" s="485"/>
      <c r="NGB536" s="340"/>
      <c r="NGC536" s="485"/>
      <c r="NGD536" s="340"/>
      <c r="NGE536" s="485"/>
      <c r="NGF536" s="340"/>
      <c r="NGG536" s="485"/>
      <c r="NGH536" s="340"/>
      <c r="NGI536" s="485"/>
      <c r="NGJ536" s="340"/>
      <c r="NGK536" s="485"/>
      <c r="NGL536" s="340"/>
      <c r="NGM536" s="485"/>
      <c r="NGN536" s="340"/>
      <c r="NGO536" s="485"/>
      <c r="NGP536" s="340"/>
      <c r="NGQ536" s="485"/>
      <c r="NGR536" s="340"/>
      <c r="NGS536" s="485"/>
      <c r="NGT536" s="340"/>
      <c r="NGU536" s="485"/>
      <c r="NGV536" s="340"/>
      <c r="NGW536" s="485"/>
      <c r="NGX536" s="340"/>
      <c r="NGY536" s="485"/>
      <c r="NGZ536" s="340"/>
      <c r="NHA536" s="485"/>
      <c r="NHB536" s="340"/>
      <c r="NHC536" s="485"/>
      <c r="NHD536" s="340"/>
      <c r="NHE536" s="485"/>
      <c r="NHF536" s="340"/>
      <c r="NHG536" s="485"/>
      <c r="NHH536" s="340"/>
      <c r="NHI536" s="485"/>
      <c r="NHJ536" s="340"/>
      <c r="NHK536" s="485"/>
      <c r="NHL536" s="340"/>
      <c r="NHM536" s="485"/>
      <c r="NHN536" s="340"/>
      <c r="NHO536" s="485"/>
      <c r="NHP536" s="340"/>
      <c r="NHQ536" s="485"/>
      <c r="NHR536" s="340"/>
      <c r="NHS536" s="485"/>
      <c r="NHT536" s="340"/>
      <c r="NHU536" s="485"/>
      <c r="NHV536" s="340"/>
      <c r="NHW536" s="485"/>
      <c r="NHX536" s="340"/>
      <c r="NHY536" s="485"/>
      <c r="NHZ536" s="340"/>
      <c r="NIA536" s="485"/>
      <c r="NIB536" s="340"/>
      <c r="NIC536" s="485"/>
      <c r="NID536" s="340"/>
      <c r="NIE536" s="485"/>
      <c r="NIF536" s="340"/>
      <c r="NIG536" s="485"/>
      <c r="NIH536" s="340"/>
      <c r="NII536" s="485"/>
      <c r="NIJ536" s="340"/>
      <c r="NIK536" s="485"/>
      <c r="NIL536" s="340"/>
      <c r="NIM536" s="485"/>
      <c r="NIN536" s="340"/>
      <c r="NIO536" s="485"/>
      <c r="NIP536" s="340"/>
      <c r="NIQ536" s="485"/>
      <c r="NIR536" s="340"/>
      <c r="NIS536" s="485"/>
      <c r="NIT536" s="340"/>
      <c r="NIU536" s="485"/>
      <c r="NIV536" s="340"/>
      <c r="NIW536" s="485"/>
      <c r="NIX536" s="340"/>
      <c r="NIY536" s="485"/>
      <c r="NIZ536" s="340"/>
      <c r="NJA536" s="485"/>
      <c r="NJB536" s="340"/>
      <c r="NJC536" s="485"/>
      <c r="NJD536" s="340"/>
      <c r="NJE536" s="485"/>
      <c r="NJF536" s="340"/>
      <c r="NJG536" s="485"/>
      <c r="NJH536" s="340"/>
      <c r="NJI536" s="485"/>
      <c r="NJJ536" s="340"/>
      <c r="NJK536" s="485"/>
      <c r="NJL536" s="340"/>
      <c r="NJM536" s="485"/>
      <c r="NJN536" s="340"/>
      <c r="NJO536" s="485"/>
      <c r="NJP536" s="340"/>
      <c r="NJQ536" s="485"/>
      <c r="NJR536" s="340"/>
      <c r="NJS536" s="485"/>
      <c r="NJT536" s="340"/>
      <c r="NJU536" s="485"/>
      <c r="NJV536" s="340"/>
      <c r="NJW536" s="485"/>
      <c r="NJX536" s="340"/>
      <c r="NJY536" s="485"/>
      <c r="NJZ536" s="340"/>
      <c r="NKA536" s="485"/>
      <c r="NKB536" s="340"/>
      <c r="NKC536" s="485"/>
      <c r="NKD536" s="340"/>
      <c r="NKE536" s="485"/>
      <c r="NKF536" s="340"/>
      <c r="NKG536" s="485"/>
      <c r="NKH536" s="340"/>
      <c r="NKI536" s="485"/>
      <c r="NKJ536" s="340"/>
      <c r="NKK536" s="485"/>
      <c r="NKL536" s="340"/>
      <c r="NKM536" s="485"/>
      <c r="NKN536" s="340"/>
      <c r="NKO536" s="485"/>
      <c r="NKP536" s="340"/>
      <c r="NKQ536" s="485"/>
      <c r="NKR536" s="340"/>
      <c r="NKS536" s="485"/>
      <c r="NKT536" s="340"/>
      <c r="NKU536" s="485"/>
      <c r="NKV536" s="340"/>
      <c r="NKW536" s="485"/>
      <c r="NKX536" s="340"/>
      <c r="NKY536" s="485"/>
      <c r="NKZ536" s="340"/>
      <c r="NLA536" s="485"/>
      <c r="NLB536" s="340"/>
      <c r="NLC536" s="485"/>
      <c r="NLD536" s="340"/>
      <c r="NLE536" s="485"/>
      <c r="NLF536" s="340"/>
      <c r="NLG536" s="485"/>
      <c r="NLH536" s="340"/>
      <c r="NLI536" s="485"/>
      <c r="NLJ536" s="340"/>
      <c r="NLK536" s="485"/>
      <c r="NLL536" s="340"/>
      <c r="NLM536" s="485"/>
      <c r="NLN536" s="340"/>
      <c r="NLO536" s="485"/>
      <c r="NLP536" s="340"/>
      <c r="NLQ536" s="485"/>
      <c r="NLR536" s="340"/>
      <c r="NLS536" s="485"/>
      <c r="NLT536" s="340"/>
      <c r="NLU536" s="485"/>
      <c r="NLV536" s="340"/>
      <c r="NLW536" s="485"/>
      <c r="NLX536" s="340"/>
      <c r="NLY536" s="485"/>
      <c r="NLZ536" s="340"/>
      <c r="NMA536" s="485"/>
      <c r="NMB536" s="340"/>
      <c r="NMC536" s="485"/>
      <c r="NMD536" s="340"/>
      <c r="NME536" s="485"/>
      <c r="NMF536" s="340"/>
      <c r="NMG536" s="485"/>
      <c r="NMH536" s="340"/>
      <c r="NMI536" s="485"/>
      <c r="NMJ536" s="340"/>
      <c r="NMK536" s="485"/>
      <c r="NML536" s="340"/>
      <c r="NMM536" s="485"/>
      <c r="NMN536" s="340"/>
      <c r="NMO536" s="485"/>
      <c r="NMP536" s="340"/>
      <c r="NMQ536" s="485"/>
      <c r="NMR536" s="340"/>
      <c r="NMS536" s="485"/>
      <c r="NMT536" s="340"/>
      <c r="NMU536" s="485"/>
      <c r="NMV536" s="340"/>
      <c r="NMW536" s="485"/>
      <c r="NMX536" s="340"/>
      <c r="NMY536" s="485"/>
      <c r="NMZ536" s="340"/>
      <c r="NNA536" s="485"/>
      <c r="NNB536" s="340"/>
      <c r="NNC536" s="485"/>
      <c r="NND536" s="340"/>
      <c r="NNE536" s="485"/>
      <c r="NNF536" s="340"/>
      <c r="NNG536" s="485"/>
      <c r="NNH536" s="340"/>
      <c r="NNI536" s="485"/>
      <c r="NNJ536" s="340"/>
      <c r="NNK536" s="485"/>
      <c r="NNL536" s="340"/>
      <c r="NNM536" s="485"/>
      <c r="NNN536" s="340"/>
      <c r="NNO536" s="485"/>
      <c r="NNP536" s="340"/>
      <c r="NNQ536" s="485"/>
      <c r="NNR536" s="340"/>
      <c r="NNS536" s="485"/>
      <c r="NNT536" s="340"/>
      <c r="NNU536" s="485"/>
      <c r="NNV536" s="340"/>
      <c r="NNW536" s="485"/>
      <c r="NNX536" s="340"/>
      <c r="NNY536" s="485"/>
      <c r="NNZ536" s="340"/>
      <c r="NOA536" s="485"/>
      <c r="NOB536" s="340"/>
      <c r="NOC536" s="485"/>
      <c r="NOD536" s="340"/>
      <c r="NOE536" s="485"/>
      <c r="NOF536" s="340"/>
      <c r="NOG536" s="485"/>
      <c r="NOH536" s="340"/>
      <c r="NOI536" s="485"/>
      <c r="NOJ536" s="340"/>
      <c r="NOK536" s="485"/>
      <c r="NOL536" s="340"/>
      <c r="NOM536" s="485"/>
      <c r="NON536" s="340"/>
      <c r="NOO536" s="485"/>
      <c r="NOP536" s="340"/>
      <c r="NOQ536" s="485"/>
      <c r="NOR536" s="340"/>
      <c r="NOS536" s="485"/>
      <c r="NOT536" s="340"/>
      <c r="NOU536" s="485"/>
      <c r="NOV536" s="340"/>
      <c r="NOW536" s="485"/>
      <c r="NOX536" s="340"/>
      <c r="NOY536" s="485"/>
      <c r="NOZ536" s="340"/>
      <c r="NPA536" s="485"/>
      <c r="NPB536" s="340"/>
      <c r="NPC536" s="485"/>
      <c r="NPD536" s="340"/>
      <c r="NPE536" s="485"/>
      <c r="NPF536" s="340"/>
      <c r="NPG536" s="485"/>
      <c r="NPH536" s="340"/>
      <c r="NPI536" s="485"/>
      <c r="NPJ536" s="340"/>
      <c r="NPK536" s="485"/>
      <c r="NPL536" s="340"/>
      <c r="NPM536" s="485"/>
      <c r="NPN536" s="340"/>
      <c r="NPO536" s="485"/>
      <c r="NPP536" s="340"/>
      <c r="NPQ536" s="485"/>
      <c r="NPR536" s="340"/>
      <c r="NPS536" s="485"/>
      <c r="NPT536" s="340"/>
      <c r="NPU536" s="485"/>
      <c r="NPV536" s="340"/>
      <c r="NPW536" s="485"/>
      <c r="NPX536" s="340"/>
      <c r="NPY536" s="485"/>
      <c r="NPZ536" s="340"/>
      <c r="NQA536" s="485"/>
      <c r="NQB536" s="340"/>
      <c r="NQC536" s="485"/>
      <c r="NQD536" s="340"/>
      <c r="NQE536" s="485"/>
      <c r="NQF536" s="340"/>
      <c r="NQG536" s="485"/>
      <c r="NQH536" s="340"/>
      <c r="NQI536" s="485"/>
      <c r="NQJ536" s="340"/>
      <c r="NQK536" s="485"/>
      <c r="NQL536" s="340"/>
      <c r="NQM536" s="485"/>
      <c r="NQN536" s="340"/>
      <c r="NQO536" s="485"/>
      <c r="NQP536" s="340"/>
      <c r="NQQ536" s="485"/>
      <c r="NQR536" s="340"/>
      <c r="NQS536" s="485"/>
      <c r="NQT536" s="340"/>
      <c r="NQU536" s="485"/>
      <c r="NQV536" s="340"/>
      <c r="NQW536" s="485"/>
      <c r="NQX536" s="340"/>
      <c r="NQY536" s="485"/>
      <c r="NQZ536" s="340"/>
      <c r="NRA536" s="485"/>
      <c r="NRB536" s="340"/>
      <c r="NRC536" s="485"/>
      <c r="NRD536" s="340"/>
      <c r="NRE536" s="485"/>
      <c r="NRF536" s="340"/>
      <c r="NRG536" s="485"/>
      <c r="NRH536" s="340"/>
      <c r="NRI536" s="485"/>
      <c r="NRJ536" s="340"/>
      <c r="NRK536" s="485"/>
      <c r="NRL536" s="340"/>
      <c r="NRM536" s="485"/>
      <c r="NRN536" s="340"/>
      <c r="NRO536" s="485"/>
      <c r="NRP536" s="340"/>
      <c r="NRQ536" s="485"/>
      <c r="NRR536" s="340"/>
      <c r="NRS536" s="485"/>
      <c r="NRT536" s="340"/>
      <c r="NRU536" s="485"/>
      <c r="NRV536" s="340"/>
      <c r="NRW536" s="485"/>
      <c r="NRX536" s="340"/>
      <c r="NRY536" s="485"/>
      <c r="NRZ536" s="340"/>
      <c r="NSA536" s="485"/>
      <c r="NSB536" s="340"/>
      <c r="NSC536" s="485"/>
      <c r="NSD536" s="340"/>
      <c r="NSE536" s="485"/>
      <c r="NSF536" s="340"/>
      <c r="NSG536" s="485"/>
      <c r="NSH536" s="340"/>
      <c r="NSI536" s="485"/>
      <c r="NSJ536" s="340"/>
      <c r="NSK536" s="485"/>
      <c r="NSL536" s="340"/>
      <c r="NSM536" s="485"/>
      <c r="NSN536" s="340"/>
      <c r="NSO536" s="485"/>
      <c r="NSP536" s="340"/>
      <c r="NSQ536" s="485"/>
      <c r="NSR536" s="340"/>
      <c r="NSS536" s="485"/>
      <c r="NST536" s="340"/>
      <c r="NSU536" s="485"/>
      <c r="NSV536" s="340"/>
      <c r="NSW536" s="485"/>
      <c r="NSX536" s="340"/>
      <c r="NSY536" s="485"/>
      <c r="NSZ536" s="340"/>
      <c r="NTA536" s="485"/>
      <c r="NTB536" s="340"/>
      <c r="NTC536" s="485"/>
      <c r="NTD536" s="340"/>
      <c r="NTE536" s="485"/>
      <c r="NTF536" s="340"/>
      <c r="NTG536" s="485"/>
      <c r="NTH536" s="340"/>
      <c r="NTI536" s="485"/>
      <c r="NTJ536" s="340"/>
      <c r="NTK536" s="485"/>
      <c r="NTL536" s="340"/>
      <c r="NTM536" s="485"/>
      <c r="NTN536" s="340"/>
      <c r="NTO536" s="485"/>
      <c r="NTP536" s="340"/>
      <c r="NTQ536" s="485"/>
      <c r="NTR536" s="340"/>
      <c r="NTS536" s="485"/>
      <c r="NTT536" s="340"/>
      <c r="NTU536" s="485"/>
      <c r="NTV536" s="340"/>
      <c r="NTW536" s="485"/>
      <c r="NTX536" s="340"/>
      <c r="NTY536" s="485"/>
      <c r="NTZ536" s="340"/>
      <c r="NUA536" s="485"/>
      <c r="NUB536" s="340"/>
      <c r="NUC536" s="485"/>
      <c r="NUD536" s="340"/>
      <c r="NUE536" s="485"/>
      <c r="NUF536" s="340"/>
      <c r="NUG536" s="485"/>
      <c r="NUH536" s="340"/>
      <c r="NUI536" s="485"/>
      <c r="NUJ536" s="340"/>
      <c r="NUK536" s="485"/>
      <c r="NUL536" s="340"/>
      <c r="NUM536" s="485"/>
      <c r="NUN536" s="340"/>
      <c r="NUO536" s="485"/>
      <c r="NUP536" s="340"/>
      <c r="NUQ536" s="485"/>
      <c r="NUR536" s="340"/>
      <c r="NUS536" s="485"/>
      <c r="NUT536" s="340"/>
      <c r="NUU536" s="485"/>
      <c r="NUV536" s="340"/>
      <c r="NUW536" s="485"/>
      <c r="NUX536" s="340"/>
      <c r="NUY536" s="485"/>
      <c r="NUZ536" s="340"/>
      <c r="NVA536" s="485"/>
      <c r="NVB536" s="340"/>
      <c r="NVC536" s="485"/>
      <c r="NVD536" s="340"/>
      <c r="NVE536" s="485"/>
      <c r="NVF536" s="340"/>
      <c r="NVG536" s="485"/>
      <c r="NVH536" s="340"/>
      <c r="NVI536" s="485"/>
      <c r="NVJ536" s="340"/>
      <c r="NVK536" s="485"/>
      <c r="NVL536" s="340"/>
      <c r="NVM536" s="485"/>
      <c r="NVN536" s="340"/>
      <c r="NVO536" s="485"/>
      <c r="NVP536" s="340"/>
      <c r="NVQ536" s="485"/>
      <c r="NVR536" s="340"/>
      <c r="NVS536" s="485"/>
      <c r="NVT536" s="340"/>
      <c r="NVU536" s="485"/>
      <c r="NVV536" s="340"/>
      <c r="NVW536" s="485"/>
      <c r="NVX536" s="340"/>
      <c r="NVY536" s="485"/>
      <c r="NVZ536" s="340"/>
      <c r="NWA536" s="485"/>
      <c r="NWB536" s="340"/>
      <c r="NWC536" s="485"/>
      <c r="NWD536" s="340"/>
      <c r="NWE536" s="485"/>
      <c r="NWF536" s="340"/>
      <c r="NWG536" s="485"/>
      <c r="NWH536" s="340"/>
      <c r="NWI536" s="485"/>
      <c r="NWJ536" s="340"/>
      <c r="NWK536" s="485"/>
      <c r="NWL536" s="340"/>
      <c r="NWM536" s="485"/>
      <c r="NWN536" s="340"/>
      <c r="NWO536" s="485"/>
      <c r="NWP536" s="340"/>
      <c r="NWQ536" s="485"/>
      <c r="NWR536" s="340"/>
      <c r="NWS536" s="485"/>
      <c r="NWT536" s="340"/>
      <c r="NWU536" s="485"/>
      <c r="NWV536" s="340"/>
      <c r="NWW536" s="485"/>
      <c r="NWX536" s="340"/>
      <c r="NWY536" s="485"/>
      <c r="NWZ536" s="340"/>
      <c r="NXA536" s="485"/>
      <c r="NXB536" s="340"/>
      <c r="NXC536" s="485"/>
      <c r="NXD536" s="340"/>
      <c r="NXE536" s="485"/>
      <c r="NXF536" s="340"/>
      <c r="NXG536" s="485"/>
      <c r="NXH536" s="340"/>
      <c r="NXI536" s="485"/>
      <c r="NXJ536" s="340"/>
      <c r="NXK536" s="485"/>
      <c r="NXL536" s="340"/>
      <c r="NXM536" s="485"/>
      <c r="NXN536" s="340"/>
      <c r="NXO536" s="485"/>
      <c r="NXP536" s="340"/>
      <c r="NXQ536" s="485"/>
      <c r="NXR536" s="340"/>
      <c r="NXS536" s="485"/>
      <c r="NXT536" s="340"/>
      <c r="NXU536" s="485"/>
      <c r="NXV536" s="340"/>
      <c r="NXW536" s="485"/>
      <c r="NXX536" s="340"/>
      <c r="NXY536" s="485"/>
      <c r="NXZ536" s="340"/>
      <c r="NYA536" s="485"/>
      <c r="NYB536" s="340"/>
      <c r="NYC536" s="485"/>
      <c r="NYD536" s="340"/>
      <c r="NYE536" s="485"/>
      <c r="NYF536" s="340"/>
      <c r="NYG536" s="485"/>
      <c r="NYH536" s="340"/>
      <c r="NYI536" s="485"/>
      <c r="NYJ536" s="340"/>
      <c r="NYK536" s="485"/>
      <c r="NYL536" s="340"/>
      <c r="NYM536" s="485"/>
      <c r="NYN536" s="340"/>
      <c r="NYO536" s="485"/>
      <c r="NYP536" s="340"/>
      <c r="NYQ536" s="485"/>
      <c r="NYR536" s="340"/>
      <c r="NYS536" s="485"/>
      <c r="NYT536" s="340"/>
      <c r="NYU536" s="485"/>
      <c r="NYV536" s="340"/>
      <c r="NYW536" s="485"/>
      <c r="NYX536" s="340"/>
      <c r="NYY536" s="485"/>
      <c r="NYZ536" s="340"/>
      <c r="NZA536" s="485"/>
      <c r="NZB536" s="340"/>
      <c r="NZC536" s="485"/>
      <c r="NZD536" s="340"/>
      <c r="NZE536" s="485"/>
      <c r="NZF536" s="340"/>
      <c r="NZG536" s="485"/>
      <c r="NZH536" s="340"/>
      <c r="NZI536" s="485"/>
      <c r="NZJ536" s="340"/>
      <c r="NZK536" s="485"/>
      <c r="NZL536" s="340"/>
      <c r="NZM536" s="485"/>
      <c r="NZN536" s="340"/>
      <c r="NZO536" s="485"/>
      <c r="NZP536" s="340"/>
      <c r="NZQ536" s="485"/>
      <c r="NZR536" s="340"/>
      <c r="NZS536" s="485"/>
      <c r="NZT536" s="340"/>
      <c r="NZU536" s="485"/>
      <c r="NZV536" s="340"/>
      <c r="NZW536" s="485"/>
      <c r="NZX536" s="340"/>
      <c r="NZY536" s="485"/>
      <c r="NZZ536" s="340"/>
      <c r="OAA536" s="485"/>
      <c r="OAB536" s="340"/>
      <c r="OAC536" s="485"/>
      <c r="OAD536" s="340"/>
      <c r="OAE536" s="485"/>
      <c r="OAF536" s="340"/>
      <c r="OAG536" s="485"/>
      <c r="OAH536" s="340"/>
      <c r="OAI536" s="485"/>
      <c r="OAJ536" s="340"/>
      <c r="OAK536" s="485"/>
      <c r="OAL536" s="340"/>
      <c r="OAM536" s="485"/>
      <c r="OAN536" s="340"/>
      <c r="OAO536" s="485"/>
      <c r="OAP536" s="340"/>
      <c r="OAQ536" s="485"/>
      <c r="OAR536" s="340"/>
      <c r="OAS536" s="485"/>
      <c r="OAT536" s="340"/>
      <c r="OAU536" s="485"/>
      <c r="OAV536" s="340"/>
      <c r="OAW536" s="485"/>
      <c r="OAX536" s="340"/>
      <c r="OAY536" s="485"/>
      <c r="OAZ536" s="340"/>
      <c r="OBA536" s="485"/>
      <c r="OBB536" s="340"/>
      <c r="OBC536" s="485"/>
      <c r="OBD536" s="340"/>
      <c r="OBE536" s="485"/>
      <c r="OBF536" s="340"/>
      <c r="OBG536" s="485"/>
      <c r="OBH536" s="340"/>
      <c r="OBI536" s="485"/>
      <c r="OBJ536" s="340"/>
      <c r="OBK536" s="485"/>
      <c r="OBL536" s="340"/>
      <c r="OBM536" s="485"/>
      <c r="OBN536" s="340"/>
      <c r="OBO536" s="485"/>
      <c r="OBP536" s="340"/>
      <c r="OBQ536" s="485"/>
      <c r="OBR536" s="340"/>
      <c r="OBS536" s="485"/>
      <c r="OBT536" s="340"/>
      <c r="OBU536" s="485"/>
      <c r="OBV536" s="340"/>
      <c r="OBW536" s="485"/>
      <c r="OBX536" s="340"/>
      <c r="OBY536" s="485"/>
      <c r="OBZ536" s="340"/>
      <c r="OCA536" s="485"/>
      <c r="OCB536" s="340"/>
      <c r="OCC536" s="485"/>
      <c r="OCD536" s="340"/>
      <c r="OCE536" s="485"/>
      <c r="OCF536" s="340"/>
      <c r="OCG536" s="485"/>
      <c r="OCH536" s="340"/>
      <c r="OCI536" s="485"/>
      <c r="OCJ536" s="340"/>
      <c r="OCK536" s="485"/>
      <c r="OCL536" s="340"/>
      <c r="OCM536" s="485"/>
      <c r="OCN536" s="340"/>
      <c r="OCO536" s="485"/>
      <c r="OCP536" s="340"/>
      <c r="OCQ536" s="485"/>
      <c r="OCR536" s="340"/>
      <c r="OCS536" s="485"/>
      <c r="OCT536" s="340"/>
      <c r="OCU536" s="485"/>
      <c r="OCV536" s="340"/>
      <c r="OCW536" s="485"/>
      <c r="OCX536" s="340"/>
      <c r="OCY536" s="485"/>
      <c r="OCZ536" s="340"/>
      <c r="ODA536" s="485"/>
      <c r="ODB536" s="340"/>
      <c r="ODC536" s="485"/>
      <c r="ODD536" s="340"/>
      <c r="ODE536" s="485"/>
      <c r="ODF536" s="340"/>
      <c r="ODG536" s="485"/>
      <c r="ODH536" s="340"/>
      <c r="ODI536" s="485"/>
      <c r="ODJ536" s="340"/>
      <c r="ODK536" s="485"/>
      <c r="ODL536" s="340"/>
      <c r="ODM536" s="485"/>
      <c r="ODN536" s="340"/>
      <c r="ODO536" s="485"/>
      <c r="ODP536" s="340"/>
      <c r="ODQ536" s="485"/>
      <c r="ODR536" s="340"/>
      <c r="ODS536" s="485"/>
      <c r="ODT536" s="340"/>
      <c r="ODU536" s="485"/>
      <c r="ODV536" s="340"/>
      <c r="ODW536" s="485"/>
      <c r="ODX536" s="340"/>
      <c r="ODY536" s="485"/>
      <c r="ODZ536" s="340"/>
      <c r="OEA536" s="485"/>
      <c r="OEB536" s="340"/>
      <c r="OEC536" s="485"/>
      <c r="OED536" s="340"/>
      <c r="OEE536" s="485"/>
      <c r="OEF536" s="340"/>
      <c r="OEG536" s="485"/>
      <c r="OEH536" s="340"/>
      <c r="OEI536" s="485"/>
      <c r="OEJ536" s="340"/>
      <c r="OEK536" s="485"/>
      <c r="OEL536" s="340"/>
      <c r="OEM536" s="485"/>
      <c r="OEN536" s="340"/>
      <c r="OEO536" s="485"/>
      <c r="OEP536" s="340"/>
      <c r="OEQ536" s="485"/>
      <c r="OER536" s="340"/>
      <c r="OES536" s="485"/>
      <c r="OET536" s="340"/>
      <c r="OEU536" s="485"/>
      <c r="OEV536" s="340"/>
      <c r="OEW536" s="485"/>
      <c r="OEX536" s="340"/>
      <c r="OEY536" s="485"/>
      <c r="OEZ536" s="340"/>
      <c r="OFA536" s="485"/>
      <c r="OFB536" s="340"/>
      <c r="OFC536" s="485"/>
      <c r="OFD536" s="340"/>
      <c r="OFE536" s="485"/>
      <c r="OFF536" s="340"/>
      <c r="OFG536" s="485"/>
      <c r="OFH536" s="340"/>
      <c r="OFI536" s="485"/>
      <c r="OFJ536" s="340"/>
      <c r="OFK536" s="485"/>
      <c r="OFL536" s="340"/>
      <c r="OFM536" s="485"/>
      <c r="OFN536" s="340"/>
      <c r="OFO536" s="485"/>
      <c r="OFP536" s="340"/>
      <c r="OFQ536" s="485"/>
      <c r="OFR536" s="340"/>
      <c r="OFS536" s="485"/>
      <c r="OFT536" s="340"/>
      <c r="OFU536" s="485"/>
      <c r="OFV536" s="340"/>
      <c r="OFW536" s="485"/>
      <c r="OFX536" s="340"/>
      <c r="OFY536" s="485"/>
      <c r="OFZ536" s="340"/>
      <c r="OGA536" s="485"/>
      <c r="OGB536" s="340"/>
      <c r="OGC536" s="485"/>
      <c r="OGD536" s="340"/>
      <c r="OGE536" s="485"/>
      <c r="OGF536" s="340"/>
      <c r="OGG536" s="485"/>
      <c r="OGH536" s="340"/>
      <c r="OGI536" s="485"/>
      <c r="OGJ536" s="340"/>
      <c r="OGK536" s="485"/>
      <c r="OGL536" s="340"/>
      <c r="OGM536" s="485"/>
      <c r="OGN536" s="340"/>
      <c r="OGO536" s="485"/>
      <c r="OGP536" s="340"/>
      <c r="OGQ536" s="485"/>
      <c r="OGR536" s="340"/>
      <c r="OGS536" s="485"/>
      <c r="OGT536" s="340"/>
      <c r="OGU536" s="485"/>
      <c r="OGV536" s="340"/>
      <c r="OGW536" s="485"/>
      <c r="OGX536" s="340"/>
      <c r="OGY536" s="485"/>
      <c r="OGZ536" s="340"/>
      <c r="OHA536" s="485"/>
      <c r="OHB536" s="340"/>
      <c r="OHC536" s="485"/>
      <c r="OHD536" s="340"/>
      <c r="OHE536" s="485"/>
      <c r="OHF536" s="340"/>
      <c r="OHG536" s="485"/>
      <c r="OHH536" s="340"/>
      <c r="OHI536" s="485"/>
      <c r="OHJ536" s="340"/>
      <c r="OHK536" s="485"/>
      <c r="OHL536" s="340"/>
      <c r="OHM536" s="485"/>
      <c r="OHN536" s="340"/>
      <c r="OHO536" s="485"/>
      <c r="OHP536" s="340"/>
      <c r="OHQ536" s="485"/>
      <c r="OHR536" s="340"/>
      <c r="OHS536" s="485"/>
      <c r="OHT536" s="340"/>
      <c r="OHU536" s="485"/>
      <c r="OHV536" s="340"/>
      <c r="OHW536" s="485"/>
      <c r="OHX536" s="340"/>
      <c r="OHY536" s="485"/>
      <c r="OHZ536" s="340"/>
      <c r="OIA536" s="485"/>
      <c r="OIB536" s="340"/>
      <c r="OIC536" s="485"/>
      <c r="OID536" s="340"/>
      <c r="OIE536" s="485"/>
      <c r="OIF536" s="340"/>
      <c r="OIG536" s="485"/>
      <c r="OIH536" s="340"/>
      <c r="OII536" s="485"/>
      <c r="OIJ536" s="340"/>
      <c r="OIK536" s="485"/>
      <c r="OIL536" s="340"/>
      <c r="OIM536" s="485"/>
      <c r="OIN536" s="340"/>
      <c r="OIO536" s="485"/>
      <c r="OIP536" s="340"/>
      <c r="OIQ536" s="485"/>
      <c r="OIR536" s="340"/>
      <c r="OIS536" s="485"/>
      <c r="OIT536" s="340"/>
      <c r="OIU536" s="485"/>
      <c r="OIV536" s="340"/>
      <c r="OIW536" s="485"/>
      <c r="OIX536" s="340"/>
      <c r="OIY536" s="485"/>
      <c r="OIZ536" s="340"/>
      <c r="OJA536" s="485"/>
      <c r="OJB536" s="340"/>
      <c r="OJC536" s="485"/>
      <c r="OJD536" s="340"/>
      <c r="OJE536" s="485"/>
      <c r="OJF536" s="340"/>
      <c r="OJG536" s="485"/>
      <c r="OJH536" s="340"/>
      <c r="OJI536" s="485"/>
      <c r="OJJ536" s="340"/>
      <c r="OJK536" s="485"/>
      <c r="OJL536" s="340"/>
      <c r="OJM536" s="485"/>
      <c r="OJN536" s="340"/>
      <c r="OJO536" s="485"/>
      <c r="OJP536" s="340"/>
      <c r="OJQ536" s="485"/>
      <c r="OJR536" s="340"/>
      <c r="OJS536" s="485"/>
      <c r="OJT536" s="340"/>
      <c r="OJU536" s="485"/>
      <c r="OJV536" s="340"/>
      <c r="OJW536" s="485"/>
      <c r="OJX536" s="340"/>
      <c r="OJY536" s="485"/>
      <c r="OJZ536" s="340"/>
      <c r="OKA536" s="485"/>
      <c r="OKB536" s="340"/>
      <c r="OKC536" s="485"/>
      <c r="OKD536" s="340"/>
      <c r="OKE536" s="485"/>
      <c r="OKF536" s="340"/>
      <c r="OKG536" s="485"/>
      <c r="OKH536" s="340"/>
      <c r="OKI536" s="485"/>
      <c r="OKJ536" s="340"/>
      <c r="OKK536" s="485"/>
      <c r="OKL536" s="340"/>
      <c r="OKM536" s="485"/>
      <c r="OKN536" s="340"/>
      <c r="OKO536" s="485"/>
      <c r="OKP536" s="340"/>
      <c r="OKQ536" s="485"/>
      <c r="OKR536" s="340"/>
      <c r="OKS536" s="485"/>
      <c r="OKT536" s="340"/>
      <c r="OKU536" s="485"/>
      <c r="OKV536" s="340"/>
      <c r="OKW536" s="485"/>
      <c r="OKX536" s="340"/>
      <c r="OKY536" s="485"/>
      <c r="OKZ536" s="340"/>
      <c r="OLA536" s="485"/>
      <c r="OLB536" s="340"/>
      <c r="OLC536" s="485"/>
      <c r="OLD536" s="340"/>
      <c r="OLE536" s="485"/>
      <c r="OLF536" s="340"/>
      <c r="OLG536" s="485"/>
      <c r="OLH536" s="340"/>
      <c r="OLI536" s="485"/>
      <c r="OLJ536" s="340"/>
      <c r="OLK536" s="485"/>
      <c r="OLL536" s="340"/>
      <c r="OLM536" s="485"/>
      <c r="OLN536" s="340"/>
      <c r="OLO536" s="485"/>
      <c r="OLP536" s="340"/>
      <c r="OLQ536" s="485"/>
      <c r="OLR536" s="340"/>
      <c r="OLS536" s="485"/>
      <c r="OLT536" s="340"/>
      <c r="OLU536" s="485"/>
      <c r="OLV536" s="340"/>
      <c r="OLW536" s="485"/>
      <c r="OLX536" s="340"/>
      <c r="OLY536" s="485"/>
      <c r="OLZ536" s="340"/>
      <c r="OMA536" s="485"/>
      <c r="OMB536" s="340"/>
      <c r="OMC536" s="485"/>
      <c r="OMD536" s="340"/>
      <c r="OME536" s="485"/>
      <c r="OMF536" s="340"/>
      <c r="OMG536" s="485"/>
      <c r="OMH536" s="340"/>
      <c r="OMI536" s="485"/>
      <c r="OMJ536" s="340"/>
      <c r="OMK536" s="485"/>
      <c r="OML536" s="340"/>
      <c r="OMM536" s="485"/>
      <c r="OMN536" s="340"/>
      <c r="OMO536" s="485"/>
      <c r="OMP536" s="340"/>
      <c r="OMQ536" s="485"/>
      <c r="OMR536" s="340"/>
      <c r="OMS536" s="485"/>
      <c r="OMT536" s="340"/>
      <c r="OMU536" s="485"/>
      <c r="OMV536" s="340"/>
      <c r="OMW536" s="485"/>
      <c r="OMX536" s="340"/>
      <c r="OMY536" s="485"/>
      <c r="OMZ536" s="340"/>
      <c r="ONA536" s="485"/>
      <c r="ONB536" s="340"/>
      <c r="ONC536" s="485"/>
      <c r="OND536" s="340"/>
      <c r="ONE536" s="485"/>
      <c r="ONF536" s="340"/>
      <c r="ONG536" s="485"/>
      <c r="ONH536" s="340"/>
      <c r="ONI536" s="485"/>
      <c r="ONJ536" s="340"/>
      <c r="ONK536" s="485"/>
      <c r="ONL536" s="340"/>
      <c r="ONM536" s="485"/>
      <c r="ONN536" s="340"/>
      <c r="ONO536" s="485"/>
      <c r="ONP536" s="340"/>
      <c r="ONQ536" s="485"/>
      <c r="ONR536" s="340"/>
      <c r="ONS536" s="485"/>
      <c r="ONT536" s="340"/>
      <c r="ONU536" s="485"/>
      <c r="ONV536" s="340"/>
      <c r="ONW536" s="485"/>
      <c r="ONX536" s="340"/>
      <c r="ONY536" s="485"/>
      <c r="ONZ536" s="340"/>
      <c r="OOA536" s="485"/>
      <c r="OOB536" s="340"/>
      <c r="OOC536" s="485"/>
      <c r="OOD536" s="340"/>
      <c r="OOE536" s="485"/>
      <c r="OOF536" s="340"/>
      <c r="OOG536" s="485"/>
      <c r="OOH536" s="340"/>
      <c r="OOI536" s="485"/>
      <c r="OOJ536" s="340"/>
      <c r="OOK536" s="485"/>
      <c r="OOL536" s="340"/>
      <c r="OOM536" s="485"/>
      <c r="OON536" s="340"/>
      <c r="OOO536" s="485"/>
      <c r="OOP536" s="340"/>
      <c r="OOQ536" s="485"/>
      <c r="OOR536" s="340"/>
      <c r="OOS536" s="485"/>
      <c r="OOT536" s="340"/>
      <c r="OOU536" s="485"/>
      <c r="OOV536" s="340"/>
      <c r="OOW536" s="485"/>
      <c r="OOX536" s="340"/>
      <c r="OOY536" s="485"/>
      <c r="OOZ536" s="340"/>
      <c r="OPA536" s="485"/>
      <c r="OPB536" s="340"/>
      <c r="OPC536" s="485"/>
      <c r="OPD536" s="340"/>
      <c r="OPE536" s="485"/>
      <c r="OPF536" s="340"/>
      <c r="OPG536" s="485"/>
      <c r="OPH536" s="340"/>
      <c r="OPI536" s="485"/>
      <c r="OPJ536" s="340"/>
      <c r="OPK536" s="485"/>
      <c r="OPL536" s="340"/>
      <c r="OPM536" s="485"/>
      <c r="OPN536" s="340"/>
      <c r="OPO536" s="485"/>
      <c r="OPP536" s="340"/>
      <c r="OPQ536" s="485"/>
      <c r="OPR536" s="340"/>
      <c r="OPS536" s="485"/>
      <c r="OPT536" s="340"/>
      <c r="OPU536" s="485"/>
      <c r="OPV536" s="340"/>
      <c r="OPW536" s="485"/>
      <c r="OPX536" s="340"/>
      <c r="OPY536" s="485"/>
      <c r="OPZ536" s="340"/>
      <c r="OQA536" s="485"/>
      <c r="OQB536" s="340"/>
      <c r="OQC536" s="485"/>
      <c r="OQD536" s="340"/>
      <c r="OQE536" s="485"/>
      <c r="OQF536" s="340"/>
      <c r="OQG536" s="485"/>
      <c r="OQH536" s="340"/>
      <c r="OQI536" s="485"/>
      <c r="OQJ536" s="340"/>
      <c r="OQK536" s="485"/>
      <c r="OQL536" s="340"/>
      <c r="OQM536" s="485"/>
      <c r="OQN536" s="340"/>
      <c r="OQO536" s="485"/>
      <c r="OQP536" s="340"/>
      <c r="OQQ536" s="485"/>
      <c r="OQR536" s="340"/>
      <c r="OQS536" s="485"/>
      <c r="OQT536" s="340"/>
      <c r="OQU536" s="485"/>
      <c r="OQV536" s="340"/>
      <c r="OQW536" s="485"/>
      <c r="OQX536" s="340"/>
      <c r="OQY536" s="485"/>
      <c r="OQZ536" s="340"/>
      <c r="ORA536" s="485"/>
      <c r="ORB536" s="340"/>
      <c r="ORC536" s="485"/>
      <c r="ORD536" s="340"/>
      <c r="ORE536" s="485"/>
      <c r="ORF536" s="340"/>
      <c r="ORG536" s="485"/>
      <c r="ORH536" s="340"/>
      <c r="ORI536" s="485"/>
      <c r="ORJ536" s="340"/>
      <c r="ORK536" s="485"/>
      <c r="ORL536" s="340"/>
      <c r="ORM536" s="485"/>
      <c r="ORN536" s="340"/>
      <c r="ORO536" s="485"/>
      <c r="ORP536" s="340"/>
      <c r="ORQ536" s="485"/>
      <c r="ORR536" s="340"/>
      <c r="ORS536" s="485"/>
      <c r="ORT536" s="340"/>
      <c r="ORU536" s="485"/>
      <c r="ORV536" s="340"/>
      <c r="ORW536" s="485"/>
      <c r="ORX536" s="340"/>
      <c r="ORY536" s="485"/>
      <c r="ORZ536" s="340"/>
      <c r="OSA536" s="485"/>
      <c r="OSB536" s="340"/>
      <c r="OSC536" s="485"/>
      <c r="OSD536" s="340"/>
      <c r="OSE536" s="485"/>
      <c r="OSF536" s="340"/>
      <c r="OSG536" s="485"/>
      <c r="OSH536" s="340"/>
      <c r="OSI536" s="485"/>
      <c r="OSJ536" s="340"/>
      <c r="OSK536" s="485"/>
      <c r="OSL536" s="340"/>
      <c r="OSM536" s="485"/>
      <c r="OSN536" s="340"/>
      <c r="OSO536" s="485"/>
      <c r="OSP536" s="340"/>
      <c r="OSQ536" s="485"/>
      <c r="OSR536" s="340"/>
      <c r="OSS536" s="485"/>
      <c r="OST536" s="340"/>
      <c r="OSU536" s="485"/>
      <c r="OSV536" s="340"/>
      <c r="OSW536" s="485"/>
      <c r="OSX536" s="340"/>
      <c r="OSY536" s="485"/>
      <c r="OSZ536" s="340"/>
      <c r="OTA536" s="485"/>
      <c r="OTB536" s="340"/>
      <c r="OTC536" s="485"/>
      <c r="OTD536" s="340"/>
      <c r="OTE536" s="485"/>
      <c r="OTF536" s="340"/>
      <c r="OTG536" s="485"/>
      <c r="OTH536" s="340"/>
      <c r="OTI536" s="485"/>
      <c r="OTJ536" s="340"/>
      <c r="OTK536" s="485"/>
      <c r="OTL536" s="340"/>
      <c r="OTM536" s="485"/>
      <c r="OTN536" s="340"/>
      <c r="OTO536" s="485"/>
      <c r="OTP536" s="340"/>
      <c r="OTQ536" s="485"/>
      <c r="OTR536" s="340"/>
      <c r="OTS536" s="485"/>
      <c r="OTT536" s="340"/>
      <c r="OTU536" s="485"/>
      <c r="OTV536" s="340"/>
      <c r="OTW536" s="485"/>
      <c r="OTX536" s="340"/>
      <c r="OTY536" s="485"/>
      <c r="OTZ536" s="340"/>
      <c r="OUA536" s="485"/>
      <c r="OUB536" s="340"/>
      <c r="OUC536" s="485"/>
      <c r="OUD536" s="340"/>
      <c r="OUE536" s="485"/>
      <c r="OUF536" s="340"/>
      <c r="OUG536" s="485"/>
      <c r="OUH536" s="340"/>
      <c r="OUI536" s="485"/>
      <c r="OUJ536" s="340"/>
      <c r="OUK536" s="485"/>
      <c r="OUL536" s="340"/>
      <c r="OUM536" s="485"/>
      <c r="OUN536" s="340"/>
      <c r="OUO536" s="485"/>
      <c r="OUP536" s="340"/>
      <c r="OUQ536" s="485"/>
      <c r="OUR536" s="340"/>
      <c r="OUS536" s="485"/>
      <c r="OUT536" s="340"/>
      <c r="OUU536" s="485"/>
      <c r="OUV536" s="340"/>
      <c r="OUW536" s="485"/>
      <c r="OUX536" s="340"/>
      <c r="OUY536" s="485"/>
      <c r="OUZ536" s="340"/>
      <c r="OVA536" s="485"/>
      <c r="OVB536" s="340"/>
      <c r="OVC536" s="485"/>
      <c r="OVD536" s="340"/>
      <c r="OVE536" s="485"/>
      <c r="OVF536" s="340"/>
      <c r="OVG536" s="485"/>
      <c r="OVH536" s="340"/>
      <c r="OVI536" s="485"/>
      <c r="OVJ536" s="340"/>
      <c r="OVK536" s="485"/>
      <c r="OVL536" s="340"/>
      <c r="OVM536" s="485"/>
      <c r="OVN536" s="340"/>
      <c r="OVO536" s="485"/>
      <c r="OVP536" s="340"/>
      <c r="OVQ536" s="485"/>
      <c r="OVR536" s="340"/>
      <c r="OVS536" s="485"/>
      <c r="OVT536" s="340"/>
      <c r="OVU536" s="485"/>
      <c r="OVV536" s="340"/>
      <c r="OVW536" s="485"/>
      <c r="OVX536" s="340"/>
      <c r="OVY536" s="485"/>
      <c r="OVZ536" s="340"/>
      <c r="OWA536" s="485"/>
      <c r="OWB536" s="340"/>
      <c r="OWC536" s="485"/>
      <c r="OWD536" s="340"/>
      <c r="OWE536" s="485"/>
      <c r="OWF536" s="340"/>
      <c r="OWG536" s="485"/>
      <c r="OWH536" s="340"/>
      <c r="OWI536" s="485"/>
      <c r="OWJ536" s="340"/>
      <c r="OWK536" s="485"/>
      <c r="OWL536" s="340"/>
      <c r="OWM536" s="485"/>
      <c r="OWN536" s="340"/>
      <c r="OWO536" s="485"/>
      <c r="OWP536" s="340"/>
      <c r="OWQ536" s="485"/>
      <c r="OWR536" s="340"/>
      <c r="OWS536" s="485"/>
      <c r="OWT536" s="340"/>
      <c r="OWU536" s="485"/>
      <c r="OWV536" s="340"/>
      <c r="OWW536" s="485"/>
      <c r="OWX536" s="340"/>
      <c r="OWY536" s="485"/>
      <c r="OWZ536" s="340"/>
      <c r="OXA536" s="485"/>
      <c r="OXB536" s="340"/>
      <c r="OXC536" s="485"/>
      <c r="OXD536" s="340"/>
      <c r="OXE536" s="485"/>
      <c r="OXF536" s="340"/>
      <c r="OXG536" s="485"/>
      <c r="OXH536" s="340"/>
      <c r="OXI536" s="485"/>
      <c r="OXJ536" s="340"/>
      <c r="OXK536" s="485"/>
      <c r="OXL536" s="340"/>
      <c r="OXM536" s="485"/>
      <c r="OXN536" s="340"/>
      <c r="OXO536" s="485"/>
      <c r="OXP536" s="340"/>
      <c r="OXQ536" s="485"/>
      <c r="OXR536" s="340"/>
      <c r="OXS536" s="485"/>
      <c r="OXT536" s="340"/>
      <c r="OXU536" s="485"/>
      <c r="OXV536" s="340"/>
      <c r="OXW536" s="485"/>
      <c r="OXX536" s="340"/>
      <c r="OXY536" s="485"/>
      <c r="OXZ536" s="340"/>
      <c r="OYA536" s="485"/>
      <c r="OYB536" s="340"/>
      <c r="OYC536" s="485"/>
      <c r="OYD536" s="340"/>
      <c r="OYE536" s="485"/>
      <c r="OYF536" s="340"/>
      <c r="OYG536" s="485"/>
      <c r="OYH536" s="340"/>
      <c r="OYI536" s="485"/>
      <c r="OYJ536" s="340"/>
      <c r="OYK536" s="485"/>
      <c r="OYL536" s="340"/>
      <c r="OYM536" s="485"/>
      <c r="OYN536" s="340"/>
      <c r="OYO536" s="485"/>
      <c r="OYP536" s="340"/>
      <c r="OYQ536" s="485"/>
      <c r="OYR536" s="340"/>
      <c r="OYS536" s="485"/>
      <c r="OYT536" s="340"/>
      <c r="OYU536" s="485"/>
      <c r="OYV536" s="340"/>
      <c r="OYW536" s="485"/>
      <c r="OYX536" s="340"/>
      <c r="OYY536" s="485"/>
      <c r="OYZ536" s="340"/>
      <c r="OZA536" s="485"/>
      <c r="OZB536" s="340"/>
      <c r="OZC536" s="485"/>
      <c r="OZD536" s="340"/>
      <c r="OZE536" s="485"/>
      <c r="OZF536" s="340"/>
      <c r="OZG536" s="485"/>
      <c r="OZH536" s="340"/>
      <c r="OZI536" s="485"/>
      <c r="OZJ536" s="340"/>
      <c r="OZK536" s="485"/>
      <c r="OZL536" s="340"/>
      <c r="OZM536" s="485"/>
      <c r="OZN536" s="340"/>
      <c r="OZO536" s="485"/>
      <c r="OZP536" s="340"/>
      <c r="OZQ536" s="485"/>
      <c r="OZR536" s="340"/>
      <c r="OZS536" s="485"/>
      <c r="OZT536" s="340"/>
      <c r="OZU536" s="485"/>
      <c r="OZV536" s="340"/>
      <c r="OZW536" s="485"/>
      <c r="OZX536" s="340"/>
      <c r="OZY536" s="485"/>
      <c r="OZZ536" s="340"/>
      <c r="PAA536" s="485"/>
      <c r="PAB536" s="340"/>
      <c r="PAC536" s="485"/>
      <c r="PAD536" s="340"/>
      <c r="PAE536" s="485"/>
      <c r="PAF536" s="340"/>
      <c r="PAG536" s="485"/>
      <c r="PAH536" s="340"/>
      <c r="PAI536" s="485"/>
      <c r="PAJ536" s="340"/>
      <c r="PAK536" s="485"/>
      <c r="PAL536" s="340"/>
      <c r="PAM536" s="485"/>
      <c r="PAN536" s="340"/>
      <c r="PAO536" s="485"/>
      <c r="PAP536" s="340"/>
      <c r="PAQ536" s="485"/>
      <c r="PAR536" s="340"/>
      <c r="PAS536" s="485"/>
      <c r="PAT536" s="340"/>
      <c r="PAU536" s="485"/>
      <c r="PAV536" s="340"/>
      <c r="PAW536" s="485"/>
      <c r="PAX536" s="340"/>
      <c r="PAY536" s="485"/>
      <c r="PAZ536" s="340"/>
      <c r="PBA536" s="485"/>
      <c r="PBB536" s="340"/>
      <c r="PBC536" s="485"/>
      <c r="PBD536" s="340"/>
      <c r="PBE536" s="485"/>
      <c r="PBF536" s="340"/>
      <c r="PBG536" s="485"/>
      <c r="PBH536" s="340"/>
      <c r="PBI536" s="485"/>
      <c r="PBJ536" s="340"/>
      <c r="PBK536" s="485"/>
      <c r="PBL536" s="340"/>
      <c r="PBM536" s="485"/>
      <c r="PBN536" s="340"/>
      <c r="PBO536" s="485"/>
      <c r="PBP536" s="340"/>
      <c r="PBQ536" s="485"/>
      <c r="PBR536" s="340"/>
      <c r="PBS536" s="485"/>
      <c r="PBT536" s="340"/>
      <c r="PBU536" s="485"/>
      <c r="PBV536" s="340"/>
      <c r="PBW536" s="485"/>
      <c r="PBX536" s="340"/>
      <c r="PBY536" s="485"/>
      <c r="PBZ536" s="340"/>
      <c r="PCA536" s="485"/>
      <c r="PCB536" s="340"/>
      <c r="PCC536" s="485"/>
      <c r="PCD536" s="340"/>
      <c r="PCE536" s="485"/>
      <c r="PCF536" s="340"/>
      <c r="PCG536" s="485"/>
      <c r="PCH536" s="340"/>
      <c r="PCI536" s="485"/>
      <c r="PCJ536" s="340"/>
      <c r="PCK536" s="485"/>
      <c r="PCL536" s="340"/>
      <c r="PCM536" s="485"/>
      <c r="PCN536" s="340"/>
      <c r="PCO536" s="485"/>
      <c r="PCP536" s="340"/>
      <c r="PCQ536" s="485"/>
      <c r="PCR536" s="340"/>
      <c r="PCS536" s="485"/>
      <c r="PCT536" s="340"/>
      <c r="PCU536" s="485"/>
      <c r="PCV536" s="340"/>
      <c r="PCW536" s="485"/>
      <c r="PCX536" s="340"/>
      <c r="PCY536" s="485"/>
      <c r="PCZ536" s="340"/>
      <c r="PDA536" s="485"/>
      <c r="PDB536" s="340"/>
      <c r="PDC536" s="485"/>
      <c r="PDD536" s="340"/>
      <c r="PDE536" s="485"/>
      <c r="PDF536" s="340"/>
      <c r="PDG536" s="485"/>
      <c r="PDH536" s="340"/>
      <c r="PDI536" s="485"/>
      <c r="PDJ536" s="340"/>
      <c r="PDK536" s="485"/>
      <c r="PDL536" s="340"/>
      <c r="PDM536" s="485"/>
      <c r="PDN536" s="340"/>
      <c r="PDO536" s="485"/>
      <c r="PDP536" s="340"/>
      <c r="PDQ536" s="485"/>
      <c r="PDR536" s="340"/>
      <c r="PDS536" s="485"/>
      <c r="PDT536" s="340"/>
      <c r="PDU536" s="485"/>
      <c r="PDV536" s="340"/>
      <c r="PDW536" s="485"/>
      <c r="PDX536" s="340"/>
      <c r="PDY536" s="485"/>
      <c r="PDZ536" s="340"/>
      <c r="PEA536" s="485"/>
      <c r="PEB536" s="340"/>
      <c r="PEC536" s="485"/>
      <c r="PED536" s="340"/>
      <c r="PEE536" s="485"/>
      <c r="PEF536" s="340"/>
      <c r="PEG536" s="485"/>
      <c r="PEH536" s="340"/>
      <c r="PEI536" s="485"/>
      <c r="PEJ536" s="340"/>
      <c r="PEK536" s="485"/>
      <c r="PEL536" s="340"/>
      <c r="PEM536" s="485"/>
      <c r="PEN536" s="340"/>
      <c r="PEO536" s="485"/>
      <c r="PEP536" s="340"/>
      <c r="PEQ536" s="485"/>
      <c r="PER536" s="340"/>
      <c r="PES536" s="485"/>
      <c r="PET536" s="340"/>
      <c r="PEU536" s="485"/>
      <c r="PEV536" s="340"/>
      <c r="PEW536" s="485"/>
      <c r="PEX536" s="340"/>
      <c r="PEY536" s="485"/>
      <c r="PEZ536" s="340"/>
      <c r="PFA536" s="485"/>
      <c r="PFB536" s="340"/>
      <c r="PFC536" s="485"/>
      <c r="PFD536" s="340"/>
      <c r="PFE536" s="485"/>
      <c r="PFF536" s="340"/>
      <c r="PFG536" s="485"/>
      <c r="PFH536" s="340"/>
      <c r="PFI536" s="485"/>
      <c r="PFJ536" s="340"/>
      <c r="PFK536" s="485"/>
      <c r="PFL536" s="340"/>
      <c r="PFM536" s="485"/>
      <c r="PFN536" s="340"/>
      <c r="PFO536" s="485"/>
      <c r="PFP536" s="340"/>
      <c r="PFQ536" s="485"/>
      <c r="PFR536" s="340"/>
      <c r="PFS536" s="485"/>
      <c r="PFT536" s="340"/>
      <c r="PFU536" s="485"/>
      <c r="PFV536" s="340"/>
      <c r="PFW536" s="485"/>
      <c r="PFX536" s="340"/>
      <c r="PFY536" s="485"/>
      <c r="PFZ536" s="340"/>
      <c r="PGA536" s="485"/>
      <c r="PGB536" s="340"/>
      <c r="PGC536" s="485"/>
      <c r="PGD536" s="340"/>
      <c r="PGE536" s="485"/>
      <c r="PGF536" s="340"/>
      <c r="PGG536" s="485"/>
      <c r="PGH536" s="340"/>
      <c r="PGI536" s="485"/>
      <c r="PGJ536" s="340"/>
      <c r="PGK536" s="485"/>
      <c r="PGL536" s="340"/>
      <c r="PGM536" s="485"/>
      <c r="PGN536" s="340"/>
      <c r="PGO536" s="485"/>
      <c r="PGP536" s="340"/>
      <c r="PGQ536" s="485"/>
      <c r="PGR536" s="340"/>
      <c r="PGS536" s="485"/>
      <c r="PGT536" s="340"/>
      <c r="PGU536" s="485"/>
      <c r="PGV536" s="340"/>
      <c r="PGW536" s="485"/>
      <c r="PGX536" s="340"/>
      <c r="PGY536" s="485"/>
      <c r="PGZ536" s="340"/>
      <c r="PHA536" s="485"/>
      <c r="PHB536" s="340"/>
      <c r="PHC536" s="485"/>
      <c r="PHD536" s="340"/>
      <c r="PHE536" s="485"/>
      <c r="PHF536" s="340"/>
      <c r="PHG536" s="485"/>
      <c r="PHH536" s="340"/>
      <c r="PHI536" s="485"/>
      <c r="PHJ536" s="340"/>
      <c r="PHK536" s="485"/>
      <c r="PHL536" s="340"/>
      <c r="PHM536" s="485"/>
      <c r="PHN536" s="340"/>
      <c r="PHO536" s="485"/>
      <c r="PHP536" s="340"/>
      <c r="PHQ536" s="485"/>
      <c r="PHR536" s="340"/>
      <c r="PHS536" s="485"/>
      <c r="PHT536" s="340"/>
      <c r="PHU536" s="485"/>
      <c r="PHV536" s="340"/>
      <c r="PHW536" s="485"/>
      <c r="PHX536" s="340"/>
      <c r="PHY536" s="485"/>
      <c r="PHZ536" s="340"/>
      <c r="PIA536" s="485"/>
      <c r="PIB536" s="340"/>
      <c r="PIC536" s="485"/>
      <c r="PID536" s="340"/>
      <c r="PIE536" s="485"/>
      <c r="PIF536" s="340"/>
      <c r="PIG536" s="485"/>
      <c r="PIH536" s="340"/>
      <c r="PII536" s="485"/>
      <c r="PIJ536" s="340"/>
      <c r="PIK536" s="485"/>
      <c r="PIL536" s="340"/>
      <c r="PIM536" s="485"/>
      <c r="PIN536" s="340"/>
      <c r="PIO536" s="485"/>
      <c r="PIP536" s="340"/>
      <c r="PIQ536" s="485"/>
      <c r="PIR536" s="340"/>
      <c r="PIS536" s="485"/>
      <c r="PIT536" s="340"/>
      <c r="PIU536" s="485"/>
      <c r="PIV536" s="340"/>
      <c r="PIW536" s="485"/>
      <c r="PIX536" s="340"/>
      <c r="PIY536" s="485"/>
      <c r="PIZ536" s="340"/>
      <c r="PJA536" s="485"/>
      <c r="PJB536" s="340"/>
      <c r="PJC536" s="485"/>
      <c r="PJD536" s="340"/>
      <c r="PJE536" s="485"/>
      <c r="PJF536" s="340"/>
      <c r="PJG536" s="485"/>
      <c r="PJH536" s="340"/>
      <c r="PJI536" s="485"/>
      <c r="PJJ536" s="340"/>
      <c r="PJK536" s="485"/>
      <c r="PJL536" s="340"/>
      <c r="PJM536" s="485"/>
      <c r="PJN536" s="340"/>
      <c r="PJO536" s="485"/>
      <c r="PJP536" s="340"/>
      <c r="PJQ536" s="485"/>
      <c r="PJR536" s="340"/>
      <c r="PJS536" s="485"/>
      <c r="PJT536" s="340"/>
      <c r="PJU536" s="485"/>
      <c r="PJV536" s="340"/>
      <c r="PJW536" s="485"/>
      <c r="PJX536" s="340"/>
      <c r="PJY536" s="485"/>
      <c r="PJZ536" s="340"/>
      <c r="PKA536" s="485"/>
      <c r="PKB536" s="340"/>
      <c r="PKC536" s="485"/>
      <c r="PKD536" s="340"/>
      <c r="PKE536" s="485"/>
      <c r="PKF536" s="340"/>
      <c r="PKG536" s="485"/>
      <c r="PKH536" s="340"/>
      <c r="PKI536" s="485"/>
      <c r="PKJ536" s="340"/>
      <c r="PKK536" s="485"/>
      <c r="PKL536" s="340"/>
      <c r="PKM536" s="485"/>
      <c r="PKN536" s="340"/>
      <c r="PKO536" s="485"/>
      <c r="PKP536" s="340"/>
      <c r="PKQ536" s="485"/>
      <c r="PKR536" s="340"/>
      <c r="PKS536" s="485"/>
      <c r="PKT536" s="340"/>
      <c r="PKU536" s="485"/>
      <c r="PKV536" s="340"/>
      <c r="PKW536" s="485"/>
      <c r="PKX536" s="340"/>
      <c r="PKY536" s="485"/>
      <c r="PKZ536" s="340"/>
      <c r="PLA536" s="485"/>
      <c r="PLB536" s="340"/>
      <c r="PLC536" s="485"/>
      <c r="PLD536" s="340"/>
      <c r="PLE536" s="485"/>
      <c r="PLF536" s="340"/>
      <c r="PLG536" s="485"/>
      <c r="PLH536" s="340"/>
      <c r="PLI536" s="485"/>
      <c r="PLJ536" s="340"/>
      <c r="PLK536" s="485"/>
      <c r="PLL536" s="340"/>
      <c r="PLM536" s="485"/>
      <c r="PLN536" s="340"/>
      <c r="PLO536" s="485"/>
      <c r="PLP536" s="340"/>
      <c r="PLQ536" s="485"/>
      <c r="PLR536" s="340"/>
      <c r="PLS536" s="485"/>
      <c r="PLT536" s="340"/>
      <c r="PLU536" s="485"/>
      <c r="PLV536" s="340"/>
      <c r="PLW536" s="485"/>
      <c r="PLX536" s="340"/>
      <c r="PLY536" s="485"/>
      <c r="PLZ536" s="340"/>
      <c r="PMA536" s="485"/>
      <c r="PMB536" s="340"/>
      <c r="PMC536" s="485"/>
      <c r="PMD536" s="340"/>
      <c r="PME536" s="485"/>
      <c r="PMF536" s="340"/>
      <c r="PMG536" s="485"/>
      <c r="PMH536" s="340"/>
      <c r="PMI536" s="485"/>
      <c r="PMJ536" s="340"/>
      <c r="PMK536" s="485"/>
      <c r="PML536" s="340"/>
      <c r="PMM536" s="485"/>
      <c r="PMN536" s="340"/>
      <c r="PMO536" s="485"/>
      <c r="PMP536" s="340"/>
      <c r="PMQ536" s="485"/>
      <c r="PMR536" s="340"/>
      <c r="PMS536" s="485"/>
      <c r="PMT536" s="340"/>
      <c r="PMU536" s="485"/>
      <c r="PMV536" s="340"/>
      <c r="PMW536" s="485"/>
      <c r="PMX536" s="340"/>
      <c r="PMY536" s="485"/>
      <c r="PMZ536" s="340"/>
      <c r="PNA536" s="485"/>
      <c r="PNB536" s="340"/>
      <c r="PNC536" s="485"/>
      <c r="PND536" s="340"/>
      <c r="PNE536" s="485"/>
      <c r="PNF536" s="340"/>
      <c r="PNG536" s="485"/>
      <c r="PNH536" s="340"/>
      <c r="PNI536" s="485"/>
      <c r="PNJ536" s="340"/>
      <c r="PNK536" s="485"/>
      <c r="PNL536" s="340"/>
      <c r="PNM536" s="485"/>
      <c r="PNN536" s="340"/>
      <c r="PNO536" s="485"/>
      <c r="PNP536" s="340"/>
      <c r="PNQ536" s="485"/>
      <c r="PNR536" s="340"/>
      <c r="PNS536" s="485"/>
      <c r="PNT536" s="340"/>
      <c r="PNU536" s="485"/>
      <c r="PNV536" s="340"/>
      <c r="PNW536" s="485"/>
      <c r="PNX536" s="340"/>
      <c r="PNY536" s="485"/>
      <c r="PNZ536" s="340"/>
      <c r="POA536" s="485"/>
      <c r="POB536" s="340"/>
      <c r="POC536" s="485"/>
      <c r="POD536" s="340"/>
      <c r="POE536" s="485"/>
      <c r="POF536" s="340"/>
      <c r="POG536" s="485"/>
      <c r="POH536" s="340"/>
      <c r="POI536" s="485"/>
      <c r="POJ536" s="340"/>
      <c r="POK536" s="485"/>
      <c r="POL536" s="340"/>
      <c r="POM536" s="485"/>
      <c r="PON536" s="340"/>
      <c r="POO536" s="485"/>
      <c r="POP536" s="340"/>
      <c r="POQ536" s="485"/>
      <c r="POR536" s="340"/>
      <c r="POS536" s="485"/>
      <c r="POT536" s="340"/>
      <c r="POU536" s="485"/>
      <c r="POV536" s="340"/>
      <c r="POW536" s="485"/>
      <c r="POX536" s="340"/>
      <c r="POY536" s="485"/>
      <c r="POZ536" s="340"/>
      <c r="PPA536" s="485"/>
      <c r="PPB536" s="340"/>
      <c r="PPC536" s="485"/>
      <c r="PPD536" s="340"/>
      <c r="PPE536" s="485"/>
      <c r="PPF536" s="340"/>
      <c r="PPG536" s="485"/>
      <c r="PPH536" s="340"/>
      <c r="PPI536" s="485"/>
      <c r="PPJ536" s="340"/>
      <c r="PPK536" s="485"/>
      <c r="PPL536" s="340"/>
      <c r="PPM536" s="485"/>
      <c r="PPN536" s="340"/>
      <c r="PPO536" s="485"/>
      <c r="PPP536" s="340"/>
      <c r="PPQ536" s="485"/>
      <c r="PPR536" s="340"/>
      <c r="PPS536" s="485"/>
      <c r="PPT536" s="340"/>
      <c r="PPU536" s="485"/>
      <c r="PPV536" s="340"/>
      <c r="PPW536" s="485"/>
      <c r="PPX536" s="340"/>
      <c r="PPY536" s="485"/>
      <c r="PPZ536" s="340"/>
      <c r="PQA536" s="485"/>
      <c r="PQB536" s="340"/>
      <c r="PQC536" s="485"/>
      <c r="PQD536" s="340"/>
      <c r="PQE536" s="485"/>
      <c r="PQF536" s="340"/>
      <c r="PQG536" s="485"/>
      <c r="PQH536" s="340"/>
      <c r="PQI536" s="485"/>
      <c r="PQJ536" s="340"/>
      <c r="PQK536" s="485"/>
      <c r="PQL536" s="340"/>
      <c r="PQM536" s="485"/>
      <c r="PQN536" s="340"/>
      <c r="PQO536" s="485"/>
      <c r="PQP536" s="340"/>
      <c r="PQQ536" s="485"/>
      <c r="PQR536" s="340"/>
      <c r="PQS536" s="485"/>
      <c r="PQT536" s="340"/>
      <c r="PQU536" s="485"/>
      <c r="PQV536" s="340"/>
      <c r="PQW536" s="485"/>
      <c r="PQX536" s="340"/>
      <c r="PQY536" s="485"/>
      <c r="PQZ536" s="340"/>
      <c r="PRA536" s="485"/>
      <c r="PRB536" s="340"/>
      <c r="PRC536" s="485"/>
      <c r="PRD536" s="340"/>
      <c r="PRE536" s="485"/>
      <c r="PRF536" s="340"/>
      <c r="PRG536" s="485"/>
      <c r="PRH536" s="340"/>
      <c r="PRI536" s="485"/>
      <c r="PRJ536" s="340"/>
      <c r="PRK536" s="485"/>
      <c r="PRL536" s="340"/>
      <c r="PRM536" s="485"/>
      <c r="PRN536" s="340"/>
      <c r="PRO536" s="485"/>
      <c r="PRP536" s="340"/>
      <c r="PRQ536" s="485"/>
      <c r="PRR536" s="340"/>
      <c r="PRS536" s="485"/>
      <c r="PRT536" s="340"/>
      <c r="PRU536" s="485"/>
      <c r="PRV536" s="340"/>
      <c r="PRW536" s="485"/>
      <c r="PRX536" s="340"/>
      <c r="PRY536" s="485"/>
      <c r="PRZ536" s="340"/>
      <c r="PSA536" s="485"/>
      <c r="PSB536" s="340"/>
      <c r="PSC536" s="485"/>
      <c r="PSD536" s="340"/>
      <c r="PSE536" s="485"/>
      <c r="PSF536" s="340"/>
      <c r="PSG536" s="485"/>
      <c r="PSH536" s="340"/>
      <c r="PSI536" s="485"/>
      <c r="PSJ536" s="340"/>
      <c r="PSK536" s="485"/>
      <c r="PSL536" s="340"/>
      <c r="PSM536" s="485"/>
      <c r="PSN536" s="340"/>
      <c r="PSO536" s="485"/>
      <c r="PSP536" s="340"/>
      <c r="PSQ536" s="485"/>
      <c r="PSR536" s="340"/>
      <c r="PSS536" s="485"/>
      <c r="PST536" s="340"/>
      <c r="PSU536" s="485"/>
      <c r="PSV536" s="340"/>
      <c r="PSW536" s="485"/>
      <c r="PSX536" s="340"/>
      <c r="PSY536" s="485"/>
      <c r="PSZ536" s="340"/>
      <c r="PTA536" s="485"/>
      <c r="PTB536" s="340"/>
      <c r="PTC536" s="485"/>
      <c r="PTD536" s="340"/>
      <c r="PTE536" s="485"/>
      <c r="PTF536" s="340"/>
      <c r="PTG536" s="485"/>
      <c r="PTH536" s="340"/>
      <c r="PTI536" s="485"/>
      <c r="PTJ536" s="340"/>
      <c r="PTK536" s="485"/>
      <c r="PTL536" s="340"/>
      <c r="PTM536" s="485"/>
      <c r="PTN536" s="340"/>
      <c r="PTO536" s="485"/>
      <c r="PTP536" s="340"/>
      <c r="PTQ536" s="485"/>
      <c r="PTR536" s="340"/>
      <c r="PTS536" s="485"/>
      <c r="PTT536" s="340"/>
      <c r="PTU536" s="485"/>
      <c r="PTV536" s="340"/>
      <c r="PTW536" s="485"/>
      <c r="PTX536" s="340"/>
      <c r="PTY536" s="485"/>
      <c r="PTZ536" s="340"/>
      <c r="PUA536" s="485"/>
      <c r="PUB536" s="340"/>
      <c r="PUC536" s="485"/>
      <c r="PUD536" s="340"/>
      <c r="PUE536" s="485"/>
      <c r="PUF536" s="340"/>
      <c r="PUG536" s="485"/>
      <c r="PUH536" s="340"/>
      <c r="PUI536" s="485"/>
      <c r="PUJ536" s="340"/>
      <c r="PUK536" s="485"/>
      <c r="PUL536" s="340"/>
      <c r="PUM536" s="485"/>
      <c r="PUN536" s="340"/>
      <c r="PUO536" s="485"/>
      <c r="PUP536" s="340"/>
      <c r="PUQ536" s="485"/>
      <c r="PUR536" s="340"/>
      <c r="PUS536" s="485"/>
      <c r="PUT536" s="340"/>
      <c r="PUU536" s="485"/>
      <c r="PUV536" s="340"/>
      <c r="PUW536" s="485"/>
      <c r="PUX536" s="340"/>
      <c r="PUY536" s="485"/>
      <c r="PUZ536" s="340"/>
      <c r="PVA536" s="485"/>
      <c r="PVB536" s="340"/>
      <c r="PVC536" s="485"/>
      <c r="PVD536" s="340"/>
      <c r="PVE536" s="485"/>
      <c r="PVF536" s="340"/>
      <c r="PVG536" s="485"/>
      <c r="PVH536" s="340"/>
      <c r="PVI536" s="485"/>
      <c r="PVJ536" s="340"/>
      <c r="PVK536" s="485"/>
      <c r="PVL536" s="340"/>
      <c r="PVM536" s="485"/>
      <c r="PVN536" s="340"/>
      <c r="PVO536" s="485"/>
      <c r="PVP536" s="340"/>
      <c r="PVQ536" s="485"/>
      <c r="PVR536" s="340"/>
      <c r="PVS536" s="485"/>
      <c r="PVT536" s="340"/>
      <c r="PVU536" s="485"/>
      <c r="PVV536" s="340"/>
      <c r="PVW536" s="485"/>
      <c r="PVX536" s="340"/>
      <c r="PVY536" s="485"/>
      <c r="PVZ536" s="340"/>
      <c r="PWA536" s="485"/>
      <c r="PWB536" s="340"/>
      <c r="PWC536" s="485"/>
      <c r="PWD536" s="340"/>
      <c r="PWE536" s="485"/>
      <c r="PWF536" s="340"/>
      <c r="PWG536" s="485"/>
      <c r="PWH536" s="340"/>
      <c r="PWI536" s="485"/>
      <c r="PWJ536" s="340"/>
      <c r="PWK536" s="485"/>
      <c r="PWL536" s="340"/>
      <c r="PWM536" s="485"/>
      <c r="PWN536" s="340"/>
      <c r="PWO536" s="485"/>
      <c r="PWP536" s="340"/>
      <c r="PWQ536" s="485"/>
      <c r="PWR536" s="340"/>
      <c r="PWS536" s="485"/>
      <c r="PWT536" s="340"/>
      <c r="PWU536" s="485"/>
      <c r="PWV536" s="340"/>
      <c r="PWW536" s="485"/>
      <c r="PWX536" s="340"/>
      <c r="PWY536" s="485"/>
      <c r="PWZ536" s="340"/>
      <c r="PXA536" s="485"/>
      <c r="PXB536" s="340"/>
      <c r="PXC536" s="485"/>
      <c r="PXD536" s="340"/>
      <c r="PXE536" s="485"/>
      <c r="PXF536" s="340"/>
      <c r="PXG536" s="485"/>
      <c r="PXH536" s="340"/>
      <c r="PXI536" s="485"/>
      <c r="PXJ536" s="340"/>
      <c r="PXK536" s="485"/>
      <c r="PXL536" s="340"/>
      <c r="PXM536" s="485"/>
      <c r="PXN536" s="340"/>
      <c r="PXO536" s="485"/>
      <c r="PXP536" s="340"/>
      <c r="PXQ536" s="485"/>
      <c r="PXR536" s="340"/>
      <c r="PXS536" s="485"/>
      <c r="PXT536" s="340"/>
      <c r="PXU536" s="485"/>
      <c r="PXV536" s="340"/>
      <c r="PXW536" s="485"/>
      <c r="PXX536" s="340"/>
      <c r="PXY536" s="485"/>
      <c r="PXZ536" s="340"/>
      <c r="PYA536" s="485"/>
      <c r="PYB536" s="340"/>
      <c r="PYC536" s="485"/>
      <c r="PYD536" s="340"/>
      <c r="PYE536" s="485"/>
      <c r="PYF536" s="340"/>
      <c r="PYG536" s="485"/>
      <c r="PYH536" s="340"/>
      <c r="PYI536" s="485"/>
      <c r="PYJ536" s="340"/>
      <c r="PYK536" s="485"/>
      <c r="PYL536" s="340"/>
      <c r="PYM536" s="485"/>
      <c r="PYN536" s="340"/>
      <c r="PYO536" s="485"/>
      <c r="PYP536" s="340"/>
      <c r="PYQ536" s="485"/>
      <c r="PYR536" s="340"/>
      <c r="PYS536" s="485"/>
      <c r="PYT536" s="340"/>
      <c r="PYU536" s="485"/>
      <c r="PYV536" s="340"/>
      <c r="PYW536" s="485"/>
      <c r="PYX536" s="340"/>
      <c r="PYY536" s="485"/>
      <c r="PYZ536" s="340"/>
      <c r="PZA536" s="485"/>
      <c r="PZB536" s="340"/>
      <c r="PZC536" s="485"/>
      <c r="PZD536" s="340"/>
      <c r="PZE536" s="485"/>
      <c r="PZF536" s="340"/>
      <c r="PZG536" s="485"/>
      <c r="PZH536" s="340"/>
      <c r="PZI536" s="485"/>
      <c r="PZJ536" s="340"/>
      <c r="PZK536" s="485"/>
      <c r="PZL536" s="340"/>
      <c r="PZM536" s="485"/>
      <c r="PZN536" s="340"/>
      <c r="PZO536" s="485"/>
      <c r="PZP536" s="340"/>
      <c r="PZQ536" s="485"/>
      <c r="PZR536" s="340"/>
      <c r="PZS536" s="485"/>
      <c r="PZT536" s="340"/>
      <c r="PZU536" s="485"/>
      <c r="PZV536" s="340"/>
      <c r="PZW536" s="485"/>
      <c r="PZX536" s="340"/>
      <c r="PZY536" s="485"/>
      <c r="PZZ536" s="340"/>
      <c r="QAA536" s="485"/>
      <c r="QAB536" s="340"/>
      <c r="QAC536" s="485"/>
      <c r="QAD536" s="340"/>
      <c r="QAE536" s="485"/>
      <c r="QAF536" s="340"/>
      <c r="QAG536" s="485"/>
      <c r="QAH536" s="340"/>
      <c r="QAI536" s="485"/>
      <c r="QAJ536" s="340"/>
      <c r="QAK536" s="485"/>
      <c r="QAL536" s="340"/>
      <c r="QAM536" s="485"/>
      <c r="QAN536" s="340"/>
      <c r="QAO536" s="485"/>
      <c r="QAP536" s="340"/>
      <c r="QAQ536" s="485"/>
      <c r="QAR536" s="340"/>
      <c r="QAS536" s="485"/>
      <c r="QAT536" s="340"/>
      <c r="QAU536" s="485"/>
      <c r="QAV536" s="340"/>
      <c r="QAW536" s="485"/>
      <c r="QAX536" s="340"/>
      <c r="QAY536" s="485"/>
      <c r="QAZ536" s="340"/>
      <c r="QBA536" s="485"/>
      <c r="QBB536" s="340"/>
      <c r="QBC536" s="485"/>
      <c r="QBD536" s="340"/>
      <c r="QBE536" s="485"/>
      <c r="QBF536" s="340"/>
      <c r="QBG536" s="485"/>
      <c r="QBH536" s="340"/>
      <c r="QBI536" s="485"/>
      <c r="QBJ536" s="340"/>
      <c r="QBK536" s="485"/>
      <c r="QBL536" s="340"/>
      <c r="QBM536" s="485"/>
      <c r="QBN536" s="340"/>
      <c r="QBO536" s="485"/>
      <c r="QBP536" s="340"/>
      <c r="QBQ536" s="485"/>
      <c r="QBR536" s="340"/>
      <c r="QBS536" s="485"/>
      <c r="QBT536" s="340"/>
      <c r="QBU536" s="485"/>
      <c r="QBV536" s="340"/>
      <c r="QBW536" s="485"/>
      <c r="QBX536" s="340"/>
      <c r="QBY536" s="485"/>
      <c r="QBZ536" s="340"/>
      <c r="QCA536" s="485"/>
      <c r="QCB536" s="340"/>
      <c r="QCC536" s="485"/>
      <c r="QCD536" s="340"/>
      <c r="QCE536" s="485"/>
      <c r="QCF536" s="340"/>
      <c r="QCG536" s="485"/>
      <c r="QCH536" s="340"/>
      <c r="QCI536" s="485"/>
      <c r="QCJ536" s="340"/>
      <c r="QCK536" s="485"/>
      <c r="QCL536" s="340"/>
      <c r="QCM536" s="485"/>
      <c r="QCN536" s="340"/>
      <c r="QCO536" s="485"/>
      <c r="QCP536" s="340"/>
      <c r="QCQ536" s="485"/>
      <c r="QCR536" s="340"/>
      <c r="QCS536" s="485"/>
      <c r="QCT536" s="340"/>
      <c r="QCU536" s="485"/>
      <c r="QCV536" s="340"/>
      <c r="QCW536" s="485"/>
      <c r="QCX536" s="340"/>
      <c r="QCY536" s="485"/>
      <c r="QCZ536" s="340"/>
      <c r="QDA536" s="485"/>
      <c r="QDB536" s="340"/>
      <c r="QDC536" s="485"/>
      <c r="QDD536" s="340"/>
      <c r="QDE536" s="485"/>
      <c r="QDF536" s="340"/>
      <c r="QDG536" s="485"/>
      <c r="QDH536" s="340"/>
      <c r="QDI536" s="485"/>
      <c r="QDJ536" s="340"/>
      <c r="QDK536" s="485"/>
      <c r="QDL536" s="340"/>
      <c r="QDM536" s="485"/>
      <c r="QDN536" s="340"/>
      <c r="QDO536" s="485"/>
      <c r="QDP536" s="340"/>
      <c r="QDQ536" s="485"/>
      <c r="QDR536" s="340"/>
      <c r="QDS536" s="485"/>
      <c r="QDT536" s="340"/>
      <c r="QDU536" s="485"/>
      <c r="QDV536" s="340"/>
      <c r="QDW536" s="485"/>
      <c r="QDX536" s="340"/>
      <c r="QDY536" s="485"/>
      <c r="QDZ536" s="340"/>
      <c r="QEA536" s="485"/>
      <c r="QEB536" s="340"/>
      <c r="QEC536" s="485"/>
      <c r="QED536" s="340"/>
      <c r="QEE536" s="485"/>
      <c r="QEF536" s="340"/>
      <c r="QEG536" s="485"/>
      <c r="QEH536" s="340"/>
      <c r="QEI536" s="485"/>
      <c r="QEJ536" s="340"/>
      <c r="QEK536" s="485"/>
      <c r="QEL536" s="340"/>
      <c r="QEM536" s="485"/>
      <c r="QEN536" s="340"/>
      <c r="QEO536" s="485"/>
      <c r="QEP536" s="340"/>
      <c r="QEQ536" s="485"/>
      <c r="QER536" s="340"/>
      <c r="QES536" s="485"/>
      <c r="QET536" s="340"/>
      <c r="QEU536" s="485"/>
      <c r="QEV536" s="340"/>
      <c r="QEW536" s="485"/>
      <c r="QEX536" s="340"/>
      <c r="QEY536" s="485"/>
      <c r="QEZ536" s="340"/>
      <c r="QFA536" s="485"/>
      <c r="QFB536" s="340"/>
      <c r="QFC536" s="485"/>
      <c r="QFD536" s="340"/>
      <c r="QFE536" s="485"/>
      <c r="QFF536" s="340"/>
      <c r="QFG536" s="485"/>
      <c r="QFH536" s="340"/>
      <c r="QFI536" s="485"/>
      <c r="QFJ536" s="340"/>
      <c r="QFK536" s="485"/>
      <c r="QFL536" s="340"/>
      <c r="QFM536" s="485"/>
      <c r="QFN536" s="340"/>
      <c r="QFO536" s="485"/>
      <c r="QFP536" s="340"/>
      <c r="QFQ536" s="485"/>
      <c r="QFR536" s="340"/>
      <c r="QFS536" s="485"/>
      <c r="QFT536" s="340"/>
      <c r="QFU536" s="485"/>
      <c r="QFV536" s="340"/>
      <c r="QFW536" s="485"/>
      <c r="QFX536" s="340"/>
      <c r="QFY536" s="485"/>
      <c r="QFZ536" s="340"/>
      <c r="QGA536" s="485"/>
      <c r="QGB536" s="340"/>
      <c r="QGC536" s="485"/>
      <c r="QGD536" s="340"/>
      <c r="QGE536" s="485"/>
      <c r="QGF536" s="340"/>
      <c r="QGG536" s="485"/>
      <c r="QGH536" s="340"/>
      <c r="QGI536" s="485"/>
      <c r="QGJ536" s="340"/>
      <c r="QGK536" s="485"/>
      <c r="QGL536" s="340"/>
      <c r="QGM536" s="485"/>
      <c r="QGN536" s="340"/>
      <c r="QGO536" s="485"/>
      <c r="QGP536" s="340"/>
      <c r="QGQ536" s="485"/>
      <c r="QGR536" s="340"/>
      <c r="QGS536" s="485"/>
      <c r="QGT536" s="340"/>
      <c r="QGU536" s="485"/>
      <c r="QGV536" s="340"/>
      <c r="QGW536" s="485"/>
      <c r="QGX536" s="340"/>
      <c r="QGY536" s="485"/>
      <c r="QGZ536" s="340"/>
      <c r="QHA536" s="485"/>
      <c r="QHB536" s="340"/>
      <c r="QHC536" s="485"/>
      <c r="QHD536" s="340"/>
      <c r="QHE536" s="485"/>
      <c r="QHF536" s="340"/>
      <c r="QHG536" s="485"/>
      <c r="QHH536" s="340"/>
      <c r="QHI536" s="485"/>
      <c r="QHJ536" s="340"/>
      <c r="QHK536" s="485"/>
      <c r="QHL536" s="340"/>
      <c r="QHM536" s="485"/>
      <c r="QHN536" s="340"/>
      <c r="QHO536" s="485"/>
      <c r="QHP536" s="340"/>
      <c r="QHQ536" s="485"/>
      <c r="QHR536" s="340"/>
      <c r="QHS536" s="485"/>
      <c r="QHT536" s="340"/>
      <c r="QHU536" s="485"/>
      <c r="QHV536" s="340"/>
      <c r="QHW536" s="485"/>
      <c r="QHX536" s="340"/>
      <c r="QHY536" s="485"/>
      <c r="QHZ536" s="340"/>
      <c r="QIA536" s="485"/>
      <c r="QIB536" s="340"/>
      <c r="QIC536" s="485"/>
      <c r="QID536" s="340"/>
      <c r="QIE536" s="485"/>
      <c r="QIF536" s="340"/>
      <c r="QIG536" s="485"/>
      <c r="QIH536" s="340"/>
      <c r="QII536" s="485"/>
      <c r="QIJ536" s="340"/>
      <c r="QIK536" s="485"/>
      <c r="QIL536" s="340"/>
      <c r="QIM536" s="485"/>
      <c r="QIN536" s="340"/>
      <c r="QIO536" s="485"/>
      <c r="QIP536" s="340"/>
      <c r="QIQ536" s="485"/>
      <c r="QIR536" s="340"/>
      <c r="QIS536" s="485"/>
      <c r="QIT536" s="340"/>
      <c r="QIU536" s="485"/>
      <c r="QIV536" s="340"/>
      <c r="QIW536" s="485"/>
      <c r="QIX536" s="340"/>
      <c r="QIY536" s="485"/>
      <c r="QIZ536" s="340"/>
      <c r="QJA536" s="485"/>
      <c r="QJB536" s="340"/>
      <c r="QJC536" s="485"/>
      <c r="QJD536" s="340"/>
      <c r="QJE536" s="485"/>
      <c r="QJF536" s="340"/>
      <c r="QJG536" s="485"/>
      <c r="QJH536" s="340"/>
      <c r="QJI536" s="485"/>
      <c r="QJJ536" s="340"/>
      <c r="QJK536" s="485"/>
      <c r="QJL536" s="340"/>
      <c r="QJM536" s="485"/>
      <c r="QJN536" s="340"/>
      <c r="QJO536" s="485"/>
      <c r="QJP536" s="340"/>
      <c r="QJQ536" s="485"/>
      <c r="QJR536" s="340"/>
      <c r="QJS536" s="485"/>
      <c r="QJT536" s="340"/>
      <c r="QJU536" s="485"/>
      <c r="QJV536" s="340"/>
      <c r="QJW536" s="485"/>
      <c r="QJX536" s="340"/>
      <c r="QJY536" s="485"/>
      <c r="QJZ536" s="340"/>
      <c r="QKA536" s="485"/>
      <c r="QKB536" s="340"/>
      <c r="QKC536" s="485"/>
      <c r="QKD536" s="340"/>
      <c r="QKE536" s="485"/>
      <c r="QKF536" s="340"/>
      <c r="QKG536" s="485"/>
      <c r="QKH536" s="340"/>
      <c r="QKI536" s="485"/>
      <c r="QKJ536" s="340"/>
      <c r="QKK536" s="485"/>
      <c r="QKL536" s="340"/>
      <c r="QKM536" s="485"/>
      <c r="QKN536" s="340"/>
      <c r="QKO536" s="485"/>
      <c r="QKP536" s="340"/>
      <c r="QKQ536" s="485"/>
      <c r="QKR536" s="340"/>
      <c r="QKS536" s="485"/>
      <c r="QKT536" s="340"/>
      <c r="QKU536" s="485"/>
      <c r="QKV536" s="340"/>
      <c r="QKW536" s="485"/>
      <c r="QKX536" s="340"/>
      <c r="QKY536" s="485"/>
      <c r="QKZ536" s="340"/>
      <c r="QLA536" s="485"/>
      <c r="QLB536" s="340"/>
      <c r="QLC536" s="485"/>
      <c r="QLD536" s="340"/>
      <c r="QLE536" s="485"/>
      <c r="QLF536" s="340"/>
      <c r="QLG536" s="485"/>
      <c r="QLH536" s="340"/>
      <c r="QLI536" s="485"/>
      <c r="QLJ536" s="340"/>
      <c r="QLK536" s="485"/>
      <c r="QLL536" s="340"/>
      <c r="QLM536" s="485"/>
      <c r="QLN536" s="340"/>
      <c r="QLO536" s="485"/>
      <c r="QLP536" s="340"/>
      <c r="QLQ536" s="485"/>
      <c r="QLR536" s="340"/>
      <c r="QLS536" s="485"/>
      <c r="QLT536" s="340"/>
      <c r="QLU536" s="485"/>
      <c r="QLV536" s="340"/>
      <c r="QLW536" s="485"/>
      <c r="QLX536" s="340"/>
      <c r="QLY536" s="485"/>
      <c r="QLZ536" s="340"/>
      <c r="QMA536" s="485"/>
      <c r="QMB536" s="340"/>
      <c r="QMC536" s="485"/>
      <c r="QMD536" s="340"/>
      <c r="QME536" s="485"/>
      <c r="QMF536" s="340"/>
      <c r="QMG536" s="485"/>
      <c r="QMH536" s="340"/>
      <c r="QMI536" s="485"/>
      <c r="QMJ536" s="340"/>
      <c r="QMK536" s="485"/>
      <c r="QML536" s="340"/>
      <c r="QMM536" s="485"/>
      <c r="QMN536" s="340"/>
      <c r="QMO536" s="485"/>
      <c r="QMP536" s="340"/>
      <c r="QMQ536" s="485"/>
      <c r="QMR536" s="340"/>
      <c r="QMS536" s="485"/>
      <c r="QMT536" s="340"/>
      <c r="QMU536" s="485"/>
      <c r="QMV536" s="340"/>
      <c r="QMW536" s="485"/>
      <c r="QMX536" s="340"/>
      <c r="QMY536" s="485"/>
      <c r="QMZ536" s="340"/>
      <c r="QNA536" s="485"/>
      <c r="QNB536" s="340"/>
      <c r="QNC536" s="485"/>
      <c r="QND536" s="340"/>
      <c r="QNE536" s="485"/>
      <c r="QNF536" s="340"/>
      <c r="QNG536" s="485"/>
      <c r="QNH536" s="340"/>
      <c r="QNI536" s="485"/>
      <c r="QNJ536" s="340"/>
      <c r="QNK536" s="485"/>
      <c r="QNL536" s="340"/>
      <c r="QNM536" s="485"/>
      <c r="QNN536" s="340"/>
      <c r="QNO536" s="485"/>
      <c r="QNP536" s="340"/>
      <c r="QNQ536" s="485"/>
      <c r="QNR536" s="340"/>
      <c r="QNS536" s="485"/>
      <c r="QNT536" s="340"/>
      <c r="QNU536" s="485"/>
      <c r="QNV536" s="340"/>
      <c r="QNW536" s="485"/>
      <c r="QNX536" s="340"/>
      <c r="QNY536" s="485"/>
      <c r="QNZ536" s="340"/>
      <c r="QOA536" s="485"/>
      <c r="QOB536" s="340"/>
      <c r="QOC536" s="485"/>
      <c r="QOD536" s="340"/>
      <c r="QOE536" s="485"/>
      <c r="QOF536" s="340"/>
      <c r="QOG536" s="485"/>
      <c r="QOH536" s="340"/>
      <c r="QOI536" s="485"/>
      <c r="QOJ536" s="340"/>
      <c r="QOK536" s="485"/>
      <c r="QOL536" s="340"/>
      <c r="QOM536" s="485"/>
      <c r="QON536" s="340"/>
      <c r="QOO536" s="485"/>
      <c r="QOP536" s="340"/>
      <c r="QOQ536" s="485"/>
      <c r="QOR536" s="340"/>
      <c r="QOS536" s="485"/>
      <c r="QOT536" s="340"/>
      <c r="QOU536" s="485"/>
      <c r="QOV536" s="340"/>
      <c r="QOW536" s="485"/>
      <c r="QOX536" s="340"/>
      <c r="QOY536" s="485"/>
      <c r="QOZ536" s="340"/>
      <c r="QPA536" s="485"/>
      <c r="QPB536" s="340"/>
      <c r="QPC536" s="485"/>
      <c r="QPD536" s="340"/>
      <c r="QPE536" s="485"/>
      <c r="QPF536" s="340"/>
      <c r="QPG536" s="485"/>
      <c r="QPH536" s="340"/>
      <c r="QPI536" s="485"/>
      <c r="QPJ536" s="340"/>
      <c r="QPK536" s="485"/>
      <c r="QPL536" s="340"/>
      <c r="QPM536" s="485"/>
      <c r="QPN536" s="340"/>
      <c r="QPO536" s="485"/>
      <c r="QPP536" s="340"/>
      <c r="QPQ536" s="485"/>
      <c r="QPR536" s="340"/>
      <c r="QPS536" s="485"/>
      <c r="QPT536" s="340"/>
      <c r="QPU536" s="485"/>
      <c r="QPV536" s="340"/>
      <c r="QPW536" s="485"/>
      <c r="QPX536" s="340"/>
      <c r="QPY536" s="485"/>
      <c r="QPZ536" s="340"/>
      <c r="QQA536" s="485"/>
      <c r="QQB536" s="340"/>
      <c r="QQC536" s="485"/>
      <c r="QQD536" s="340"/>
      <c r="QQE536" s="485"/>
      <c r="QQF536" s="340"/>
      <c r="QQG536" s="485"/>
      <c r="QQH536" s="340"/>
      <c r="QQI536" s="485"/>
      <c r="QQJ536" s="340"/>
      <c r="QQK536" s="485"/>
      <c r="QQL536" s="340"/>
      <c r="QQM536" s="485"/>
      <c r="QQN536" s="340"/>
      <c r="QQO536" s="485"/>
      <c r="QQP536" s="340"/>
      <c r="QQQ536" s="485"/>
      <c r="QQR536" s="340"/>
      <c r="QQS536" s="485"/>
      <c r="QQT536" s="340"/>
      <c r="QQU536" s="485"/>
      <c r="QQV536" s="340"/>
      <c r="QQW536" s="485"/>
      <c r="QQX536" s="340"/>
      <c r="QQY536" s="485"/>
      <c r="QQZ536" s="340"/>
      <c r="QRA536" s="485"/>
      <c r="QRB536" s="340"/>
      <c r="QRC536" s="485"/>
      <c r="QRD536" s="340"/>
      <c r="QRE536" s="485"/>
      <c r="QRF536" s="340"/>
      <c r="QRG536" s="485"/>
      <c r="QRH536" s="340"/>
      <c r="QRI536" s="485"/>
      <c r="QRJ536" s="340"/>
      <c r="QRK536" s="485"/>
      <c r="QRL536" s="340"/>
      <c r="QRM536" s="485"/>
      <c r="QRN536" s="340"/>
      <c r="QRO536" s="485"/>
      <c r="QRP536" s="340"/>
      <c r="QRQ536" s="485"/>
      <c r="QRR536" s="340"/>
      <c r="QRS536" s="485"/>
      <c r="QRT536" s="340"/>
      <c r="QRU536" s="485"/>
      <c r="QRV536" s="340"/>
      <c r="QRW536" s="485"/>
      <c r="QRX536" s="340"/>
      <c r="QRY536" s="485"/>
      <c r="QRZ536" s="340"/>
      <c r="QSA536" s="485"/>
      <c r="QSB536" s="340"/>
      <c r="QSC536" s="485"/>
      <c r="QSD536" s="340"/>
      <c r="QSE536" s="485"/>
      <c r="QSF536" s="340"/>
      <c r="QSG536" s="485"/>
      <c r="QSH536" s="340"/>
      <c r="QSI536" s="485"/>
      <c r="QSJ536" s="340"/>
      <c r="QSK536" s="485"/>
      <c r="QSL536" s="340"/>
      <c r="QSM536" s="485"/>
      <c r="QSN536" s="340"/>
      <c r="QSO536" s="485"/>
      <c r="QSP536" s="340"/>
      <c r="QSQ536" s="485"/>
      <c r="QSR536" s="340"/>
      <c r="QSS536" s="485"/>
      <c r="QST536" s="340"/>
      <c r="QSU536" s="485"/>
      <c r="QSV536" s="340"/>
      <c r="QSW536" s="485"/>
      <c r="QSX536" s="340"/>
      <c r="QSY536" s="485"/>
      <c r="QSZ536" s="340"/>
      <c r="QTA536" s="485"/>
      <c r="QTB536" s="340"/>
      <c r="QTC536" s="485"/>
      <c r="QTD536" s="340"/>
      <c r="QTE536" s="485"/>
      <c r="QTF536" s="340"/>
      <c r="QTG536" s="485"/>
      <c r="QTH536" s="340"/>
      <c r="QTI536" s="485"/>
      <c r="QTJ536" s="340"/>
      <c r="QTK536" s="485"/>
      <c r="QTL536" s="340"/>
      <c r="QTM536" s="485"/>
      <c r="QTN536" s="340"/>
      <c r="QTO536" s="485"/>
      <c r="QTP536" s="340"/>
      <c r="QTQ536" s="485"/>
      <c r="QTR536" s="340"/>
      <c r="QTS536" s="485"/>
      <c r="QTT536" s="340"/>
      <c r="QTU536" s="485"/>
      <c r="QTV536" s="340"/>
      <c r="QTW536" s="485"/>
      <c r="QTX536" s="340"/>
      <c r="QTY536" s="485"/>
      <c r="QTZ536" s="340"/>
      <c r="QUA536" s="485"/>
      <c r="QUB536" s="340"/>
      <c r="QUC536" s="485"/>
      <c r="QUD536" s="340"/>
      <c r="QUE536" s="485"/>
      <c r="QUF536" s="340"/>
      <c r="QUG536" s="485"/>
      <c r="QUH536" s="340"/>
      <c r="QUI536" s="485"/>
      <c r="QUJ536" s="340"/>
      <c r="QUK536" s="485"/>
      <c r="QUL536" s="340"/>
      <c r="QUM536" s="485"/>
      <c r="QUN536" s="340"/>
      <c r="QUO536" s="485"/>
      <c r="QUP536" s="340"/>
      <c r="QUQ536" s="485"/>
      <c r="QUR536" s="340"/>
      <c r="QUS536" s="485"/>
      <c r="QUT536" s="340"/>
      <c r="QUU536" s="485"/>
      <c r="QUV536" s="340"/>
      <c r="QUW536" s="485"/>
      <c r="QUX536" s="340"/>
      <c r="QUY536" s="485"/>
      <c r="QUZ536" s="340"/>
      <c r="QVA536" s="485"/>
      <c r="QVB536" s="340"/>
      <c r="QVC536" s="485"/>
      <c r="QVD536" s="340"/>
      <c r="QVE536" s="485"/>
      <c r="QVF536" s="340"/>
      <c r="QVG536" s="485"/>
      <c r="QVH536" s="340"/>
      <c r="QVI536" s="485"/>
      <c r="QVJ536" s="340"/>
      <c r="QVK536" s="485"/>
      <c r="QVL536" s="340"/>
      <c r="QVM536" s="485"/>
      <c r="QVN536" s="340"/>
      <c r="QVO536" s="485"/>
      <c r="QVP536" s="340"/>
      <c r="QVQ536" s="485"/>
      <c r="QVR536" s="340"/>
      <c r="QVS536" s="485"/>
      <c r="QVT536" s="340"/>
      <c r="QVU536" s="485"/>
      <c r="QVV536" s="340"/>
      <c r="QVW536" s="485"/>
      <c r="QVX536" s="340"/>
      <c r="QVY536" s="485"/>
      <c r="QVZ536" s="340"/>
      <c r="QWA536" s="485"/>
      <c r="QWB536" s="340"/>
      <c r="QWC536" s="485"/>
      <c r="QWD536" s="340"/>
      <c r="QWE536" s="485"/>
      <c r="QWF536" s="340"/>
      <c r="QWG536" s="485"/>
      <c r="QWH536" s="340"/>
      <c r="QWI536" s="485"/>
      <c r="QWJ536" s="340"/>
      <c r="QWK536" s="485"/>
      <c r="QWL536" s="340"/>
      <c r="QWM536" s="485"/>
      <c r="QWN536" s="340"/>
      <c r="QWO536" s="485"/>
      <c r="QWP536" s="340"/>
      <c r="QWQ536" s="485"/>
      <c r="QWR536" s="340"/>
      <c r="QWS536" s="485"/>
      <c r="QWT536" s="340"/>
      <c r="QWU536" s="485"/>
      <c r="QWV536" s="340"/>
      <c r="QWW536" s="485"/>
      <c r="QWX536" s="340"/>
      <c r="QWY536" s="485"/>
      <c r="QWZ536" s="340"/>
      <c r="QXA536" s="485"/>
      <c r="QXB536" s="340"/>
      <c r="QXC536" s="485"/>
      <c r="QXD536" s="340"/>
      <c r="QXE536" s="485"/>
      <c r="QXF536" s="340"/>
      <c r="QXG536" s="485"/>
      <c r="QXH536" s="340"/>
      <c r="QXI536" s="485"/>
      <c r="QXJ536" s="340"/>
      <c r="QXK536" s="485"/>
      <c r="QXL536" s="340"/>
      <c r="QXM536" s="485"/>
      <c r="QXN536" s="340"/>
      <c r="QXO536" s="485"/>
      <c r="QXP536" s="340"/>
      <c r="QXQ536" s="485"/>
      <c r="QXR536" s="340"/>
      <c r="QXS536" s="485"/>
      <c r="QXT536" s="340"/>
      <c r="QXU536" s="485"/>
      <c r="QXV536" s="340"/>
      <c r="QXW536" s="485"/>
      <c r="QXX536" s="340"/>
      <c r="QXY536" s="485"/>
      <c r="QXZ536" s="340"/>
      <c r="QYA536" s="485"/>
      <c r="QYB536" s="340"/>
      <c r="QYC536" s="485"/>
      <c r="QYD536" s="340"/>
      <c r="QYE536" s="485"/>
      <c r="QYF536" s="340"/>
      <c r="QYG536" s="485"/>
      <c r="QYH536" s="340"/>
      <c r="QYI536" s="485"/>
      <c r="QYJ536" s="340"/>
      <c r="QYK536" s="485"/>
      <c r="QYL536" s="340"/>
      <c r="QYM536" s="485"/>
      <c r="QYN536" s="340"/>
      <c r="QYO536" s="485"/>
      <c r="QYP536" s="340"/>
      <c r="QYQ536" s="485"/>
      <c r="QYR536" s="340"/>
      <c r="QYS536" s="485"/>
      <c r="QYT536" s="340"/>
      <c r="QYU536" s="485"/>
      <c r="QYV536" s="340"/>
      <c r="QYW536" s="485"/>
      <c r="QYX536" s="340"/>
      <c r="QYY536" s="485"/>
      <c r="QYZ536" s="340"/>
      <c r="QZA536" s="485"/>
      <c r="QZB536" s="340"/>
      <c r="QZC536" s="485"/>
      <c r="QZD536" s="340"/>
      <c r="QZE536" s="485"/>
      <c r="QZF536" s="340"/>
      <c r="QZG536" s="485"/>
      <c r="QZH536" s="340"/>
      <c r="QZI536" s="485"/>
      <c r="QZJ536" s="340"/>
      <c r="QZK536" s="485"/>
      <c r="QZL536" s="340"/>
      <c r="QZM536" s="485"/>
      <c r="QZN536" s="340"/>
      <c r="QZO536" s="485"/>
      <c r="QZP536" s="340"/>
      <c r="QZQ536" s="485"/>
      <c r="QZR536" s="340"/>
      <c r="QZS536" s="485"/>
      <c r="QZT536" s="340"/>
      <c r="QZU536" s="485"/>
      <c r="QZV536" s="340"/>
      <c r="QZW536" s="485"/>
      <c r="QZX536" s="340"/>
      <c r="QZY536" s="485"/>
      <c r="QZZ536" s="340"/>
      <c r="RAA536" s="485"/>
      <c r="RAB536" s="340"/>
      <c r="RAC536" s="485"/>
      <c r="RAD536" s="340"/>
      <c r="RAE536" s="485"/>
      <c r="RAF536" s="340"/>
      <c r="RAG536" s="485"/>
      <c r="RAH536" s="340"/>
      <c r="RAI536" s="485"/>
      <c r="RAJ536" s="340"/>
      <c r="RAK536" s="485"/>
      <c r="RAL536" s="340"/>
      <c r="RAM536" s="485"/>
      <c r="RAN536" s="340"/>
      <c r="RAO536" s="485"/>
      <c r="RAP536" s="340"/>
      <c r="RAQ536" s="485"/>
      <c r="RAR536" s="340"/>
      <c r="RAS536" s="485"/>
      <c r="RAT536" s="340"/>
      <c r="RAU536" s="485"/>
      <c r="RAV536" s="340"/>
      <c r="RAW536" s="485"/>
      <c r="RAX536" s="340"/>
      <c r="RAY536" s="485"/>
      <c r="RAZ536" s="340"/>
      <c r="RBA536" s="485"/>
      <c r="RBB536" s="340"/>
      <c r="RBC536" s="485"/>
      <c r="RBD536" s="340"/>
      <c r="RBE536" s="485"/>
      <c r="RBF536" s="340"/>
      <c r="RBG536" s="485"/>
      <c r="RBH536" s="340"/>
      <c r="RBI536" s="485"/>
      <c r="RBJ536" s="340"/>
      <c r="RBK536" s="485"/>
      <c r="RBL536" s="340"/>
      <c r="RBM536" s="485"/>
      <c r="RBN536" s="340"/>
      <c r="RBO536" s="485"/>
      <c r="RBP536" s="340"/>
      <c r="RBQ536" s="485"/>
      <c r="RBR536" s="340"/>
      <c r="RBS536" s="485"/>
      <c r="RBT536" s="340"/>
      <c r="RBU536" s="485"/>
      <c r="RBV536" s="340"/>
      <c r="RBW536" s="485"/>
      <c r="RBX536" s="340"/>
      <c r="RBY536" s="485"/>
      <c r="RBZ536" s="340"/>
      <c r="RCA536" s="485"/>
      <c r="RCB536" s="340"/>
      <c r="RCC536" s="485"/>
      <c r="RCD536" s="340"/>
      <c r="RCE536" s="485"/>
      <c r="RCF536" s="340"/>
      <c r="RCG536" s="485"/>
      <c r="RCH536" s="340"/>
      <c r="RCI536" s="485"/>
      <c r="RCJ536" s="340"/>
      <c r="RCK536" s="485"/>
      <c r="RCL536" s="340"/>
      <c r="RCM536" s="485"/>
      <c r="RCN536" s="340"/>
      <c r="RCO536" s="485"/>
      <c r="RCP536" s="340"/>
      <c r="RCQ536" s="485"/>
      <c r="RCR536" s="340"/>
      <c r="RCS536" s="485"/>
      <c r="RCT536" s="340"/>
      <c r="RCU536" s="485"/>
      <c r="RCV536" s="340"/>
      <c r="RCW536" s="485"/>
      <c r="RCX536" s="340"/>
      <c r="RCY536" s="485"/>
      <c r="RCZ536" s="340"/>
      <c r="RDA536" s="485"/>
      <c r="RDB536" s="340"/>
      <c r="RDC536" s="485"/>
      <c r="RDD536" s="340"/>
      <c r="RDE536" s="485"/>
      <c r="RDF536" s="340"/>
      <c r="RDG536" s="485"/>
      <c r="RDH536" s="340"/>
      <c r="RDI536" s="485"/>
      <c r="RDJ536" s="340"/>
      <c r="RDK536" s="485"/>
      <c r="RDL536" s="340"/>
      <c r="RDM536" s="485"/>
      <c r="RDN536" s="340"/>
      <c r="RDO536" s="485"/>
      <c r="RDP536" s="340"/>
      <c r="RDQ536" s="485"/>
      <c r="RDR536" s="340"/>
      <c r="RDS536" s="485"/>
      <c r="RDT536" s="340"/>
      <c r="RDU536" s="485"/>
      <c r="RDV536" s="340"/>
      <c r="RDW536" s="485"/>
      <c r="RDX536" s="340"/>
      <c r="RDY536" s="485"/>
      <c r="RDZ536" s="340"/>
      <c r="REA536" s="485"/>
      <c r="REB536" s="340"/>
      <c r="REC536" s="485"/>
      <c r="RED536" s="340"/>
      <c r="REE536" s="485"/>
      <c r="REF536" s="340"/>
      <c r="REG536" s="485"/>
      <c r="REH536" s="340"/>
      <c r="REI536" s="485"/>
      <c r="REJ536" s="340"/>
      <c r="REK536" s="485"/>
      <c r="REL536" s="340"/>
      <c r="REM536" s="485"/>
      <c r="REN536" s="340"/>
      <c r="REO536" s="485"/>
      <c r="REP536" s="340"/>
      <c r="REQ536" s="485"/>
      <c r="RER536" s="340"/>
      <c r="RES536" s="485"/>
      <c r="RET536" s="340"/>
      <c r="REU536" s="485"/>
      <c r="REV536" s="340"/>
      <c r="REW536" s="485"/>
      <c r="REX536" s="340"/>
      <c r="REY536" s="485"/>
      <c r="REZ536" s="340"/>
      <c r="RFA536" s="485"/>
      <c r="RFB536" s="340"/>
      <c r="RFC536" s="485"/>
      <c r="RFD536" s="340"/>
      <c r="RFE536" s="485"/>
      <c r="RFF536" s="340"/>
      <c r="RFG536" s="485"/>
      <c r="RFH536" s="340"/>
      <c r="RFI536" s="485"/>
      <c r="RFJ536" s="340"/>
      <c r="RFK536" s="485"/>
      <c r="RFL536" s="340"/>
      <c r="RFM536" s="485"/>
      <c r="RFN536" s="340"/>
      <c r="RFO536" s="485"/>
      <c r="RFP536" s="340"/>
      <c r="RFQ536" s="485"/>
      <c r="RFR536" s="340"/>
      <c r="RFS536" s="485"/>
      <c r="RFT536" s="340"/>
      <c r="RFU536" s="485"/>
      <c r="RFV536" s="340"/>
      <c r="RFW536" s="485"/>
      <c r="RFX536" s="340"/>
      <c r="RFY536" s="485"/>
      <c r="RFZ536" s="340"/>
      <c r="RGA536" s="485"/>
      <c r="RGB536" s="340"/>
      <c r="RGC536" s="485"/>
      <c r="RGD536" s="340"/>
      <c r="RGE536" s="485"/>
      <c r="RGF536" s="340"/>
      <c r="RGG536" s="485"/>
      <c r="RGH536" s="340"/>
      <c r="RGI536" s="485"/>
      <c r="RGJ536" s="340"/>
      <c r="RGK536" s="485"/>
      <c r="RGL536" s="340"/>
      <c r="RGM536" s="485"/>
      <c r="RGN536" s="340"/>
      <c r="RGO536" s="485"/>
      <c r="RGP536" s="340"/>
      <c r="RGQ536" s="485"/>
      <c r="RGR536" s="340"/>
      <c r="RGS536" s="485"/>
      <c r="RGT536" s="340"/>
      <c r="RGU536" s="485"/>
      <c r="RGV536" s="340"/>
      <c r="RGW536" s="485"/>
      <c r="RGX536" s="340"/>
      <c r="RGY536" s="485"/>
      <c r="RGZ536" s="340"/>
      <c r="RHA536" s="485"/>
      <c r="RHB536" s="340"/>
      <c r="RHC536" s="485"/>
      <c r="RHD536" s="340"/>
      <c r="RHE536" s="485"/>
      <c r="RHF536" s="340"/>
      <c r="RHG536" s="485"/>
      <c r="RHH536" s="340"/>
      <c r="RHI536" s="485"/>
      <c r="RHJ536" s="340"/>
      <c r="RHK536" s="485"/>
      <c r="RHL536" s="340"/>
      <c r="RHM536" s="485"/>
      <c r="RHN536" s="340"/>
      <c r="RHO536" s="485"/>
      <c r="RHP536" s="340"/>
      <c r="RHQ536" s="485"/>
      <c r="RHR536" s="340"/>
      <c r="RHS536" s="485"/>
      <c r="RHT536" s="340"/>
      <c r="RHU536" s="485"/>
      <c r="RHV536" s="340"/>
      <c r="RHW536" s="485"/>
      <c r="RHX536" s="340"/>
      <c r="RHY536" s="485"/>
      <c r="RHZ536" s="340"/>
      <c r="RIA536" s="485"/>
      <c r="RIB536" s="340"/>
      <c r="RIC536" s="485"/>
      <c r="RID536" s="340"/>
      <c r="RIE536" s="485"/>
      <c r="RIF536" s="340"/>
      <c r="RIG536" s="485"/>
      <c r="RIH536" s="340"/>
      <c r="RII536" s="485"/>
      <c r="RIJ536" s="340"/>
      <c r="RIK536" s="485"/>
      <c r="RIL536" s="340"/>
      <c r="RIM536" s="485"/>
      <c r="RIN536" s="340"/>
      <c r="RIO536" s="485"/>
      <c r="RIP536" s="340"/>
      <c r="RIQ536" s="485"/>
      <c r="RIR536" s="340"/>
      <c r="RIS536" s="485"/>
      <c r="RIT536" s="340"/>
      <c r="RIU536" s="485"/>
      <c r="RIV536" s="340"/>
      <c r="RIW536" s="485"/>
      <c r="RIX536" s="340"/>
      <c r="RIY536" s="485"/>
      <c r="RIZ536" s="340"/>
      <c r="RJA536" s="485"/>
      <c r="RJB536" s="340"/>
      <c r="RJC536" s="485"/>
      <c r="RJD536" s="340"/>
      <c r="RJE536" s="485"/>
      <c r="RJF536" s="340"/>
      <c r="RJG536" s="485"/>
      <c r="RJH536" s="340"/>
      <c r="RJI536" s="485"/>
      <c r="RJJ536" s="340"/>
      <c r="RJK536" s="485"/>
      <c r="RJL536" s="340"/>
      <c r="RJM536" s="485"/>
      <c r="RJN536" s="340"/>
      <c r="RJO536" s="485"/>
      <c r="RJP536" s="340"/>
      <c r="RJQ536" s="485"/>
      <c r="RJR536" s="340"/>
      <c r="RJS536" s="485"/>
      <c r="RJT536" s="340"/>
      <c r="RJU536" s="485"/>
      <c r="RJV536" s="340"/>
      <c r="RJW536" s="485"/>
      <c r="RJX536" s="340"/>
      <c r="RJY536" s="485"/>
      <c r="RJZ536" s="340"/>
      <c r="RKA536" s="485"/>
      <c r="RKB536" s="340"/>
      <c r="RKC536" s="485"/>
      <c r="RKD536" s="340"/>
      <c r="RKE536" s="485"/>
      <c r="RKF536" s="340"/>
      <c r="RKG536" s="485"/>
      <c r="RKH536" s="340"/>
      <c r="RKI536" s="485"/>
      <c r="RKJ536" s="340"/>
      <c r="RKK536" s="485"/>
      <c r="RKL536" s="340"/>
      <c r="RKM536" s="485"/>
      <c r="RKN536" s="340"/>
      <c r="RKO536" s="485"/>
      <c r="RKP536" s="340"/>
      <c r="RKQ536" s="485"/>
      <c r="RKR536" s="340"/>
      <c r="RKS536" s="485"/>
      <c r="RKT536" s="340"/>
      <c r="RKU536" s="485"/>
      <c r="RKV536" s="340"/>
      <c r="RKW536" s="485"/>
      <c r="RKX536" s="340"/>
      <c r="RKY536" s="485"/>
      <c r="RKZ536" s="340"/>
      <c r="RLA536" s="485"/>
      <c r="RLB536" s="340"/>
      <c r="RLC536" s="485"/>
      <c r="RLD536" s="340"/>
      <c r="RLE536" s="485"/>
      <c r="RLF536" s="340"/>
      <c r="RLG536" s="485"/>
      <c r="RLH536" s="340"/>
      <c r="RLI536" s="485"/>
      <c r="RLJ536" s="340"/>
      <c r="RLK536" s="485"/>
      <c r="RLL536" s="340"/>
      <c r="RLM536" s="485"/>
      <c r="RLN536" s="340"/>
      <c r="RLO536" s="485"/>
      <c r="RLP536" s="340"/>
      <c r="RLQ536" s="485"/>
      <c r="RLR536" s="340"/>
      <c r="RLS536" s="485"/>
      <c r="RLT536" s="340"/>
      <c r="RLU536" s="485"/>
      <c r="RLV536" s="340"/>
      <c r="RLW536" s="485"/>
      <c r="RLX536" s="340"/>
      <c r="RLY536" s="485"/>
      <c r="RLZ536" s="340"/>
      <c r="RMA536" s="485"/>
      <c r="RMB536" s="340"/>
      <c r="RMC536" s="485"/>
      <c r="RMD536" s="340"/>
      <c r="RME536" s="485"/>
      <c r="RMF536" s="340"/>
      <c r="RMG536" s="485"/>
      <c r="RMH536" s="340"/>
      <c r="RMI536" s="485"/>
      <c r="RMJ536" s="340"/>
      <c r="RMK536" s="485"/>
      <c r="RML536" s="340"/>
      <c r="RMM536" s="485"/>
      <c r="RMN536" s="340"/>
      <c r="RMO536" s="485"/>
      <c r="RMP536" s="340"/>
      <c r="RMQ536" s="485"/>
      <c r="RMR536" s="340"/>
      <c r="RMS536" s="485"/>
      <c r="RMT536" s="340"/>
      <c r="RMU536" s="485"/>
      <c r="RMV536" s="340"/>
      <c r="RMW536" s="485"/>
      <c r="RMX536" s="340"/>
      <c r="RMY536" s="485"/>
      <c r="RMZ536" s="340"/>
      <c r="RNA536" s="485"/>
      <c r="RNB536" s="340"/>
      <c r="RNC536" s="485"/>
      <c r="RND536" s="340"/>
      <c r="RNE536" s="485"/>
      <c r="RNF536" s="340"/>
      <c r="RNG536" s="485"/>
      <c r="RNH536" s="340"/>
      <c r="RNI536" s="485"/>
      <c r="RNJ536" s="340"/>
      <c r="RNK536" s="485"/>
      <c r="RNL536" s="340"/>
      <c r="RNM536" s="485"/>
      <c r="RNN536" s="340"/>
      <c r="RNO536" s="485"/>
      <c r="RNP536" s="340"/>
      <c r="RNQ536" s="485"/>
      <c r="RNR536" s="340"/>
      <c r="RNS536" s="485"/>
      <c r="RNT536" s="340"/>
      <c r="RNU536" s="485"/>
      <c r="RNV536" s="340"/>
      <c r="RNW536" s="485"/>
      <c r="RNX536" s="340"/>
      <c r="RNY536" s="485"/>
      <c r="RNZ536" s="340"/>
      <c r="ROA536" s="485"/>
      <c r="ROB536" s="340"/>
      <c r="ROC536" s="485"/>
      <c r="ROD536" s="340"/>
      <c r="ROE536" s="485"/>
      <c r="ROF536" s="340"/>
      <c r="ROG536" s="485"/>
      <c r="ROH536" s="340"/>
      <c r="ROI536" s="485"/>
      <c r="ROJ536" s="340"/>
      <c r="ROK536" s="485"/>
      <c r="ROL536" s="340"/>
      <c r="ROM536" s="485"/>
      <c r="RON536" s="340"/>
      <c r="ROO536" s="485"/>
      <c r="ROP536" s="340"/>
      <c r="ROQ536" s="485"/>
      <c r="ROR536" s="340"/>
      <c r="ROS536" s="485"/>
      <c r="ROT536" s="340"/>
      <c r="ROU536" s="485"/>
      <c r="ROV536" s="340"/>
      <c r="ROW536" s="485"/>
      <c r="ROX536" s="340"/>
      <c r="ROY536" s="485"/>
      <c r="ROZ536" s="340"/>
      <c r="RPA536" s="485"/>
      <c r="RPB536" s="340"/>
      <c r="RPC536" s="485"/>
      <c r="RPD536" s="340"/>
      <c r="RPE536" s="485"/>
      <c r="RPF536" s="340"/>
      <c r="RPG536" s="485"/>
      <c r="RPH536" s="340"/>
      <c r="RPI536" s="485"/>
      <c r="RPJ536" s="340"/>
      <c r="RPK536" s="485"/>
      <c r="RPL536" s="340"/>
      <c r="RPM536" s="485"/>
      <c r="RPN536" s="340"/>
      <c r="RPO536" s="485"/>
      <c r="RPP536" s="340"/>
      <c r="RPQ536" s="485"/>
      <c r="RPR536" s="340"/>
      <c r="RPS536" s="485"/>
      <c r="RPT536" s="340"/>
      <c r="RPU536" s="485"/>
      <c r="RPV536" s="340"/>
      <c r="RPW536" s="485"/>
      <c r="RPX536" s="340"/>
      <c r="RPY536" s="485"/>
      <c r="RPZ536" s="340"/>
      <c r="RQA536" s="485"/>
      <c r="RQB536" s="340"/>
      <c r="RQC536" s="485"/>
      <c r="RQD536" s="340"/>
      <c r="RQE536" s="485"/>
      <c r="RQF536" s="340"/>
      <c r="RQG536" s="485"/>
      <c r="RQH536" s="340"/>
      <c r="RQI536" s="485"/>
      <c r="RQJ536" s="340"/>
      <c r="RQK536" s="485"/>
      <c r="RQL536" s="340"/>
      <c r="RQM536" s="485"/>
      <c r="RQN536" s="340"/>
      <c r="RQO536" s="485"/>
      <c r="RQP536" s="340"/>
      <c r="RQQ536" s="485"/>
      <c r="RQR536" s="340"/>
      <c r="RQS536" s="485"/>
      <c r="RQT536" s="340"/>
      <c r="RQU536" s="485"/>
      <c r="RQV536" s="340"/>
      <c r="RQW536" s="485"/>
      <c r="RQX536" s="340"/>
      <c r="RQY536" s="485"/>
      <c r="RQZ536" s="340"/>
      <c r="RRA536" s="485"/>
      <c r="RRB536" s="340"/>
      <c r="RRC536" s="485"/>
      <c r="RRD536" s="340"/>
      <c r="RRE536" s="485"/>
      <c r="RRF536" s="340"/>
      <c r="RRG536" s="485"/>
      <c r="RRH536" s="340"/>
      <c r="RRI536" s="485"/>
      <c r="RRJ536" s="340"/>
      <c r="RRK536" s="485"/>
      <c r="RRL536" s="340"/>
      <c r="RRM536" s="485"/>
      <c r="RRN536" s="340"/>
      <c r="RRO536" s="485"/>
      <c r="RRP536" s="340"/>
      <c r="RRQ536" s="485"/>
      <c r="RRR536" s="340"/>
      <c r="RRS536" s="485"/>
      <c r="RRT536" s="340"/>
      <c r="RRU536" s="485"/>
      <c r="RRV536" s="340"/>
      <c r="RRW536" s="485"/>
      <c r="RRX536" s="340"/>
      <c r="RRY536" s="485"/>
      <c r="RRZ536" s="340"/>
      <c r="RSA536" s="485"/>
      <c r="RSB536" s="340"/>
      <c r="RSC536" s="485"/>
      <c r="RSD536" s="340"/>
      <c r="RSE536" s="485"/>
      <c r="RSF536" s="340"/>
      <c r="RSG536" s="485"/>
      <c r="RSH536" s="340"/>
      <c r="RSI536" s="485"/>
      <c r="RSJ536" s="340"/>
      <c r="RSK536" s="485"/>
      <c r="RSL536" s="340"/>
      <c r="RSM536" s="485"/>
      <c r="RSN536" s="340"/>
      <c r="RSO536" s="485"/>
      <c r="RSP536" s="340"/>
      <c r="RSQ536" s="485"/>
      <c r="RSR536" s="340"/>
      <c r="RSS536" s="485"/>
      <c r="RST536" s="340"/>
      <c r="RSU536" s="485"/>
      <c r="RSV536" s="340"/>
      <c r="RSW536" s="485"/>
      <c r="RSX536" s="340"/>
      <c r="RSY536" s="485"/>
      <c r="RSZ536" s="340"/>
      <c r="RTA536" s="485"/>
      <c r="RTB536" s="340"/>
      <c r="RTC536" s="485"/>
      <c r="RTD536" s="340"/>
      <c r="RTE536" s="485"/>
      <c r="RTF536" s="340"/>
      <c r="RTG536" s="485"/>
      <c r="RTH536" s="340"/>
      <c r="RTI536" s="485"/>
      <c r="RTJ536" s="340"/>
      <c r="RTK536" s="485"/>
      <c r="RTL536" s="340"/>
      <c r="RTM536" s="485"/>
      <c r="RTN536" s="340"/>
      <c r="RTO536" s="485"/>
      <c r="RTP536" s="340"/>
      <c r="RTQ536" s="485"/>
      <c r="RTR536" s="340"/>
      <c r="RTS536" s="485"/>
      <c r="RTT536" s="340"/>
      <c r="RTU536" s="485"/>
      <c r="RTV536" s="340"/>
      <c r="RTW536" s="485"/>
      <c r="RTX536" s="340"/>
      <c r="RTY536" s="485"/>
      <c r="RTZ536" s="340"/>
      <c r="RUA536" s="485"/>
      <c r="RUB536" s="340"/>
      <c r="RUC536" s="485"/>
      <c r="RUD536" s="340"/>
      <c r="RUE536" s="485"/>
      <c r="RUF536" s="340"/>
      <c r="RUG536" s="485"/>
      <c r="RUH536" s="340"/>
      <c r="RUI536" s="485"/>
      <c r="RUJ536" s="340"/>
      <c r="RUK536" s="485"/>
      <c r="RUL536" s="340"/>
      <c r="RUM536" s="485"/>
      <c r="RUN536" s="340"/>
      <c r="RUO536" s="485"/>
      <c r="RUP536" s="340"/>
      <c r="RUQ536" s="485"/>
      <c r="RUR536" s="340"/>
      <c r="RUS536" s="485"/>
      <c r="RUT536" s="340"/>
      <c r="RUU536" s="485"/>
      <c r="RUV536" s="340"/>
      <c r="RUW536" s="485"/>
      <c r="RUX536" s="340"/>
      <c r="RUY536" s="485"/>
      <c r="RUZ536" s="340"/>
      <c r="RVA536" s="485"/>
      <c r="RVB536" s="340"/>
      <c r="RVC536" s="485"/>
      <c r="RVD536" s="340"/>
      <c r="RVE536" s="485"/>
      <c r="RVF536" s="340"/>
      <c r="RVG536" s="485"/>
      <c r="RVH536" s="340"/>
      <c r="RVI536" s="485"/>
      <c r="RVJ536" s="340"/>
      <c r="RVK536" s="485"/>
      <c r="RVL536" s="340"/>
      <c r="RVM536" s="485"/>
      <c r="RVN536" s="340"/>
      <c r="RVO536" s="485"/>
      <c r="RVP536" s="340"/>
      <c r="RVQ536" s="485"/>
      <c r="RVR536" s="340"/>
      <c r="RVS536" s="485"/>
      <c r="RVT536" s="340"/>
      <c r="RVU536" s="485"/>
      <c r="RVV536" s="340"/>
      <c r="RVW536" s="485"/>
      <c r="RVX536" s="340"/>
      <c r="RVY536" s="485"/>
      <c r="RVZ536" s="340"/>
      <c r="RWA536" s="485"/>
      <c r="RWB536" s="340"/>
      <c r="RWC536" s="485"/>
      <c r="RWD536" s="340"/>
      <c r="RWE536" s="485"/>
      <c r="RWF536" s="340"/>
      <c r="RWG536" s="485"/>
      <c r="RWH536" s="340"/>
      <c r="RWI536" s="485"/>
      <c r="RWJ536" s="340"/>
      <c r="RWK536" s="485"/>
      <c r="RWL536" s="340"/>
      <c r="RWM536" s="485"/>
      <c r="RWN536" s="340"/>
      <c r="RWO536" s="485"/>
      <c r="RWP536" s="340"/>
      <c r="RWQ536" s="485"/>
      <c r="RWR536" s="340"/>
      <c r="RWS536" s="485"/>
      <c r="RWT536" s="340"/>
      <c r="RWU536" s="485"/>
      <c r="RWV536" s="340"/>
      <c r="RWW536" s="485"/>
      <c r="RWX536" s="340"/>
      <c r="RWY536" s="485"/>
      <c r="RWZ536" s="340"/>
      <c r="RXA536" s="485"/>
      <c r="RXB536" s="340"/>
      <c r="RXC536" s="485"/>
      <c r="RXD536" s="340"/>
      <c r="RXE536" s="485"/>
      <c r="RXF536" s="340"/>
      <c r="RXG536" s="485"/>
      <c r="RXH536" s="340"/>
      <c r="RXI536" s="485"/>
      <c r="RXJ536" s="340"/>
      <c r="RXK536" s="485"/>
      <c r="RXL536" s="340"/>
      <c r="RXM536" s="485"/>
      <c r="RXN536" s="340"/>
      <c r="RXO536" s="485"/>
      <c r="RXP536" s="340"/>
      <c r="RXQ536" s="485"/>
      <c r="RXR536" s="340"/>
      <c r="RXS536" s="485"/>
      <c r="RXT536" s="340"/>
      <c r="RXU536" s="485"/>
      <c r="RXV536" s="340"/>
      <c r="RXW536" s="485"/>
      <c r="RXX536" s="340"/>
      <c r="RXY536" s="485"/>
      <c r="RXZ536" s="340"/>
      <c r="RYA536" s="485"/>
      <c r="RYB536" s="340"/>
      <c r="RYC536" s="485"/>
      <c r="RYD536" s="340"/>
      <c r="RYE536" s="485"/>
      <c r="RYF536" s="340"/>
      <c r="RYG536" s="485"/>
      <c r="RYH536" s="340"/>
      <c r="RYI536" s="485"/>
      <c r="RYJ536" s="340"/>
      <c r="RYK536" s="485"/>
      <c r="RYL536" s="340"/>
      <c r="RYM536" s="485"/>
      <c r="RYN536" s="340"/>
      <c r="RYO536" s="485"/>
      <c r="RYP536" s="340"/>
      <c r="RYQ536" s="485"/>
      <c r="RYR536" s="340"/>
      <c r="RYS536" s="485"/>
      <c r="RYT536" s="340"/>
      <c r="RYU536" s="485"/>
      <c r="RYV536" s="340"/>
      <c r="RYW536" s="485"/>
      <c r="RYX536" s="340"/>
      <c r="RYY536" s="485"/>
      <c r="RYZ536" s="340"/>
      <c r="RZA536" s="485"/>
      <c r="RZB536" s="340"/>
      <c r="RZC536" s="485"/>
      <c r="RZD536" s="340"/>
      <c r="RZE536" s="485"/>
      <c r="RZF536" s="340"/>
      <c r="RZG536" s="485"/>
      <c r="RZH536" s="340"/>
      <c r="RZI536" s="485"/>
      <c r="RZJ536" s="340"/>
      <c r="RZK536" s="485"/>
      <c r="RZL536" s="340"/>
      <c r="RZM536" s="485"/>
      <c r="RZN536" s="340"/>
      <c r="RZO536" s="485"/>
      <c r="RZP536" s="340"/>
      <c r="RZQ536" s="485"/>
      <c r="RZR536" s="340"/>
      <c r="RZS536" s="485"/>
      <c r="RZT536" s="340"/>
      <c r="RZU536" s="485"/>
      <c r="RZV536" s="340"/>
      <c r="RZW536" s="485"/>
      <c r="RZX536" s="340"/>
      <c r="RZY536" s="485"/>
      <c r="RZZ536" s="340"/>
      <c r="SAA536" s="485"/>
      <c r="SAB536" s="340"/>
      <c r="SAC536" s="485"/>
      <c r="SAD536" s="340"/>
      <c r="SAE536" s="485"/>
      <c r="SAF536" s="340"/>
      <c r="SAG536" s="485"/>
      <c r="SAH536" s="340"/>
      <c r="SAI536" s="485"/>
      <c r="SAJ536" s="340"/>
      <c r="SAK536" s="485"/>
      <c r="SAL536" s="340"/>
      <c r="SAM536" s="485"/>
      <c r="SAN536" s="340"/>
      <c r="SAO536" s="485"/>
      <c r="SAP536" s="340"/>
      <c r="SAQ536" s="485"/>
      <c r="SAR536" s="340"/>
      <c r="SAS536" s="485"/>
      <c r="SAT536" s="340"/>
      <c r="SAU536" s="485"/>
      <c r="SAV536" s="340"/>
      <c r="SAW536" s="485"/>
      <c r="SAX536" s="340"/>
      <c r="SAY536" s="485"/>
      <c r="SAZ536" s="340"/>
      <c r="SBA536" s="485"/>
      <c r="SBB536" s="340"/>
      <c r="SBC536" s="485"/>
      <c r="SBD536" s="340"/>
      <c r="SBE536" s="485"/>
      <c r="SBF536" s="340"/>
      <c r="SBG536" s="485"/>
      <c r="SBH536" s="340"/>
      <c r="SBI536" s="485"/>
      <c r="SBJ536" s="340"/>
      <c r="SBK536" s="485"/>
      <c r="SBL536" s="340"/>
      <c r="SBM536" s="485"/>
      <c r="SBN536" s="340"/>
      <c r="SBO536" s="485"/>
      <c r="SBP536" s="340"/>
      <c r="SBQ536" s="485"/>
      <c r="SBR536" s="340"/>
      <c r="SBS536" s="485"/>
      <c r="SBT536" s="340"/>
      <c r="SBU536" s="485"/>
      <c r="SBV536" s="340"/>
      <c r="SBW536" s="485"/>
      <c r="SBX536" s="340"/>
      <c r="SBY536" s="485"/>
      <c r="SBZ536" s="340"/>
      <c r="SCA536" s="485"/>
      <c r="SCB536" s="340"/>
      <c r="SCC536" s="485"/>
      <c r="SCD536" s="340"/>
      <c r="SCE536" s="485"/>
      <c r="SCF536" s="340"/>
      <c r="SCG536" s="485"/>
      <c r="SCH536" s="340"/>
      <c r="SCI536" s="485"/>
      <c r="SCJ536" s="340"/>
      <c r="SCK536" s="485"/>
      <c r="SCL536" s="340"/>
      <c r="SCM536" s="485"/>
      <c r="SCN536" s="340"/>
      <c r="SCO536" s="485"/>
      <c r="SCP536" s="340"/>
      <c r="SCQ536" s="485"/>
      <c r="SCR536" s="340"/>
      <c r="SCS536" s="485"/>
      <c r="SCT536" s="340"/>
      <c r="SCU536" s="485"/>
      <c r="SCV536" s="340"/>
      <c r="SCW536" s="485"/>
      <c r="SCX536" s="340"/>
      <c r="SCY536" s="485"/>
      <c r="SCZ536" s="340"/>
      <c r="SDA536" s="485"/>
      <c r="SDB536" s="340"/>
      <c r="SDC536" s="485"/>
      <c r="SDD536" s="340"/>
      <c r="SDE536" s="485"/>
      <c r="SDF536" s="340"/>
      <c r="SDG536" s="485"/>
      <c r="SDH536" s="340"/>
      <c r="SDI536" s="485"/>
      <c r="SDJ536" s="340"/>
      <c r="SDK536" s="485"/>
      <c r="SDL536" s="340"/>
      <c r="SDM536" s="485"/>
      <c r="SDN536" s="340"/>
      <c r="SDO536" s="485"/>
      <c r="SDP536" s="340"/>
      <c r="SDQ536" s="485"/>
      <c r="SDR536" s="340"/>
      <c r="SDS536" s="485"/>
      <c r="SDT536" s="340"/>
      <c r="SDU536" s="485"/>
      <c r="SDV536" s="340"/>
      <c r="SDW536" s="485"/>
      <c r="SDX536" s="340"/>
      <c r="SDY536" s="485"/>
      <c r="SDZ536" s="340"/>
      <c r="SEA536" s="485"/>
      <c r="SEB536" s="340"/>
      <c r="SEC536" s="485"/>
      <c r="SED536" s="340"/>
      <c r="SEE536" s="485"/>
      <c r="SEF536" s="340"/>
      <c r="SEG536" s="485"/>
      <c r="SEH536" s="340"/>
      <c r="SEI536" s="485"/>
      <c r="SEJ536" s="340"/>
      <c r="SEK536" s="485"/>
      <c r="SEL536" s="340"/>
      <c r="SEM536" s="485"/>
      <c r="SEN536" s="340"/>
      <c r="SEO536" s="485"/>
      <c r="SEP536" s="340"/>
      <c r="SEQ536" s="485"/>
      <c r="SER536" s="340"/>
      <c r="SES536" s="485"/>
      <c r="SET536" s="340"/>
      <c r="SEU536" s="485"/>
      <c r="SEV536" s="340"/>
      <c r="SEW536" s="485"/>
      <c r="SEX536" s="340"/>
      <c r="SEY536" s="485"/>
      <c r="SEZ536" s="340"/>
      <c r="SFA536" s="485"/>
      <c r="SFB536" s="340"/>
      <c r="SFC536" s="485"/>
      <c r="SFD536" s="340"/>
      <c r="SFE536" s="485"/>
      <c r="SFF536" s="340"/>
      <c r="SFG536" s="485"/>
      <c r="SFH536" s="340"/>
      <c r="SFI536" s="485"/>
      <c r="SFJ536" s="340"/>
      <c r="SFK536" s="485"/>
      <c r="SFL536" s="340"/>
      <c r="SFM536" s="485"/>
      <c r="SFN536" s="340"/>
      <c r="SFO536" s="485"/>
      <c r="SFP536" s="340"/>
      <c r="SFQ536" s="485"/>
      <c r="SFR536" s="340"/>
      <c r="SFS536" s="485"/>
      <c r="SFT536" s="340"/>
      <c r="SFU536" s="485"/>
      <c r="SFV536" s="340"/>
      <c r="SFW536" s="485"/>
      <c r="SFX536" s="340"/>
      <c r="SFY536" s="485"/>
      <c r="SFZ536" s="340"/>
      <c r="SGA536" s="485"/>
      <c r="SGB536" s="340"/>
      <c r="SGC536" s="485"/>
      <c r="SGD536" s="340"/>
      <c r="SGE536" s="485"/>
      <c r="SGF536" s="340"/>
      <c r="SGG536" s="485"/>
      <c r="SGH536" s="340"/>
      <c r="SGI536" s="485"/>
      <c r="SGJ536" s="340"/>
      <c r="SGK536" s="485"/>
      <c r="SGL536" s="340"/>
      <c r="SGM536" s="485"/>
      <c r="SGN536" s="340"/>
      <c r="SGO536" s="485"/>
      <c r="SGP536" s="340"/>
      <c r="SGQ536" s="485"/>
      <c r="SGR536" s="340"/>
      <c r="SGS536" s="485"/>
      <c r="SGT536" s="340"/>
      <c r="SGU536" s="485"/>
      <c r="SGV536" s="340"/>
      <c r="SGW536" s="485"/>
      <c r="SGX536" s="340"/>
      <c r="SGY536" s="485"/>
      <c r="SGZ536" s="340"/>
      <c r="SHA536" s="485"/>
      <c r="SHB536" s="340"/>
      <c r="SHC536" s="485"/>
      <c r="SHD536" s="340"/>
      <c r="SHE536" s="485"/>
      <c r="SHF536" s="340"/>
      <c r="SHG536" s="485"/>
      <c r="SHH536" s="340"/>
      <c r="SHI536" s="485"/>
      <c r="SHJ536" s="340"/>
      <c r="SHK536" s="485"/>
      <c r="SHL536" s="340"/>
      <c r="SHM536" s="485"/>
      <c r="SHN536" s="340"/>
      <c r="SHO536" s="485"/>
      <c r="SHP536" s="340"/>
      <c r="SHQ536" s="485"/>
      <c r="SHR536" s="340"/>
      <c r="SHS536" s="485"/>
      <c r="SHT536" s="340"/>
      <c r="SHU536" s="485"/>
      <c r="SHV536" s="340"/>
      <c r="SHW536" s="485"/>
      <c r="SHX536" s="340"/>
      <c r="SHY536" s="485"/>
      <c r="SHZ536" s="340"/>
      <c r="SIA536" s="485"/>
      <c r="SIB536" s="340"/>
      <c r="SIC536" s="485"/>
      <c r="SID536" s="340"/>
      <c r="SIE536" s="485"/>
      <c r="SIF536" s="340"/>
      <c r="SIG536" s="485"/>
      <c r="SIH536" s="340"/>
      <c r="SII536" s="485"/>
      <c r="SIJ536" s="340"/>
      <c r="SIK536" s="485"/>
      <c r="SIL536" s="340"/>
      <c r="SIM536" s="485"/>
      <c r="SIN536" s="340"/>
      <c r="SIO536" s="485"/>
      <c r="SIP536" s="340"/>
      <c r="SIQ536" s="485"/>
      <c r="SIR536" s="340"/>
      <c r="SIS536" s="485"/>
      <c r="SIT536" s="340"/>
      <c r="SIU536" s="485"/>
      <c r="SIV536" s="340"/>
      <c r="SIW536" s="485"/>
      <c r="SIX536" s="340"/>
      <c r="SIY536" s="485"/>
      <c r="SIZ536" s="340"/>
      <c r="SJA536" s="485"/>
      <c r="SJB536" s="340"/>
      <c r="SJC536" s="485"/>
      <c r="SJD536" s="340"/>
      <c r="SJE536" s="485"/>
      <c r="SJF536" s="340"/>
      <c r="SJG536" s="485"/>
      <c r="SJH536" s="340"/>
      <c r="SJI536" s="485"/>
      <c r="SJJ536" s="340"/>
      <c r="SJK536" s="485"/>
      <c r="SJL536" s="340"/>
      <c r="SJM536" s="485"/>
      <c r="SJN536" s="340"/>
      <c r="SJO536" s="485"/>
      <c r="SJP536" s="340"/>
      <c r="SJQ536" s="485"/>
      <c r="SJR536" s="340"/>
      <c r="SJS536" s="485"/>
      <c r="SJT536" s="340"/>
      <c r="SJU536" s="485"/>
      <c r="SJV536" s="340"/>
      <c r="SJW536" s="485"/>
      <c r="SJX536" s="340"/>
      <c r="SJY536" s="485"/>
      <c r="SJZ536" s="340"/>
      <c r="SKA536" s="485"/>
      <c r="SKB536" s="340"/>
      <c r="SKC536" s="485"/>
      <c r="SKD536" s="340"/>
      <c r="SKE536" s="485"/>
      <c r="SKF536" s="340"/>
      <c r="SKG536" s="485"/>
      <c r="SKH536" s="340"/>
      <c r="SKI536" s="485"/>
      <c r="SKJ536" s="340"/>
      <c r="SKK536" s="485"/>
      <c r="SKL536" s="340"/>
      <c r="SKM536" s="485"/>
      <c r="SKN536" s="340"/>
      <c r="SKO536" s="485"/>
      <c r="SKP536" s="340"/>
      <c r="SKQ536" s="485"/>
      <c r="SKR536" s="340"/>
      <c r="SKS536" s="485"/>
      <c r="SKT536" s="340"/>
      <c r="SKU536" s="485"/>
      <c r="SKV536" s="340"/>
      <c r="SKW536" s="485"/>
      <c r="SKX536" s="340"/>
      <c r="SKY536" s="485"/>
      <c r="SKZ536" s="340"/>
      <c r="SLA536" s="485"/>
      <c r="SLB536" s="340"/>
      <c r="SLC536" s="485"/>
      <c r="SLD536" s="340"/>
      <c r="SLE536" s="485"/>
      <c r="SLF536" s="340"/>
      <c r="SLG536" s="485"/>
      <c r="SLH536" s="340"/>
      <c r="SLI536" s="485"/>
      <c r="SLJ536" s="340"/>
      <c r="SLK536" s="485"/>
      <c r="SLL536" s="340"/>
      <c r="SLM536" s="485"/>
      <c r="SLN536" s="340"/>
      <c r="SLO536" s="485"/>
      <c r="SLP536" s="340"/>
      <c r="SLQ536" s="485"/>
      <c r="SLR536" s="340"/>
      <c r="SLS536" s="485"/>
      <c r="SLT536" s="340"/>
      <c r="SLU536" s="485"/>
      <c r="SLV536" s="340"/>
      <c r="SLW536" s="485"/>
      <c r="SLX536" s="340"/>
      <c r="SLY536" s="485"/>
      <c r="SLZ536" s="340"/>
      <c r="SMA536" s="485"/>
      <c r="SMB536" s="340"/>
      <c r="SMC536" s="485"/>
      <c r="SMD536" s="340"/>
      <c r="SME536" s="485"/>
      <c r="SMF536" s="340"/>
      <c r="SMG536" s="485"/>
      <c r="SMH536" s="340"/>
      <c r="SMI536" s="485"/>
      <c r="SMJ536" s="340"/>
      <c r="SMK536" s="485"/>
      <c r="SML536" s="340"/>
      <c r="SMM536" s="485"/>
      <c r="SMN536" s="340"/>
      <c r="SMO536" s="485"/>
      <c r="SMP536" s="340"/>
      <c r="SMQ536" s="485"/>
      <c r="SMR536" s="340"/>
      <c r="SMS536" s="485"/>
      <c r="SMT536" s="340"/>
      <c r="SMU536" s="485"/>
      <c r="SMV536" s="340"/>
      <c r="SMW536" s="485"/>
      <c r="SMX536" s="340"/>
      <c r="SMY536" s="485"/>
      <c r="SMZ536" s="340"/>
      <c r="SNA536" s="485"/>
      <c r="SNB536" s="340"/>
      <c r="SNC536" s="485"/>
      <c r="SND536" s="340"/>
      <c r="SNE536" s="485"/>
      <c r="SNF536" s="340"/>
      <c r="SNG536" s="485"/>
      <c r="SNH536" s="340"/>
      <c r="SNI536" s="485"/>
      <c r="SNJ536" s="340"/>
      <c r="SNK536" s="485"/>
      <c r="SNL536" s="340"/>
      <c r="SNM536" s="485"/>
      <c r="SNN536" s="340"/>
      <c r="SNO536" s="485"/>
      <c r="SNP536" s="340"/>
      <c r="SNQ536" s="485"/>
      <c r="SNR536" s="340"/>
      <c r="SNS536" s="485"/>
      <c r="SNT536" s="340"/>
      <c r="SNU536" s="485"/>
      <c r="SNV536" s="340"/>
      <c r="SNW536" s="485"/>
      <c r="SNX536" s="340"/>
      <c r="SNY536" s="485"/>
      <c r="SNZ536" s="340"/>
      <c r="SOA536" s="485"/>
      <c r="SOB536" s="340"/>
      <c r="SOC536" s="485"/>
      <c r="SOD536" s="340"/>
      <c r="SOE536" s="485"/>
      <c r="SOF536" s="340"/>
      <c r="SOG536" s="485"/>
      <c r="SOH536" s="340"/>
      <c r="SOI536" s="485"/>
      <c r="SOJ536" s="340"/>
      <c r="SOK536" s="485"/>
      <c r="SOL536" s="340"/>
      <c r="SOM536" s="485"/>
      <c r="SON536" s="340"/>
      <c r="SOO536" s="485"/>
      <c r="SOP536" s="340"/>
      <c r="SOQ536" s="485"/>
      <c r="SOR536" s="340"/>
      <c r="SOS536" s="485"/>
      <c r="SOT536" s="340"/>
      <c r="SOU536" s="485"/>
      <c r="SOV536" s="340"/>
      <c r="SOW536" s="485"/>
      <c r="SOX536" s="340"/>
      <c r="SOY536" s="485"/>
      <c r="SOZ536" s="340"/>
      <c r="SPA536" s="485"/>
      <c r="SPB536" s="340"/>
      <c r="SPC536" s="485"/>
      <c r="SPD536" s="340"/>
      <c r="SPE536" s="485"/>
      <c r="SPF536" s="340"/>
      <c r="SPG536" s="485"/>
      <c r="SPH536" s="340"/>
      <c r="SPI536" s="485"/>
      <c r="SPJ536" s="340"/>
      <c r="SPK536" s="485"/>
      <c r="SPL536" s="340"/>
      <c r="SPM536" s="485"/>
      <c r="SPN536" s="340"/>
      <c r="SPO536" s="485"/>
      <c r="SPP536" s="340"/>
      <c r="SPQ536" s="485"/>
      <c r="SPR536" s="340"/>
      <c r="SPS536" s="485"/>
      <c r="SPT536" s="340"/>
      <c r="SPU536" s="485"/>
      <c r="SPV536" s="340"/>
      <c r="SPW536" s="485"/>
      <c r="SPX536" s="340"/>
      <c r="SPY536" s="485"/>
      <c r="SPZ536" s="340"/>
      <c r="SQA536" s="485"/>
      <c r="SQB536" s="340"/>
      <c r="SQC536" s="485"/>
      <c r="SQD536" s="340"/>
      <c r="SQE536" s="485"/>
      <c r="SQF536" s="340"/>
      <c r="SQG536" s="485"/>
      <c r="SQH536" s="340"/>
      <c r="SQI536" s="485"/>
      <c r="SQJ536" s="340"/>
      <c r="SQK536" s="485"/>
      <c r="SQL536" s="340"/>
      <c r="SQM536" s="485"/>
      <c r="SQN536" s="340"/>
      <c r="SQO536" s="485"/>
      <c r="SQP536" s="340"/>
      <c r="SQQ536" s="485"/>
      <c r="SQR536" s="340"/>
      <c r="SQS536" s="485"/>
      <c r="SQT536" s="340"/>
      <c r="SQU536" s="485"/>
      <c r="SQV536" s="340"/>
      <c r="SQW536" s="485"/>
      <c r="SQX536" s="340"/>
      <c r="SQY536" s="485"/>
      <c r="SQZ536" s="340"/>
      <c r="SRA536" s="485"/>
      <c r="SRB536" s="340"/>
      <c r="SRC536" s="485"/>
      <c r="SRD536" s="340"/>
      <c r="SRE536" s="485"/>
      <c r="SRF536" s="340"/>
      <c r="SRG536" s="485"/>
      <c r="SRH536" s="340"/>
      <c r="SRI536" s="485"/>
      <c r="SRJ536" s="340"/>
      <c r="SRK536" s="485"/>
      <c r="SRL536" s="340"/>
      <c r="SRM536" s="485"/>
      <c r="SRN536" s="340"/>
      <c r="SRO536" s="485"/>
      <c r="SRP536" s="340"/>
      <c r="SRQ536" s="485"/>
      <c r="SRR536" s="340"/>
      <c r="SRS536" s="485"/>
      <c r="SRT536" s="340"/>
      <c r="SRU536" s="485"/>
      <c r="SRV536" s="340"/>
      <c r="SRW536" s="485"/>
      <c r="SRX536" s="340"/>
      <c r="SRY536" s="485"/>
      <c r="SRZ536" s="340"/>
      <c r="SSA536" s="485"/>
      <c r="SSB536" s="340"/>
      <c r="SSC536" s="485"/>
      <c r="SSD536" s="340"/>
      <c r="SSE536" s="485"/>
      <c r="SSF536" s="340"/>
      <c r="SSG536" s="485"/>
      <c r="SSH536" s="340"/>
      <c r="SSI536" s="485"/>
      <c r="SSJ536" s="340"/>
      <c r="SSK536" s="485"/>
      <c r="SSL536" s="340"/>
      <c r="SSM536" s="485"/>
      <c r="SSN536" s="340"/>
      <c r="SSO536" s="485"/>
      <c r="SSP536" s="340"/>
      <c r="SSQ536" s="485"/>
      <c r="SSR536" s="340"/>
      <c r="SSS536" s="485"/>
      <c r="SST536" s="340"/>
      <c r="SSU536" s="485"/>
      <c r="SSV536" s="340"/>
      <c r="SSW536" s="485"/>
      <c r="SSX536" s="340"/>
      <c r="SSY536" s="485"/>
      <c r="SSZ536" s="340"/>
      <c r="STA536" s="485"/>
      <c r="STB536" s="340"/>
      <c r="STC536" s="485"/>
      <c r="STD536" s="340"/>
      <c r="STE536" s="485"/>
      <c r="STF536" s="340"/>
      <c r="STG536" s="485"/>
      <c r="STH536" s="340"/>
      <c r="STI536" s="485"/>
      <c r="STJ536" s="340"/>
      <c r="STK536" s="485"/>
      <c r="STL536" s="340"/>
      <c r="STM536" s="485"/>
      <c r="STN536" s="340"/>
      <c r="STO536" s="485"/>
      <c r="STP536" s="340"/>
      <c r="STQ536" s="485"/>
      <c r="STR536" s="340"/>
      <c r="STS536" s="485"/>
      <c r="STT536" s="340"/>
      <c r="STU536" s="485"/>
      <c r="STV536" s="340"/>
      <c r="STW536" s="485"/>
      <c r="STX536" s="340"/>
      <c r="STY536" s="485"/>
      <c r="STZ536" s="340"/>
      <c r="SUA536" s="485"/>
      <c r="SUB536" s="340"/>
      <c r="SUC536" s="485"/>
      <c r="SUD536" s="340"/>
      <c r="SUE536" s="485"/>
      <c r="SUF536" s="340"/>
      <c r="SUG536" s="485"/>
      <c r="SUH536" s="340"/>
      <c r="SUI536" s="485"/>
      <c r="SUJ536" s="340"/>
      <c r="SUK536" s="485"/>
      <c r="SUL536" s="340"/>
      <c r="SUM536" s="485"/>
      <c r="SUN536" s="340"/>
      <c r="SUO536" s="485"/>
      <c r="SUP536" s="340"/>
      <c r="SUQ536" s="485"/>
      <c r="SUR536" s="340"/>
      <c r="SUS536" s="485"/>
      <c r="SUT536" s="340"/>
      <c r="SUU536" s="485"/>
      <c r="SUV536" s="340"/>
      <c r="SUW536" s="485"/>
      <c r="SUX536" s="340"/>
      <c r="SUY536" s="485"/>
      <c r="SUZ536" s="340"/>
      <c r="SVA536" s="485"/>
      <c r="SVB536" s="340"/>
      <c r="SVC536" s="485"/>
      <c r="SVD536" s="340"/>
      <c r="SVE536" s="485"/>
      <c r="SVF536" s="340"/>
      <c r="SVG536" s="485"/>
      <c r="SVH536" s="340"/>
      <c r="SVI536" s="485"/>
      <c r="SVJ536" s="340"/>
      <c r="SVK536" s="485"/>
      <c r="SVL536" s="340"/>
      <c r="SVM536" s="485"/>
      <c r="SVN536" s="340"/>
      <c r="SVO536" s="485"/>
      <c r="SVP536" s="340"/>
      <c r="SVQ536" s="485"/>
      <c r="SVR536" s="340"/>
      <c r="SVS536" s="485"/>
      <c r="SVT536" s="340"/>
      <c r="SVU536" s="485"/>
      <c r="SVV536" s="340"/>
      <c r="SVW536" s="485"/>
      <c r="SVX536" s="340"/>
      <c r="SVY536" s="485"/>
      <c r="SVZ536" s="340"/>
      <c r="SWA536" s="485"/>
      <c r="SWB536" s="340"/>
      <c r="SWC536" s="485"/>
      <c r="SWD536" s="340"/>
      <c r="SWE536" s="485"/>
      <c r="SWF536" s="340"/>
      <c r="SWG536" s="485"/>
      <c r="SWH536" s="340"/>
      <c r="SWI536" s="485"/>
      <c r="SWJ536" s="340"/>
      <c r="SWK536" s="485"/>
      <c r="SWL536" s="340"/>
      <c r="SWM536" s="485"/>
      <c r="SWN536" s="340"/>
      <c r="SWO536" s="485"/>
      <c r="SWP536" s="340"/>
      <c r="SWQ536" s="485"/>
      <c r="SWR536" s="340"/>
      <c r="SWS536" s="485"/>
      <c r="SWT536" s="340"/>
      <c r="SWU536" s="485"/>
      <c r="SWV536" s="340"/>
      <c r="SWW536" s="485"/>
      <c r="SWX536" s="340"/>
      <c r="SWY536" s="485"/>
      <c r="SWZ536" s="340"/>
      <c r="SXA536" s="485"/>
      <c r="SXB536" s="340"/>
      <c r="SXC536" s="485"/>
      <c r="SXD536" s="340"/>
      <c r="SXE536" s="485"/>
      <c r="SXF536" s="340"/>
      <c r="SXG536" s="485"/>
      <c r="SXH536" s="340"/>
      <c r="SXI536" s="485"/>
      <c r="SXJ536" s="340"/>
      <c r="SXK536" s="485"/>
      <c r="SXL536" s="340"/>
      <c r="SXM536" s="485"/>
      <c r="SXN536" s="340"/>
      <c r="SXO536" s="485"/>
      <c r="SXP536" s="340"/>
      <c r="SXQ536" s="485"/>
      <c r="SXR536" s="340"/>
      <c r="SXS536" s="485"/>
      <c r="SXT536" s="340"/>
      <c r="SXU536" s="485"/>
      <c r="SXV536" s="340"/>
      <c r="SXW536" s="485"/>
      <c r="SXX536" s="340"/>
      <c r="SXY536" s="485"/>
      <c r="SXZ536" s="340"/>
      <c r="SYA536" s="485"/>
      <c r="SYB536" s="340"/>
      <c r="SYC536" s="485"/>
      <c r="SYD536" s="340"/>
      <c r="SYE536" s="485"/>
      <c r="SYF536" s="340"/>
      <c r="SYG536" s="485"/>
      <c r="SYH536" s="340"/>
      <c r="SYI536" s="485"/>
      <c r="SYJ536" s="340"/>
      <c r="SYK536" s="485"/>
      <c r="SYL536" s="340"/>
      <c r="SYM536" s="485"/>
      <c r="SYN536" s="340"/>
      <c r="SYO536" s="485"/>
      <c r="SYP536" s="340"/>
      <c r="SYQ536" s="485"/>
      <c r="SYR536" s="340"/>
      <c r="SYS536" s="485"/>
      <c r="SYT536" s="340"/>
      <c r="SYU536" s="485"/>
      <c r="SYV536" s="340"/>
      <c r="SYW536" s="485"/>
      <c r="SYX536" s="340"/>
      <c r="SYY536" s="485"/>
      <c r="SYZ536" s="340"/>
      <c r="SZA536" s="485"/>
      <c r="SZB536" s="340"/>
      <c r="SZC536" s="485"/>
      <c r="SZD536" s="340"/>
      <c r="SZE536" s="485"/>
      <c r="SZF536" s="340"/>
      <c r="SZG536" s="485"/>
      <c r="SZH536" s="340"/>
      <c r="SZI536" s="485"/>
      <c r="SZJ536" s="340"/>
      <c r="SZK536" s="485"/>
      <c r="SZL536" s="340"/>
      <c r="SZM536" s="485"/>
      <c r="SZN536" s="340"/>
      <c r="SZO536" s="485"/>
      <c r="SZP536" s="340"/>
      <c r="SZQ536" s="485"/>
      <c r="SZR536" s="340"/>
      <c r="SZS536" s="485"/>
      <c r="SZT536" s="340"/>
      <c r="SZU536" s="485"/>
      <c r="SZV536" s="340"/>
      <c r="SZW536" s="485"/>
      <c r="SZX536" s="340"/>
      <c r="SZY536" s="485"/>
      <c r="SZZ536" s="340"/>
      <c r="TAA536" s="485"/>
      <c r="TAB536" s="340"/>
      <c r="TAC536" s="485"/>
      <c r="TAD536" s="340"/>
      <c r="TAE536" s="485"/>
      <c r="TAF536" s="340"/>
      <c r="TAG536" s="485"/>
      <c r="TAH536" s="340"/>
      <c r="TAI536" s="485"/>
      <c r="TAJ536" s="340"/>
      <c r="TAK536" s="485"/>
      <c r="TAL536" s="340"/>
      <c r="TAM536" s="485"/>
      <c r="TAN536" s="340"/>
      <c r="TAO536" s="485"/>
      <c r="TAP536" s="340"/>
      <c r="TAQ536" s="485"/>
      <c r="TAR536" s="340"/>
      <c r="TAS536" s="485"/>
      <c r="TAT536" s="340"/>
      <c r="TAU536" s="485"/>
      <c r="TAV536" s="340"/>
      <c r="TAW536" s="485"/>
      <c r="TAX536" s="340"/>
      <c r="TAY536" s="485"/>
      <c r="TAZ536" s="340"/>
      <c r="TBA536" s="485"/>
      <c r="TBB536" s="340"/>
      <c r="TBC536" s="485"/>
      <c r="TBD536" s="340"/>
      <c r="TBE536" s="485"/>
      <c r="TBF536" s="340"/>
      <c r="TBG536" s="485"/>
      <c r="TBH536" s="340"/>
      <c r="TBI536" s="485"/>
      <c r="TBJ536" s="340"/>
      <c r="TBK536" s="485"/>
      <c r="TBL536" s="340"/>
      <c r="TBM536" s="485"/>
      <c r="TBN536" s="340"/>
      <c r="TBO536" s="485"/>
      <c r="TBP536" s="340"/>
      <c r="TBQ536" s="485"/>
      <c r="TBR536" s="340"/>
      <c r="TBS536" s="485"/>
      <c r="TBT536" s="340"/>
      <c r="TBU536" s="485"/>
      <c r="TBV536" s="340"/>
      <c r="TBW536" s="485"/>
      <c r="TBX536" s="340"/>
      <c r="TBY536" s="485"/>
      <c r="TBZ536" s="340"/>
      <c r="TCA536" s="485"/>
      <c r="TCB536" s="340"/>
      <c r="TCC536" s="485"/>
      <c r="TCD536" s="340"/>
      <c r="TCE536" s="485"/>
      <c r="TCF536" s="340"/>
      <c r="TCG536" s="485"/>
      <c r="TCH536" s="340"/>
      <c r="TCI536" s="485"/>
      <c r="TCJ536" s="340"/>
      <c r="TCK536" s="485"/>
      <c r="TCL536" s="340"/>
      <c r="TCM536" s="485"/>
      <c r="TCN536" s="340"/>
      <c r="TCO536" s="485"/>
      <c r="TCP536" s="340"/>
      <c r="TCQ536" s="485"/>
      <c r="TCR536" s="340"/>
      <c r="TCS536" s="485"/>
      <c r="TCT536" s="340"/>
      <c r="TCU536" s="485"/>
      <c r="TCV536" s="340"/>
      <c r="TCW536" s="485"/>
      <c r="TCX536" s="340"/>
      <c r="TCY536" s="485"/>
      <c r="TCZ536" s="340"/>
      <c r="TDA536" s="485"/>
      <c r="TDB536" s="340"/>
      <c r="TDC536" s="485"/>
      <c r="TDD536" s="340"/>
      <c r="TDE536" s="485"/>
      <c r="TDF536" s="340"/>
      <c r="TDG536" s="485"/>
      <c r="TDH536" s="340"/>
      <c r="TDI536" s="485"/>
      <c r="TDJ536" s="340"/>
      <c r="TDK536" s="485"/>
      <c r="TDL536" s="340"/>
      <c r="TDM536" s="485"/>
      <c r="TDN536" s="340"/>
      <c r="TDO536" s="485"/>
      <c r="TDP536" s="340"/>
      <c r="TDQ536" s="485"/>
      <c r="TDR536" s="340"/>
      <c r="TDS536" s="485"/>
      <c r="TDT536" s="340"/>
      <c r="TDU536" s="485"/>
      <c r="TDV536" s="340"/>
      <c r="TDW536" s="485"/>
      <c r="TDX536" s="340"/>
      <c r="TDY536" s="485"/>
      <c r="TDZ536" s="340"/>
      <c r="TEA536" s="485"/>
      <c r="TEB536" s="340"/>
      <c r="TEC536" s="485"/>
      <c r="TED536" s="340"/>
      <c r="TEE536" s="485"/>
      <c r="TEF536" s="340"/>
      <c r="TEG536" s="485"/>
      <c r="TEH536" s="340"/>
      <c r="TEI536" s="485"/>
      <c r="TEJ536" s="340"/>
      <c r="TEK536" s="485"/>
      <c r="TEL536" s="340"/>
      <c r="TEM536" s="485"/>
      <c r="TEN536" s="340"/>
      <c r="TEO536" s="485"/>
      <c r="TEP536" s="340"/>
      <c r="TEQ536" s="485"/>
      <c r="TER536" s="340"/>
      <c r="TES536" s="485"/>
      <c r="TET536" s="340"/>
      <c r="TEU536" s="485"/>
      <c r="TEV536" s="340"/>
      <c r="TEW536" s="485"/>
      <c r="TEX536" s="340"/>
      <c r="TEY536" s="485"/>
      <c r="TEZ536" s="340"/>
      <c r="TFA536" s="485"/>
      <c r="TFB536" s="340"/>
      <c r="TFC536" s="485"/>
      <c r="TFD536" s="340"/>
      <c r="TFE536" s="485"/>
      <c r="TFF536" s="340"/>
      <c r="TFG536" s="485"/>
      <c r="TFH536" s="340"/>
      <c r="TFI536" s="485"/>
      <c r="TFJ536" s="340"/>
      <c r="TFK536" s="485"/>
      <c r="TFL536" s="340"/>
      <c r="TFM536" s="485"/>
      <c r="TFN536" s="340"/>
      <c r="TFO536" s="485"/>
      <c r="TFP536" s="340"/>
      <c r="TFQ536" s="485"/>
      <c r="TFR536" s="340"/>
      <c r="TFS536" s="485"/>
      <c r="TFT536" s="340"/>
      <c r="TFU536" s="485"/>
      <c r="TFV536" s="340"/>
      <c r="TFW536" s="485"/>
      <c r="TFX536" s="340"/>
      <c r="TFY536" s="485"/>
      <c r="TFZ536" s="340"/>
      <c r="TGA536" s="485"/>
      <c r="TGB536" s="340"/>
      <c r="TGC536" s="485"/>
      <c r="TGD536" s="340"/>
      <c r="TGE536" s="485"/>
      <c r="TGF536" s="340"/>
      <c r="TGG536" s="485"/>
      <c r="TGH536" s="340"/>
      <c r="TGI536" s="485"/>
      <c r="TGJ536" s="340"/>
      <c r="TGK536" s="485"/>
      <c r="TGL536" s="340"/>
      <c r="TGM536" s="485"/>
      <c r="TGN536" s="340"/>
      <c r="TGO536" s="485"/>
      <c r="TGP536" s="340"/>
      <c r="TGQ536" s="485"/>
      <c r="TGR536" s="340"/>
      <c r="TGS536" s="485"/>
      <c r="TGT536" s="340"/>
      <c r="TGU536" s="485"/>
      <c r="TGV536" s="340"/>
      <c r="TGW536" s="485"/>
      <c r="TGX536" s="340"/>
      <c r="TGY536" s="485"/>
      <c r="TGZ536" s="340"/>
      <c r="THA536" s="485"/>
      <c r="THB536" s="340"/>
      <c r="THC536" s="485"/>
      <c r="THD536" s="340"/>
      <c r="THE536" s="485"/>
      <c r="THF536" s="340"/>
      <c r="THG536" s="485"/>
      <c r="THH536" s="340"/>
      <c r="THI536" s="485"/>
      <c r="THJ536" s="340"/>
      <c r="THK536" s="485"/>
      <c r="THL536" s="340"/>
      <c r="THM536" s="485"/>
      <c r="THN536" s="340"/>
      <c r="THO536" s="485"/>
      <c r="THP536" s="340"/>
      <c r="THQ536" s="485"/>
      <c r="THR536" s="340"/>
      <c r="THS536" s="485"/>
      <c r="THT536" s="340"/>
      <c r="THU536" s="485"/>
      <c r="THV536" s="340"/>
      <c r="THW536" s="485"/>
      <c r="THX536" s="340"/>
      <c r="THY536" s="485"/>
      <c r="THZ536" s="340"/>
      <c r="TIA536" s="485"/>
      <c r="TIB536" s="340"/>
      <c r="TIC536" s="485"/>
      <c r="TID536" s="340"/>
      <c r="TIE536" s="485"/>
      <c r="TIF536" s="340"/>
      <c r="TIG536" s="485"/>
      <c r="TIH536" s="340"/>
      <c r="TII536" s="485"/>
      <c r="TIJ536" s="340"/>
      <c r="TIK536" s="485"/>
      <c r="TIL536" s="340"/>
      <c r="TIM536" s="485"/>
      <c r="TIN536" s="340"/>
      <c r="TIO536" s="485"/>
      <c r="TIP536" s="340"/>
      <c r="TIQ536" s="485"/>
      <c r="TIR536" s="340"/>
      <c r="TIS536" s="485"/>
      <c r="TIT536" s="340"/>
      <c r="TIU536" s="485"/>
      <c r="TIV536" s="340"/>
      <c r="TIW536" s="485"/>
      <c r="TIX536" s="340"/>
      <c r="TIY536" s="485"/>
      <c r="TIZ536" s="340"/>
      <c r="TJA536" s="485"/>
      <c r="TJB536" s="340"/>
      <c r="TJC536" s="485"/>
      <c r="TJD536" s="340"/>
      <c r="TJE536" s="485"/>
      <c r="TJF536" s="340"/>
      <c r="TJG536" s="485"/>
      <c r="TJH536" s="340"/>
      <c r="TJI536" s="485"/>
      <c r="TJJ536" s="340"/>
      <c r="TJK536" s="485"/>
      <c r="TJL536" s="340"/>
      <c r="TJM536" s="485"/>
      <c r="TJN536" s="340"/>
      <c r="TJO536" s="485"/>
      <c r="TJP536" s="340"/>
      <c r="TJQ536" s="485"/>
      <c r="TJR536" s="340"/>
      <c r="TJS536" s="485"/>
      <c r="TJT536" s="340"/>
      <c r="TJU536" s="485"/>
      <c r="TJV536" s="340"/>
      <c r="TJW536" s="485"/>
      <c r="TJX536" s="340"/>
      <c r="TJY536" s="485"/>
      <c r="TJZ536" s="340"/>
      <c r="TKA536" s="485"/>
      <c r="TKB536" s="340"/>
      <c r="TKC536" s="485"/>
      <c r="TKD536" s="340"/>
      <c r="TKE536" s="485"/>
      <c r="TKF536" s="340"/>
      <c r="TKG536" s="485"/>
      <c r="TKH536" s="340"/>
      <c r="TKI536" s="485"/>
      <c r="TKJ536" s="340"/>
      <c r="TKK536" s="485"/>
      <c r="TKL536" s="340"/>
      <c r="TKM536" s="485"/>
      <c r="TKN536" s="340"/>
      <c r="TKO536" s="485"/>
      <c r="TKP536" s="340"/>
      <c r="TKQ536" s="485"/>
      <c r="TKR536" s="340"/>
      <c r="TKS536" s="485"/>
      <c r="TKT536" s="340"/>
      <c r="TKU536" s="485"/>
      <c r="TKV536" s="340"/>
      <c r="TKW536" s="485"/>
      <c r="TKX536" s="340"/>
      <c r="TKY536" s="485"/>
      <c r="TKZ536" s="340"/>
      <c r="TLA536" s="485"/>
      <c r="TLB536" s="340"/>
      <c r="TLC536" s="485"/>
      <c r="TLD536" s="340"/>
      <c r="TLE536" s="485"/>
      <c r="TLF536" s="340"/>
      <c r="TLG536" s="485"/>
      <c r="TLH536" s="340"/>
      <c r="TLI536" s="485"/>
      <c r="TLJ536" s="340"/>
      <c r="TLK536" s="485"/>
      <c r="TLL536" s="340"/>
      <c r="TLM536" s="485"/>
      <c r="TLN536" s="340"/>
      <c r="TLO536" s="485"/>
      <c r="TLP536" s="340"/>
      <c r="TLQ536" s="485"/>
      <c r="TLR536" s="340"/>
      <c r="TLS536" s="485"/>
      <c r="TLT536" s="340"/>
      <c r="TLU536" s="485"/>
      <c r="TLV536" s="340"/>
      <c r="TLW536" s="485"/>
      <c r="TLX536" s="340"/>
      <c r="TLY536" s="485"/>
      <c r="TLZ536" s="340"/>
      <c r="TMA536" s="485"/>
      <c r="TMB536" s="340"/>
      <c r="TMC536" s="485"/>
      <c r="TMD536" s="340"/>
      <c r="TME536" s="485"/>
      <c r="TMF536" s="340"/>
      <c r="TMG536" s="485"/>
      <c r="TMH536" s="340"/>
      <c r="TMI536" s="485"/>
      <c r="TMJ536" s="340"/>
      <c r="TMK536" s="485"/>
      <c r="TML536" s="340"/>
      <c r="TMM536" s="485"/>
      <c r="TMN536" s="340"/>
      <c r="TMO536" s="485"/>
      <c r="TMP536" s="340"/>
      <c r="TMQ536" s="485"/>
      <c r="TMR536" s="340"/>
      <c r="TMS536" s="485"/>
      <c r="TMT536" s="340"/>
      <c r="TMU536" s="485"/>
      <c r="TMV536" s="340"/>
      <c r="TMW536" s="485"/>
      <c r="TMX536" s="340"/>
      <c r="TMY536" s="485"/>
      <c r="TMZ536" s="340"/>
      <c r="TNA536" s="485"/>
      <c r="TNB536" s="340"/>
      <c r="TNC536" s="485"/>
      <c r="TND536" s="340"/>
      <c r="TNE536" s="485"/>
      <c r="TNF536" s="340"/>
      <c r="TNG536" s="485"/>
      <c r="TNH536" s="340"/>
      <c r="TNI536" s="485"/>
      <c r="TNJ536" s="340"/>
      <c r="TNK536" s="485"/>
      <c r="TNL536" s="340"/>
      <c r="TNM536" s="485"/>
      <c r="TNN536" s="340"/>
      <c r="TNO536" s="485"/>
      <c r="TNP536" s="340"/>
      <c r="TNQ536" s="485"/>
      <c r="TNR536" s="340"/>
      <c r="TNS536" s="485"/>
      <c r="TNT536" s="340"/>
      <c r="TNU536" s="485"/>
      <c r="TNV536" s="340"/>
      <c r="TNW536" s="485"/>
      <c r="TNX536" s="340"/>
      <c r="TNY536" s="485"/>
      <c r="TNZ536" s="340"/>
      <c r="TOA536" s="485"/>
      <c r="TOB536" s="340"/>
      <c r="TOC536" s="485"/>
      <c r="TOD536" s="340"/>
      <c r="TOE536" s="485"/>
      <c r="TOF536" s="340"/>
      <c r="TOG536" s="485"/>
      <c r="TOH536" s="340"/>
      <c r="TOI536" s="485"/>
      <c r="TOJ536" s="340"/>
      <c r="TOK536" s="485"/>
      <c r="TOL536" s="340"/>
      <c r="TOM536" s="485"/>
      <c r="TON536" s="340"/>
      <c r="TOO536" s="485"/>
      <c r="TOP536" s="340"/>
      <c r="TOQ536" s="485"/>
      <c r="TOR536" s="340"/>
      <c r="TOS536" s="485"/>
      <c r="TOT536" s="340"/>
      <c r="TOU536" s="485"/>
      <c r="TOV536" s="340"/>
      <c r="TOW536" s="485"/>
      <c r="TOX536" s="340"/>
      <c r="TOY536" s="485"/>
      <c r="TOZ536" s="340"/>
      <c r="TPA536" s="485"/>
      <c r="TPB536" s="340"/>
      <c r="TPC536" s="485"/>
      <c r="TPD536" s="340"/>
      <c r="TPE536" s="485"/>
      <c r="TPF536" s="340"/>
      <c r="TPG536" s="485"/>
      <c r="TPH536" s="340"/>
      <c r="TPI536" s="485"/>
      <c r="TPJ536" s="340"/>
      <c r="TPK536" s="485"/>
      <c r="TPL536" s="340"/>
      <c r="TPM536" s="485"/>
      <c r="TPN536" s="340"/>
      <c r="TPO536" s="485"/>
      <c r="TPP536" s="340"/>
      <c r="TPQ536" s="485"/>
      <c r="TPR536" s="340"/>
      <c r="TPS536" s="485"/>
      <c r="TPT536" s="340"/>
      <c r="TPU536" s="485"/>
      <c r="TPV536" s="340"/>
      <c r="TPW536" s="485"/>
      <c r="TPX536" s="340"/>
      <c r="TPY536" s="485"/>
      <c r="TPZ536" s="340"/>
      <c r="TQA536" s="485"/>
      <c r="TQB536" s="340"/>
      <c r="TQC536" s="485"/>
      <c r="TQD536" s="340"/>
      <c r="TQE536" s="485"/>
      <c r="TQF536" s="340"/>
      <c r="TQG536" s="485"/>
      <c r="TQH536" s="340"/>
      <c r="TQI536" s="485"/>
      <c r="TQJ536" s="340"/>
      <c r="TQK536" s="485"/>
      <c r="TQL536" s="340"/>
      <c r="TQM536" s="485"/>
      <c r="TQN536" s="340"/>
      <c r="TQO536" s="485"/>
      <c r="TQP536" s="340"/>
      <c r="TQQ536" s="485"/>
      <c r="TQR536" s="340"/>
      <c r="TQS536" s="485"/>
      <c r="TQT536" s="340"/>
      <c r="TQU536" s="485"/>
      <c r="TQV536" s="340"/>
      <c r="TQW536" s="485"/>
      <c r="TQX536" s="340"/>
      <c r="TQY536" s="485"/>
      <c r="TQZ536" s="340"/>
      <c r="TRA536" s="485"/>
      <c r="TRB536" s="340"/>
      <c r="TRC536" s="485"/>
      <c r="TRD536" s="340"/>
      <c r="TRE536" s="485"/>
      <c r="TRF536" s="340"/>
      <c r="TRG536" s="485"/>
      <c r="TRH536" s="340"/>
      <c r="TRI536" s="485"/>
      <c r="TRJ536" s="340"/>
      <c r="TRK536" s="485"/>
      <c r="TRL536" s="340"/>
      <c r="TRM536" s="485"/>
      <c r="TRN536" s="340"/>
      <c r="TRO536" s="485"/>
      <c r="TRP536" s="340"/>
      <c r="TRQ536" s="485"/>
      <c r="TRR536" s="340"/>
      <c r="TRS536" s="485"/>
      <c r="TRT536" s="340"/>
      <c r="TRU536" s="485"/>
      <c r="TRV536" s="340"/>
      <c r="TRW536" s="485"/>
      <c r="TRX536" s="340"/>
      <c r="TRY536" s="485"/>
      <c r="TRZ536" s="340"/>
      <c r="TSA536" s="485"/>
      <c r="TSB536" s="340"/>
      <c r="TSC536" s="485"/>
      <c r="TSD536" s="340"/>
      <c r="TSE536" s="485"/>
      <c r="TSF536" s="340"/>
      <c r="TSG536" s="485"/>
      <c r="TSH536" s="340"/>
      <c r="TSI536" s="485"/>
      <c r="TSJ536" s="340"/>
      <c r="TSK536" s="485"/>
      <c r="TSL536" s="340"/>
      <c r="TSM536" s="485"/>
      <c r="TSN536" s="340"/>
      <c r="TSO536" s="485"/>
      <c r="TSP536" s="340"/>
      <c r="TSQ536" s="485"/>
      <c r="TSR536" s="340"/>
      <c r="TSS536" s="485"/>
      <c r="TST536" s="340"/>
      <c r="TSU536" s="485"/>
      <c r="TSV536" s="340"/>
      <c r="TSW536" s="485"/>
      <c r="TSX536" s="340"/>
      <c r="TSY536" s="485"/>
      <c r="TSZ536" s="340"/>
      <c r="TTA536" s="485"/>
      <c r="TTB536" s="340"/>
      <c r="TTC536" s="485"/>
      <c r="TTD536" s="340"/>
      <c r="TTE536" s="485"/>
      <c r="TTF536" s="340"/>
      <c r="TTG536" s="485"/>
      <c r="TTH536" s="340"/>
      <c r="TTI536" s="485"/>
      <c r="TTJ536" s="340"/>
      <c r="TTK536" s="485"/>
      <c r="TTL536" s="340"/>
      <c r="TTM536" s="485"/>
      <c r="TTN536" s="340"/>
      <c r="TTO536" s="485"/>
      <c r="TTP536" s="340"/>
      <c r="TTQ536" s="485"/>
      <c r="TTR536" s="340"/>
      <c r="TTS536" s="485"/>
      <c r="TTT536" s="340"/>
      <c r="TTU536" s="485"/>
      <c r="TTV536" s="340"/>
      <c r="TTW536" s="485"/>
      <c r="TTX536" s="340"/>
      <c r="TTY536" s="485"/>
      <c r="TTZ536" s="340"/>
      <c r="TUA536" s="485"/>
      <c r="TUB536" s="340"/>
      <c r="TUC536" s="485"/>
      <c r="TUD536" s="340"/>
      <c r="TUE536" s="485"/>
      <c r="TUF536" s="340"/>
      <c r="TUG536" s="485"/>
      <c r="TUH536" s="340"/>
      <c r="TUI536" s="485"/>
      <c r="TUJ536" s="340"/>
      <c r="TUK536" s="485"/>
      <c r="TUL536" s="340"/>
      <c r="TUM536" s="485"/>
      <c r="TUN536" s="340"/>
      <c r="TUO536" s="485"/>
      <c r="TUP536" s="340"/>
      <c r="TUQ536" s="485"/>
      <c r="TUR536" s="340"/>
      <c r="TUS536" s="485"/>
      <c r="TUT536" s="340"/>
      <c r="TUU536" s="485"/>
      <c r="TUV536" s="340"/>
      <c r="TUW536" s="485"/>
      <c r="TUX536" s="340"/>
      <c r="TUY536" s="485"/>
      <c r="TUZ536" s="340"/>
      <c r="TVA536" s="485"/>
      <c r="TVB536" s="340"/>
      <c r="TVC536" s="485"/>
      <c r="TVD536" s="340"/>
      <c r="TVE536" s="485"/>
      <c r="TVF536" s="340"/>
      <c r="TVG536" s="485"/>
      <c r="TVH536" s="340"/>
      <c r="TVI536" s="485"/>
      <c r="TVJ536" s="340"/>
      <c r="TVK536" s="485"/>
      <c r="TVL536" s="340"/>
      <c r="TVM536" s="485"/>
      <c r="TVN536" s="340"/>
      <c r="TVO536" s="485"/>
      <c r="TVP536" s="340"/>
      <c r="TVQ536" s="485"/>
      <c r="TVR536" s="340"/>
      <c r="TVS536" s="485"/>
      <c r="TVT536" s="340"/>
      <c r="TVU536" s="485"/>
      <c r="TVV536" s="340"/>
      <c r="TVW536" s="485"/>
      <c r="TVX536" s="340"/>
      <c r="TVY536" s="485"/>
      <c r="TVZ536" s="340"/>
      <c r="TWA536" s="485"/>
      <c r="TWB536" s="340"/>
      <c r="TWC536" s="485"/>
      <c r="TWD536" s="340"/>
      <c r="TWE536" s="485"/>
      <c r="TWF536" s="340"/>
      <c r="TWG536" s="485"/>
      <c r="TWH536" s="340"/>
      <c r="TWI536" s="485"/>
      <c r="TWJ536" s="340"/>
      <c r="TWK536" s="485"/>
      <c r="TWL536" s="340"/>
      <c r="TWM536" s="485"/>
      <c r="TWN536" s="340"/>
      <c r="TWO536" s="485"/>
      <c r="TWP536" s="340"/>
      <c r="TWQ536" s="485"/>
      <c r="TWR536" s="340"/>
      <c r="TWS536" s="485"/>
      <c r="TWT536" s="340"/>
      <c r="TWU536" s="485"/>
      <c r="TWV536" s="340"/>
      <c r="TWW536" s="485"/>
      <c r="TWX536" s="340"/>
      <c r="TWY536" s="485"/>
      <c r="TWZ536" s="340"/>
      <c r="TXA536" s="485"/>
      <c r="TXB536" s="340"/>
      <c r="TXC536" s="485"/>
      <c r="TXD536" s="340"/>
      <c r="TXE536" s="485"/>
      <c r="TXF536" s="340"/>
      <c r="TXG536" s="485"/>
      <c r="TXH536" s="340"/>
      <c r="TXI536" s="485"/>
      <c r="TXJ536" s="340"/>
      <c r="TXK536" s="485"/>
      <c r="TXL536" s="340"/>
      <c r="TXM536" s="485"/>
      <c r="TXN536" s="340"/>
      <c r="TXO536" s="485"/>
      <c r="TXP536" s="340"/>
      <c r="TXQ536" s="485"/>
      <c r="TXR536" s="340"/>
      <c r="TXS536" s="485"/>
      <c r="TXT536" s="340"/>
      <c r="TXU536" s="485"/>
      <c r="TXV536" s="340"/>
      <c r="TXW536" s="485"/>
      <c r="TXX536" s="340"/>
      <c r="TXY536" s="485"/>
      <c r="TXZ536" s="340"/>
      <c r="TYA536" s="485"/>
      <c r="TYB536" s="340"/>
      <c r="TYC536" s="485"/>
      <c r="TYD536" s="340"/>
      <c r="TYE536" s="485"/>
      <c r="TYF536" s="340"/>
      <c r="TYG536" s="485"/>
      <c r="TYH536" s="340"/>
      <c r="TYI536" s="485"/>
      <c r="TYJ536" s="340"/>
      <c r="TYK536" s="485"/>
      <c r="TYL536" s="340"/>
      <c r="TYM536" s="485"/>
      <c r="TYN536" s="340"/>
      <c r="TYO536" s="485"/>
      <c r="TYP536" s="340"/>
      <c r="TYQ536" s="485"/>
      <c r="TYR536" s="340"/>
      <c r="TYS536" s="485"/>
      <c r="TYT536" s="340"/>
      <c r="TYU536" s="485"/>
      <c r="TYV536" s="340"/>
      <c r="TYW536" s="485"/>
      <c r="TYX536" s="340"/>
      <c r="TYY536" s="485"/>
      <c r="TYZ536" s="340"/>
      <c r="TZA536" s="485"/>
      <c r="TZB536" s="340"/>
      <c r="TZC536" s="485"/>
      <c r="TZD536" s="340"/>
      <c r="TZE536" s="485"/>
      <c r="TZF536" s="340"/>
      <c r="TZG536" s="485"/>
      <c r="TZH536" s="340"/>
      <c r="TZI536" s="485"/>
      <c r="TZJ536" s="340"/>
      <c r="TZK536" s="485"/>
      <c r="TZL536" s="340"/>
      <c r="TZM536" s="485"/>
      <c r="TZN536" s="340"/>
      <c r="TZO536" s="485"/>
      <c r="TZP536" s="340"/>
      <c r="TZQ536" s="485"/>
      <c r="TZR536" s="340"/>
      <c r="TZS536" s="485"/>
      <c r="TZT536" s="340"/>
      <c r="TZU536" s="485"/>
      <c r="TZV536" s="340"/>
      <c r="TZW536" s="485"/>
      <c r="TZX536" s="340"/>
      <c r="TZY536" s="485"/>
      <c r="TZZ536" s="340"/>
      <c r="UAA536" s="485"/>
      <c r="UAB536" s="340"/>
      <c r="UAC536" s="485"/>
      <c r="UAD536" s="340"/>
      <c r="UAE536" s="485"/>
      <c r="UAF536" s="340"/>
      <c r="UAG536" s="485"/>
      <c r="UAH536" s="340"/>
      <c r="UAI536" s="485"/>
      <c r="UAJ536" s="340"/>
      <c r="UAK536" s="485"/>
      <c r="UAL536" s="340"/>
      <c r="UAM536" s="485"/>
      <c r="UAN536" s="340"/>
      <c r="UAO536" s="485"/>
      <c r="UAP536" s="340"/>
      <c r="UAQ536" s="485"/>
      <c r="UAR536" s="340"/>
      <c r="UAS536" s="485"/>
      <c r="UAT536" s="340"/>
      <c r="UAU536" s="485"/>
      <c r="UAV536" s="340"/>
      <c r="UAW536" s="485"/>
      <c r="UAX536" s="340"/>
      <c r="UAY536" s="485"/>
      <c r="UAZ536" s="340"/>
      <c r="UBA536" s="485"/>
      <c r="UBB536" s="340"/>
      <c r="UBC536" s="485"/>
      <c r="UBD536" s="340"/>
      <c r="UBE536" s="485"/>
      <c r="UBF536" s="340"/>
      <c r="UBG536" s="485"/>
      <c r="UBH536" s="340"/>
      <c r="UBI536" s="485"/>
      <c r="UBJ536" s="340"/>
      <c r="UBK536" s="485"/>
      <c r="UBL536" s="340"/>
      <c r="UBM536" s="485"/>
      <c r="UBN536" s="340"/>
      <c r="UBO536" s="485"/>
      <c r="UBP536" s="340"/>
      <c r="UBQ536" s="485"/>
      <c r="UBR536" s="340"/>
      <c r="UBS536" s="485"/>
      <c r="UBT536" s="340"/>
      <c r="UBU536" s="485"/>
      <c r="UBV536" s="340"/>
      <c r="UBW536" s="485"/>
      <c r="UBX536" s="340"/>
      <c r="UBY536" s="485"/>
      <c r="UBZ536" s="340"/>
      <c r="UCA536" s="485"/>
      <c r="UCB536" s="340"/>
      <c r="UCC536" s="485"/>
      <c r="UCD536" s="340"/>
      <c r="UCE536" s="485"/>
      <c r="UCF536" s="340"/>
      <c r="UCG536" s="485"/>
      <c r="UCH536" s="340"/>
      <c r="UCI536" s="485"/>
      <c r="UCJ536" s="340"/>
      <c r="UCK536" s="485"/>
      <c r="UCL536" s="340"/>
      <c r="UCM536" s="485"/>
      <c r="UCN536" s="340"/>
      <c r="UCO536" s="485"/>
      <c r="UCP536" s="340"/>
      <c r="UCQ536" s="485"/>
      <c r="UCR536" s="340"/>
      <c r="UCS536" s="485"/>
      <c r="UCT536" s="340"/>
      <c r="UCU536" s="485"/>
      <c r="UCV536" s="340"/>
      <c r="UCW536" s="485"/>
      <c r="UCX536" s="340"/>
      <c r="UCY536" s="485"/>
      <c r="UCZ536" s="340"/>
      <c r="UDA536" s="485"/>
      <c r="UDB536" s="340"/>
      <c r="UDC536" s="485"/>
      <c r="UDD536" s="340"/>
      <c r="UDE536" s="485"/>
      <c r="UDF536" s="340"/>
      <c r="UDG536" s="485"/>
      <c r="UDH536" s="340"/>
      <c r="UDI536" s="485"/>
      <c r="UDJ536" s="340"/>
      <c r="UDK536" s="485"/>
      <c r="UDL536" s="340"/>
      <c r="UDM536" s="485"/>
      <c r="UDN536" s="340"/>
      <c r="UDO536" s="485"/>
      <c r="UDP536" s="340"/>
      <c r="UDQ536" s="485"/>
      <c r="UDR536" s="340"/>
      <c r="UDS536" s="485"/>
      <c r="UDT536" s="340"/>
      <c r="UDU536" s="485"/>
      <c r="UDV536" s="340"/>
      <c r="UDW536" s="485"/>
      <c r="UDX536" s="340"/>
      <c r="UDY536" s="485"/>
      <c r="UDZ536" s="340"/>
      <c r="UEA536" s="485"/>
      <c r="UEB536" s="340"/>
      <c r="UEC536" s="485"/>
      <c r="UED536" s="340"/>
      <c r="UEE536" s="485"/>
      <c r="UEF536" s="340"/>
      <c r="UEG536" s="485"/>
      <c r="UEH536" s="340"/>
      <c r="UEI536" s="485"/>
      <c r="UEJ536" s="340"/>
      <c r="UEK536" s="485"/>
      <c r="UEL536" s="340"/>
      <c r="UEM536" s="485"/>
      <c r="UEN536" s="340"/>
      <c r="UEO536" s="485"/>
      <c r="UEP536" s="340"/>
      <c r="UEQ536" s="485"/>
      <c r="UER536" s="340"/>
      <c r="UES536" s="485"/>
      <c r="UET536" s="340"/>
      <c r="UEU536" s="485"/>
      <c r="UEV536" s="340"/>
      <c r="UEW536" s="485"/>
      <c r="UEX536" s="340"/>
      <c r="UEY536" s="485"/>
      <c r="UEZ536" s="340"/>
      <c r="UFA536" s="485"/>
      <c r="UFB536" s="340"/>
      <c r="UFC536" s="485"/>
      <c r="UFD536" s="340"/>
      <c r="UFE536" s="485"/>
      <c r="UFF536" s="340"/>
      <c r="UFG536" s="485"/>
      <c r="UFH536" s="340"/>
      <c r="UFI536" s="485"/>
      <c r="UFJ536" s="340"/>
      <c r="UFK536" s="485"/>
      <c r="UFL536" s="340"/>
      <c r="UFM536" s="485"/>
      <c r="UFN536" s="340"/>
      <c r="UFO536" s="485"/>
      <c r="UFP536" s="340"/>
      <c r="UFQ536" s="485"/>
      <c r="UFR536" s="340"/>
      <c r="UFS536" s="485"/>
      <c r="UFT536" s="340"/>
      <c r="UFU536" s="485"/>
      <c r="UFV536" s="340"/>
      <c r="UFW536" s="485"/>
      <c r="UFX536" s="340"/>
      <c r="UFY536" s="485"/>
      <c r="UFZ536" s="340"/>
      <c r="UGA536" s="485"/>
      <c r="UGB536" s="340"/>
      <c r="UGC536" s="485"/>
      <c r="UGD536" s="340"/>
      <c r="UGE536" s="485"/>
      <c r="UGF536" s="340"/>
      <c r="UGG536" s="485"/>
      <c r="UGH536" s="340"/>
      <c r="UGI536" s="485"/>
      <c r="UGJ536" s="340"/>
      <c r="UGK536" s="485"/>
      <c r="UGL536" s="340"/>
      <c r="UGM536" s="485"/>
      <c r="UGN536" s="340"/>
      <c r="UGO536" s="485"/>
      <c r="UGP536" s="340"/>
      <c r="UGQ536" s="485"/>
      <c r="UGR536" s="340"/>
      <c r="UGS536" s="485"/>
      <c r="UGT536" s="340"/>
      <c r="UGU536" s="485"/>
      <c r="UGV536" s="340"/>
      <c r="UGW536" s="485"/>
      <c r="UGX536" s="340"/>
      <c r="UGY536" s="485"/>
      <c r="UGZ536" s="340"/>
      <c r="UHA536" s="485"/>
      <c r="UHB536" s="340"/>
      <c r="UHC536" s="485"/>
      <c r="UHD536" s="340"/>
      <c r="UHE536" s="485"/>
      <c r="UHF536" s="340"/>
      <c r="UHG536" s="485"/>
      <c r="UHH536" s="340"/>
      <c r="UHI536" s="485"/>
      <c r="UHJ536" s="340"/>
      <c r="UHK536" s="485"/>
      <c r="UHL536" s="340"/>
      <c r="UHM536" s="485"/>
      <c r="UHN536" s="340"/>
      <c r="UHO536" s="485"/>
      <c r="UHP536" s="340"/>
      <c r="UHQ536" s="485"/>
      <c r="UHR536" s="340"/>
      <c r="UHS536" s="485"/>
      <c r="UHT536" s="340"/>
      <c r="UHU536" s="485"/>
      <c r="UHV536" s="340"/>
      <c r="UHW536" s="485"/>
      <c r="UHX536" s="340"/>
      <c r="UHY536" s="485"/>
      <c r="UHZ536" s="340"/>
      <c r="UIA536" s="485"/>
      <c r="UIB536" s="340"/>
      <c r="UIC536" s="485"/>
      <c r="UID536" s="340"/>
      <c r="UIE536" s="485"/>
      <c r="UIF536" s="340"/>
      <c r="UIG536" s="485"/>
      <c r="UIH536" s="340"/>
      <c r="UII536" s="485"/>
      <c r="UIJ536" s="340"/>
      <c r="UIK536" s="485"/>
      <c r="UIL536" s="340"/>
      <c r="UIM536" s="485"/>
      <c r="UIN536" s="340"/>
      <c r="UIO536" s="485"/>
      <c r="UIP536" s="340"/>
      <c r="UIQ536" s="485"/>
      <c r="UIR536" s="340"/>
      <c r="UIS536" s="485"/>
      <c r="UIT536" s="340"/>
      <c r="UIU536" s="485"/>
      <c r="UIV536" s="340"/>
      <c r="UIW536" s="485"/>
      <c r="UIX536" s="340"/>
      <c r="UIY536" s="485"/>
      <c r="UIZ536" s="340"/>
      <c r="UJA536" s="485"/>
      <c r="UJB536" s="340"/>
      <c r="UJC536" s="485"/>
      <c r="UJD536" s="340"/>
      <c r="UJE536" s="485"/>
      <c r="UJF536" s="340"/>
      <c r="UJG536" s="485"/>
      <c r="UJH536" s="340"/>
      <c r="UJI536" s="485"/>
      <c r="UJJ536" s="340"/>
      <c r="UJK536" s="485"/>
      <c r="UJL536" s="340"/>
      <c r="UJM536" s="485"/>
      <c r="UJN536" s="340"/>
      <c r="UJO536" s="485"/>
      <c r="UJP536" s="340"/>
      <c r="UJQ536" s="485"/>
      <c r="UJR536" s="340"/>
      <c r="UJS536" s="485"/>
      <c r="UJT536" s="340"/>
      <c r="UJU536" s="485"/>
      <c r="UJV536" s="340"/>
      <c r="UJW536" s="485"/>
      <c r="UJX536" s="340"/>
      <c r="UJY536" s="485"/>
      <c r="UJZ536" s="340"/>
      <c r="UKA536" s="485"/>
      <c r="UKB536" s="340"/>
      <c r="UKC536" s="485"/>
      <c r="UKD536" s="340"/>
      <c r="UKE536" s="485"/>
      <c r="UKF536" s="340"/>
      <c r="UKG536" s="485"/>
      <c r="UKH536" s="340"/>
      <c r="UKI536" s="485"/>
      <c r="UKJ536" s="340"/>
      <c r="UKK536" s="485"/>
      <c r="UKL536" s="340"/>
      <c r="UKM536" s="485"/>
      <c r="UKN536" s="340"/>
      <c r="UKO536" s="485"/>
      <c r="UKP536" s="340"/>
      <c r="UKQ536" s="485"/>
      <c r="UKR536" s="340"/>
      <c r="UKS536" s="485"/>
      <c r="UKT536" s="340"/>
      <c r="UKU536" s="485"/>
      <c r="UKV536" s="340"/>
      <c r="UKW536" s="485"/>
      <c r="UKX536" s="340"/>
      <c r="UKY536" s="485"/>
      <c r="UKZ536" s="340"/>
      <c r="ULA536" s="485"/>
      <c r="ULB536" s="340"/>
      <c r="ULC536" s="485"/>
      <c r="ULD536" s="340"/>
      <c r="ULE536" s="485"/>
      <c r="ULF536" s="340"/>
      <c r="ULG536" s="485"/>
      <c r="ULH536" s="340"/>
      <c r="ULI536" s="485"/>
      <c r="ULJ536" s="340"/>
      <c r="ULK536" s="485"/>
      <c r="ULL536" s="340"/>
      <c r="ULM536" s="485"/>
      <c r="ULN536" s="340"/>
      <c r="ULO536" s="485"/>
      <c r="ULP536" s="340"/>
      <c r="ULQ536" s="485"/>
      <c r="ULR536" s="340"/>
      <c r="ULS536" s="485"/>
      <c r="ULT536" s="340"/>
      <c r="ULU536" s="485"/>
      <c r="ULV536" s="340"/>
      <c r="ULW536" s="485"/>
      <c r="ULX536" s="340"/>
      <c r="ULY536" s="485"/>
      <c r="ULZ536" s="340"/>
      <c r="UMA536" s="485"/>
      <c r="UMB536" s="340"/>
      <c r="UMC536" s="485"/>
      <c r="UMD536" s="340"/>
      <c r="UME536" s="485"/>
      <c r="UMF536" s="340"/>
      <c r="UMG536" s="485"/>
      <c r="UMH536" s="340"/>
      <c r="UMI536" s="485"/>
      <c r="UMJ536" s="340"/>
      <c r="UMK536" s="485"/>
      <c r="UML536" s="340"/>
      <c r="UMM536" s="485"/>
      <c r="UMN536" s="340"/>
      <c r="UMO536" s="485"/>
      <c r="UMP536" s="340"/>
      <c r="UMQ536" s="485"/>
      <c r="UMR536" s="340"/>
      <c r="UMS536" s="485"/>
      <c r="UMT536" s="340"/>
      <c r="UMU536" s="485"/>
      <c r="UMV536" s="485"/>
      <c r="UMW536" s="340"/>
      <c r="UMX536" s="485"/>
      <c r="UMY536" s="340"/>
      <c r="UMZ536" s="485"/>
      <c r="UNA536" s="340"/>
      <c r="UNB536" s="485"/>
      <c r="UNC536" s="340"/>
      <c r="UND536" s="485"/>
      <c r="UNE536" s="340"/>
      <c r="UNF536" s="485"/>
      <c r="UNG536" s="340"/>
      <c r="UNH536" s="485"/>
      <c r="UNI536" s="340"/>
      <c r="UNJ536" s="485"/>
      <c r="UNK536" s="340"/>
      <c r="UNL536" s="485"/>
      <c r="UNM536" s="340"/>
      <c r="UNN536" s="485"/>
      <c r="UNO536" s="340"/>
      <c r="UNP536" s="485"/>
      <c r="UNQ536" s="340"/>
      <c r="UNR536" s="485"/>
      <c r="UNS536" s="340"/>
      <c r="UNT536" s="485"/>
      <c r="UNU536" s="340"/>
      <c r="UNV536" s="485"/>
      <c r="UNW536" s="340"/>
      <c r="UNX536" s="485"/>
      <c r="UNY536" s="340"/>
      <c r="UNZ536" s="485"/>
      <c r="UOA536" s="340"/>
      <c r="UOB536" s="485"/>
      <c r="UOC536" s="340"/>
      <c r="UOD536" s="485"/>
      <c r="UOE536" s="340"/>
      <c r="UOF536" s="485"/>
      <c r="UOG536" s="340"/>
      <c r="UOH536" s="485"/>
      <c r="UOI536" s="340"/>
      <c r="UOJ536" s="485"/>
      <c r="UOK536" s="340"/>
      <c r="UOL536" s="485"/>
      <c r="UOM536" s="340"/>
      <c r="UON536" s="485"/>
      <c r="UOO536" s="340"/>
      <c r="UOP536" s="485"/>
      <c r="UOQ536" s="340"/>
      <c r="UOR536" s="485"/>
      <c r="UOS536" s="340"/>
      <c r="UOT536" s="485"/>
      <c r="UOU536" s="340"/>
      <c r="UOV536" s="485"/>
      <c r="UOW536" s="340"/>
      <c r="UOX536" s="485"/>
      <c r="UOY536" s="340"/>
      <c r="UOZ536" s="485"/>
      <c r="UPA536" s="340"/>
      <c r="UPB536" s="485"/>
      <c r="UPC536" s="340"/>
      <c r="UPD536" s="485"/>
      <c r="UPE536" s="340"/>
      <c r="UPF536" s="485"/>
      <c r="UPG536" s="340"/>
      <c r="UPH536" s="485"/>
      <c r="UPI536" s="340"/>
      <c r="UPJ536" s="485"/>
      <c r="UPK536" s="340"/>
      <c r="UPL536" s="485"/>
      <c r="UPM536" s="340"/>
      <c r="UPN536" s="485"/>
      <c r="UPO536" s="340"/>
      <c r="UPP536" s="485"/>
      <c r="UPQ536" s="340"/>
      <c r="UPR536" s="485"/>
      <c r="UPS536" s="340"/>
      <c r="UPT536" s="485"/>
      <c r="UPU536" s="340"/>
      <c r="UPV536" s="485"/>
      <c r="UPW536" s="340"/>
      <c r="UPX536" s="485"/>
      <c r="UPY536" s="340"/>
      <c r="UPZ536" s="485"/>
      <c r="UQA536" s="340"/>
      <c r="UQB536" s="485"/>
      <c r="UQC536" s="340"/>
      <c r="UQD536" s="485"/>
      <c r="UQE536" s="340"/>
      <c r="UQF536" s="485"/>
      <c r="UQG536" s="340"/>
      <c r="UQH536" s="485"/>
      <c r="UQI536" s="340"/>
      <c r="UQJ536" s="485"/>
      <c r="UQK536" s="340"/>
      <c r="UQL536" s="485"/>
      <c r="UQM536" s="340"/>
      <c r="UQN536" s="485"/>
      <c r="UQO536" s="340"/>
      <c r="UQP536" s="485"/>
      <c r="UQQ536" s="340"/>
      <c r="UQR536" s="485"/>
      <c r="UQS536" s="340"/>
      <c r="UQT536" s="485"/>
      <c r="UQU536" s="340"/>
      <c r="UQV536" s="485"/>
      <c r="UQW536" s="340"/>
      <c r="UQX536" s="485"/>
      <c r="UQY536" s="340"/>
      <c r="UQZ536" s="485"/>
      <c r="URA536" s="340"/>
      <c r="URB536" s="485"/>
      <c r="URC536" s="340"/>
      <c r="URD536" s="485"/>
      <c r="URE536" s="340"/>
      <c r="URF536" s="485"/>
      <c r="URG536" s="340"/>
      <c r="URH536" s="485"/>
      <c r="URI536" s="340"/>
      <c r="URJ536" s="485"/>
      <c r="URK536" s="340"/>
      <c r="URL536" s="485"/>
      <c r="URM536" s="340"/>
      <c r="URN536" s="485"/>
      <c r="URO536" s="340"/>
      <c r="URP536" s="485"/>
      <c r="URQ536" s="340"/>
      <c r="URR536" s="485"/>
      <c r="URS536" s="340"/>
      <c r="URT536" s="485"/>
      <c r="URU536" s="340"/>
      <c r="URV536" s="485"/>
      <c r="URW536" s="340"/>
      <c r="URX536" s="485"/>
      <c r="URY536" s="340"/>
      <c r="URZ536" s="485"/>
      <c r="USA536" s="340"/>
      <c r="USB536" s="485"/>
      <c r="USC536" s="340"/>
      <c r="USD536" s="485"/>
      <c r="USE536" s="340"/>
      <c r="USF536" s="485"/>
      <c r="USG536" s="340"/>
      <c r="USH536" s="485"/>
      <c r="USI536" s="340"/>
      <c r="USJ536" s="485"/>
      <c r="USK536" s="340"/>
      <c r="USL536" s="485"/>
      <c r="USM536" s="340"/>
      <c r="USN536" s="485"/>
      <c r="USO536" s="340"/>
      <c r="USP536" s="485"/>
      <c r="USQ536" s="340"/>
      <c r="USR536" s="485"/>
      <c r="USS536" s="340"/>
      <c r="UST536" s="485"/>
      <c r="USU536" s="340"/>
      <c r="USV536" s="485"/>
      <c r="USW536" s="340"/>
      <c r="USX536" s="485"/>
      <c r="USY536" s="340"/>
      <c r="USZ536" s="485"/>
      <c r="UTA536" s="340"/>
      <c r="UTB536" s="485"/>
      <c r="UTC536" s="340"/>
      <c r="UTD536" s="485"/>
      <c r="UTE536" s="340"/>
      <c r="UTF536" s="485"/>
      <c r="UTG536" s="340"/>
      <c r="UTH536" s="485"/>
      <c r="UTI536" s="340"/>
      <c r="UTJ536" s="485"/>
      <c r="UTK536" s="340"/>
      <c r="UTL536" s="485"/>
      <c r="UTM536" s="340"/>
      <c r="UTN536" s="485"/>
      <c r="UTO536" s="340"/>
      <c r="UTP536" s="485"/>
      <c r="UTQ536" s="340"/>
      <c r="UTR536" s="485"/>
      <c r="UTS536" s="340"/>
      <c r="UTT536" s="485"/>
      <c r="UTU536" s="340"/>
      <c r="UTV536" s="485"/>
      <c r="UTW536" s="340"/>
      <c r="UTX536" s="485"/>
      <c r="UTY536" s="340"/>
      <c r="UTZ536" s="485"/>
      <c r="UUA536" s="340"/>
      <c r="UUB536" s="485"/>
      <c r="UUC536" s="340"/>
      <c r="UUD536" s="485"/>
      <c r="UUE536" s="340"/>
      <c r="UUF536" s="485"/>
      <c r="UUG536" s="340"/>
      <c r="UUH536" s="485"/>
      <c r="UUI536" s="340"/>
      <c r="UUJ536" s="485"/>
      <c r="UUK536" s="340"/>
      <c r="UUL536" s="485"/>
      <c r="UUM536" s="340"/>
      <c r="UUN536" s="485"/>
      <c r="UUO536" s="340"/>
      <c r="UUP536" s="485"/>
      <c r="UUQ536" s="340"/>
      <c r="UUR536" s="485"/>
      <c r="UUS536" s="340"/>
      <c r="UUT536" s="485"/>
      <c r="UUU536" s="340"/>
      <c r="UUV536" s="485"/>
      <c r="UUW536" s="340"/>
      <c r="UUX536" s="485"/>
      <c r="UUY536" s="340"/>
      <c r="UUZ536" s="485"/>
      <c r="UVA536" s="340"/>
      <c r="UVB536" s="485"/>
      <c r="UVC536" s="340"/>
      <c r="UVD536" s="485"/>
      <c r="UVE536" s="340"/>
      <c r="UVF536" s="485"/>
      <c r="UVG536" s="340"/>
      <c r="UVH536" s="485"/>
      <c r="UVI536" s="340"/>
      <c r="UVJ536" s="485"/>
      <c r="UVK536" s="340"/>
      <c r="UVL536" s="485"/>
      <c r="UVM536" s="340"/>
      <c r="UVN536" s="485"/>
      <c r="UVO536" s="340"/>
      <c r="UVP536" s="485"/>
      <c r="UVQ536" s="340"/>
      <c r="UVR536" s="485"/>
      <c r="UVS536" s="340"/>
      <c r="UVT536" s="485"/>
      <c r="UVU536" s="340"/>
      <c r="UVV536" s="485"/>
      <c r="UVW536" s="340"/>
      <c r="UVX536" s="485"/>
      <c r="UVY536" s="340"/>
      <c r="UVZ536" s="485"/>
      <c r="UWA536" s="340"/>
      <c r="UWB536" s="485"/>
      <c r="UWC536" s="340"/>
      <c r="UWD536" s="485"/>
      <c r="UWE536" s="340"/>
      <c r="UWF536" s="485"/>
      <c r="UWG536" s="340"/>
      <c r="UWH536" s="485"/>
      <c r="UWI536" s="340"/>
      <c r="UWJ536" s="485"/>
      <c r="UWK536" s="340"/>
      <c r="UWL536" s="485"/>
      <c r="UWM536" s="340"/>
      <c r="UWN536" s="485"/>
      <c r="UWO536" s="340"/>
      <c r="UWP536" s="485"/>
      <c r="UWQ536" s="340"/>
      <c r="UWR536" s="485"/>
      <c r="UWS536" s="340"/>
      <c r="UWT536" s="485"/>
      <c r="UWU536" s="340"/>
      <c r="UWV536" s="485"/>
      <c r="UWW536" s="340"/>
      <c r="UWX536" s="485"/>
      <c r="UWY536" s="340"/>
      <c r="UWZ536" s="485"/>
      <c r="UXA536" s="340"/>
      <c r="UXB536" s="485"/>
      <c r="UXC536" s="340"/>
      <c r="UXD536" s="485"/>
      <c r="UXE536" s="340"/>
      <c r="UXF536" s="485"/>
      <c r="UXG536" s="340"/>
      <c r="UXH536" s="485"/>
      <c r="UXI536" s="340"/>
      <c r="UXJ536" s="485"/>
      <c r="UXK536" s="340"/>
      <c r="UXL536" s="485"/>
      <c r="UXM536" s="340"/>
      <c r="UXN536" s="485"/>
      <c r="UXO536" s="340"/>
      <c r="UXP536" s="485"/>
      <c r="UXQ536" s="340"/>
      <c r="UXR536" s="485"/>
      <c r="UXS536" s="340"/>
      <c r="UXT536" s="485"/>
      <c r="UXU536" s="340"/>
      <c r="UXV536" s="485"/>
      <c r="UXW536" s="340"/>
      <c r="UXX536" s="485"/>
      <c r="UXY536" s="340"/>
      <c r="UXZ536" s="485"/>
      <c r="UYA536" s="340"/>
      <c r="UYB536" s="485"/>
      <c r="UYC536" s="340"/>
      <c r="UYD536" s="485"/>
      <c r="UYE536" s="340"/>
      <c r="UYF536" s="485"/>
      <c r="UYG536" s="340"/>
      <c r="UYH536" s="485"/>
      <c r="UYI536" s="340"/>
      <c r="UYJ536" s="485"/>
      <c r="UYK536" s="340"/>
      <c r="UYL536" s="485"/>
      <c r="UYM536" s="340"/>
      <c r="UYN536" s="485"/>
      <c r="UYO536" s="340"/>
      <c r="UYP536" s="485"/>
      <c r="UYQ536" s="340"/>
      <c r="UYR536" s="485"/>
      <c r="UYS536" s="340"/>
      <c r="UYT536" s="485"/>
      <c r="UYU536" s="340"/>
      <c r="UYV536" s="485"/>
      <c r="UYW536" s="340"/>
      <c r="UYX536" s="485"/>
      <c r="UYY536" s="340"/>
      <c r="UYZ536" s="485"/>
      <c r="UZA536" s="340"/>
      <c r="UZB536" s="485"/>
      <c r="UZC536" s="340"/>
      <c r="UZD536" s="485"/>
      <c r="UZE536" s="340"/>
      <c r="UZF536" s="485"/>
      <c r="UZG536" s="340"/>
      <c r="UZH536" s="485"/>
      <c r="UZI536" s="340"/>
      <c r="UZJ536" s="485"/>
      <c r="UZK536" s="340"/>
      <c r="UZL536" s="485"/>
      <c r="UZM536" s="340"/>
      <c r="UZN536" s="485"/>
      <c r="UZO536" s="340"/>
      <c r="UZP536" s="485"/>
      <c r="UZQ536" s="340"/>
      <c r="UZR536" s="485"/>
      <c r="UZS536" s="340"/>
      <c r="UZT536" s="485"/>
      <c r="UZU536" s="340"/>
      <c r="UZV536" s="485"/>
      <c r="UZW536" s="340"/>
      <c r="UZX536" s="485"/>
      <c r="UZY536" s="340"/>
      <c r="UZZ536" s="485"/>
      <c r="VAA536" s="340"/>
      <c r="VAB536" s="485"/>
      <c r="VAC536" s="340"/>
      <c r="VAD536" s="485"/>
      <c r="VAE536" s="340"/>
      <c r="VAF536" s="485"/>
      <c r="VAG536" s="340"/>
      <c r="VAH536" s="485"/>
      <c r="VAI536" s="340"/>
      <c r="VAJ536" s="485"/>
      <c r="VAK536" s="340"/>
      <c r="VAL536" s="485"/>
      <c r="VAM536" s="340"/>
      <c r="VAN536" s="485"/>
      <c r="VAO536" s="340"/>
      <c r="VAP536" s="485"/>
      <c r="VAQ536" s="340"/>
      <c r="VAR536" s="485"/>
      <c r="VAS536" s="340"/>
      <c r="VAT536" s="485"/>
      <c r="VAU536" s="340"/>
      <c r="VAV536" s="485"/>
      <c r="VAW536" s="340"/>
      <c r="VAX536" s="485"/>
      <c r="VAY536" s="340"/>
      <c r="VAZ536" s="485"/>
      <c r="VBA536" s="340"/>
      <c r="VBB536" s="485"/>
      <c r="VBC536" s="340"/>
      <c r="VBD536" s="485"/>
      <c r="VBE536" s="340"/>
      <c r="VBF536" s="485"/>
      <c r="VBG536" s="340"/>
      <c r="VBH536" s="485"/>
      <c r="VBI536" s="340"/>
      <c r="VBJ536" s="485"/>
      <c r="VBK536" s="340"/>
      <c r="VBL536" s="485"/>
      <c r="VBM536" s="340"/>
      <c r="VBN536" s="485"/>
      <c r="VBO536" s="340"/>
      <c r="VBP536" s="485"/>
      <c r="VBQ536" s="340"/>
      <c r="VBR536" s="485"/>
      <c r="VBS536" s="340"/>
      <c r="VBT536" s="485"/>
      <c r="VBU536" s="340"/>
      <c r="VBV536" s="485"/>
      <c r="VBW536" s="340"/>
      <c r="VBX536" s="485"/>
      <c r="VBY536" s="340"/>
      <c r="VBZ536" s="485"/>
      <c r="VCA536" s="340"/>
      <c r="VCB536" s="485"/>
      <c r="VCC536" s="340"/>
      <c r="VCD536" s="485"/>
      <c r="VCE536" s="340"/>
      <c r="VCF536" s="485"/>
      <c r="VCG536" s="340"/>
      <c r="VCH536" s="485"/>
      <c r="VCI536" s="340"/>
      <c r="VCJ536" s="485"/>
      <c r="VCK536" s="340"/>
      <c r="VCL536" s="485"/>
      <c r="VCM536" s="340"/>
      <c r="VCN536" s="485"/>
      <c r="VCO536" s="340"/>
      <c r="VCP536" s="485"/>
      <c r="VCQ536" s="340"/>
      <c r="VCR536" s="485"/>
      <c r="VCS536" s="340"/>
      <c r="VCT536" s="485"/>
      <c r="VCU536" s="340"/>
      <c r="VCV536" s="485"/>
      <c r="VCW536" s="340"/>
      <c r="VCX536" s="485"/>
      <c r="VCY536" s="340"/>
      <c r="VCZ536" s="485"/>
      <c r="VDA536" s="340"/>
      <c r="VDB536" s="485"/>
      <c r="VDC536" s="340"/>
      <c r="VDD536" s="485"/>
      <c r="VDE536" s="340"/>
      <c r="VDF536" s="485"/>
      <c r="VDG536" s="340"/>
      <c r="VDH536" s="485"/>
      <c r="VDI536" s="340"/>
      <c r="VDJ536" s="485"/>
      <c r="VDK536" s="340"/>
      <c r="VDL536" s="485"/>
      <c r="VDM536" s="340"/>
      <c r="VDN536" s="485"/>
      <c r="VDO536" s="340"/>
      <c r="VDP536" s="485"/>
      <c r="VDQ536" s="340"/>
      <c r="VDR536" s="485"/>
      <c r="VDS536" s="340"/>
      <c r="VDT536" s="485"/>
      <c r="VDU536" s="340"/>
      <c r="VDV536" s="485"/>
      <c r="VDW536" s="340"/>
      <c r="VDX536" s="485"/>
      <c r="VDY536" s="340"/>
      <c r="VDZ536" s="485"/>
      <c r="VEA536" s="340"/>
      <c r="VEB536" s="485"/>
      <c r="VEC536" s="340"/>
      <c r="VED536" s="485"/>
      <c r="VEE536" s="340"/>
      <c r="VEF536" s="485"/>
      <c r="VEG536" s="340"/>
      <c r="VEH536" s="485"/>
      <c r="VEI536" s="340"/>
      <c r="VEJ536" s="485"/>
      <c r="VEK536" s="340"/>
      <c r="VEL536" s="485"/>
      <c r="VEM536" s="340"/>
      <c r="VEN536" s="485"/>
      <c r="VEO536" s="340"/>
      <c r="VEP536" s="485"/>
      <c r="VEQ536" s="340"/>
      <c r="VER536" s="485"/>
      <c r="VES536" s="340"/>
      <c r="VET536" s="485"/>
      <c r="VEU536" s="340"/>
      <c r="VEV536" s="485"/>
      <c r="VEW536" s="340"/>
      <c r="VEX536" s="485"/>
      <c r="VEY536" s="340"/>
      <c r="VEZ536" s="485"/>
      <c r="VFA536" s="340"/>
      <c r="VFB536" s="485"/>
      <c r="VFC536" s="340"/>
      <c r="VFD536" s="485"/>
      <c r="VFE536" s="340"/>
      <c r="VFF536" s="485"/>
      <c r="VFG536" s="340"/>
      <c r="VFH536" s="485"/>
      <c r="VFI536" s="340"/>
      <c r="VFJ536" s="485"/>
      <c r="VFK536" s="340"/>
      <c r="VFL536" s="485"/>
      <c r="VFM536" s="340"/>
      <c r="VFN536" s="485"/>
      <c r="VFO536" s="340"/>
      <c r="VFP536" s="485"/>
      <c r="VFQ536" s="340"/>
      <c r="VFR536" s="485"/>
      <c r="VFS536" s="340"/>
      <c r="VFT536" s="485"/>
      <c r="VFU536" s="340"/>
      <c r="VFV536" s="485"/>
      <c r="VFW536" s="340"/>
      <c r="VFX536" s="485"/>
      <c r="VFY536" s="340"/>
      <c r="VFZ536" s="485"/>
      <c r="VGA536" s="340"/>
      <c r="VGB536" s="485"/>
      <c r="VGC536" s="340"/>
      <c r="VGD536" s="485"/>
      <c r="VGE536" s="340"/>
      <c r="VGF536" s="485"/>
      <c r="VGG536" s="340"/>
      <c r="VGH536" s="485"/>
      <c r="VGI536" s="340"/>
      <c r="VGJ536" s="485"/>
      <c r="VGK536" s="340"/>
      <c r="VGL536" s="485"/>
      <c r="VGM536" s="340"/>
      <c r="VGN536" s="485"/>
      <c r="VGO536" s="340"/>
      <c r="VGP536" s="485"/>
      <c r="VGQ536" s="340"/>
      <c r="VGR536" s="485"/>
      <c r="VGS536" s="340"/>
      <c r="VGT536" s="485"/>
      <c r="VGU536" s="340"/>
      <c r="VGV536" s="485"/>
      <c r="VGW536" s="340"/>
      <c r="VGX536" s="485"/>
      <c r="VGY536" s="340"/>
      <c r="VGZ536" s="485"/>
      <c r="VHA536" s="340"/>
      <c r="VHB536" s="485"/>
      <c r="VHC536" s="340"/>
      <c r="VHD536" s="485"/>
      <c r="VHE536" s="340"/>
      <c r="VHF536" s="485"/>
      <c r="VHG536" s="340"/>
      <c r="VHH536" s="485"/>
      <c r="VHI536" s="340"/>
      <c r="VHJ536" s="485"/>
      <c r="VHK536" s="340"/>
      <c r="VHL536" s="485"/>
      <c r="VHM536" s="340"/>
      <c r="VHN536" s="485"/>
      <c r="VHO536" s="340"/>
      <c r="VHP536" s="485"/>
      <c r="VHQ536" s="340"/>
      <c r="VHR536" s="485"/>
      <c r="VHS536" s="340"/>
      <c r="VHT536" s="485"/>
      <c r="VHU536" s="340"/>
      <c r="VHV536" s="485"/>
      <c r="VHW536" s="340"/>
      <c r="VHX536" s="485"/>
      <c r="VHY536" s="340"/>
      <c r="VHZ536" s="485"/>
      <c r="VIA536" s="340"/>
      <c r="VIB536" s="485"/>
      <c r="VIC536" s="340"/>
      <c r="VID536" s="485"/>
      <c r="VIE536" s="340"/>
      <c r="VIF536" s="485"/>
      <c r="VIG536" s="340"/>
      <c r="VIH536" s="485"/>
      <c r="VII536" s="340"/>
      <c r="VIJ536" s="485"/>
      <c r="VIK536" s="340"/>
      <c r="VIL536" s="485"/>
      <c r="VIM536" s="340"/>
      <c r="VIN536" s="485"/>
      <c r="VIO536" s="340"/>
      <c r="VIP536" s="485"/>
      <c r="VIQ536" s="340"/>
      <c r="VIR536" s="485"/>
      <c r="VIS536" s="340"/>
      <c r="VIT536" s="485"/>
      <c r="VIU536" s="340"/>
      <c r="VIV536" s="485"/>
      <c r="VIW536" s="340"/>
      <c r="VIX536" s="485"/>
      <c r="VIY536" s="340"/>
      <c r="VIZ536" s="485"/>
      <c r="VJA536" s="340"/>
      <c r="VJB536" s="485"/>
      <c r="VJC536" s="340"/>
      <c r="VJD536" s="485"/>
      <c r="VJE536" s="340"/>
      <c r="VJF536" s="485"/>
      <c r="VJG536" s="340"/>
      <c r="VJH536" s="485"/>
      <c r="VJI536" s="340"/>
      <c r="VJJ536" s="485"/>
      <c r="VJK536" s="340"/>
      <c r="VJL536" s="485"/>
      <c r="VJM536" s="340"/>
      <c r="VJN536" s="485"/>
      <c r="VJO536" s="340"/>
      <c r="VJP536" s="485"/>
      <c r="VJQ536" s="340"/>
      <c r="VJR536" s="485"/>
      <c r="VJS536" s="340"/>
      <c r="VJT536" s="485"/>
      <c r="VJU536" s="340"/>
      <c r="VJV536" s="485"/>
      <c r="VJW536" s="340"/>
      <c r="VJX536" s="485"/>
      <c r="VJY536" s="340"/>
      <c r="VJZ536" s="485"/>
      <c r="VKA536" s="340"/>
      <c r="VKB536" s="485"/>
      <c r="VKC536" s="340"/>
      <c r="VKD536" s="485"/>
      <c r="VKE536" s="340"/>
      <c r="VKF536" s="485"/>
      <c r="VKG536" s="340"/>
      <c r="VKH536" s="485"/>
      <c r="VKI536" s="340"/>
      <c r="VKJ536" s="485"/>
      <c r="VKK536" s="340"/>
      <c r="VKL536" s="485"/>
      <c r="VKM536" s="340"/>
      <c r="VKN536" s="485"/>
      <c r="VKO536" s="340"/>
      <c r="VKP536" s="485"/>
      <c r="VKQ536" s="340"/>
      <c r="VKR536" s="485"/>
      <c r="VKS536" s="340"/>
      <c r="VKT536" s="485"/>
      <c r="VKU536" s="340"/>
      <c r="VKV536" s="485"/>
      <c r="VKW536" s="340"/>
      <c r="VKX536" s="485"/>
      <c r="VKY536" s="340"/>
      <c r="VKZ536" s="485"/>
      <c r="VLA536" s="340"/>
      <c r="VLB536" s="485"/>
      <c r="VLC536" s="340"/>
      <c r="VLD536" s="485"/>
      <c r="VLE536" s="340"/>
      <c r="VLF536" s="485"/>
      <c r="VLG536" s="340"/>
      <c r="VLH536" s="485"/>
      <c r="VLI536" s="340"/>
      <c r="VLJ536" s="485"/>
      <c r="VLK536" s="340"/>
      <c r="VLL536" s="485"/>
      <c r="VLM536" s="340"/>
      <c r="VLN536" s="485"/>
      <c r="VLO536" s="340"/>
      <c r="VLP536" s="485"/>
      <c r="VLQ536" s="340"/>
      <c r="VLR536" s="485"/>
      <c r="VLS536" s="340"/>
      <c r="VLT536" s="485"/>
      <c r="VLU536" s="340"/>
      <c r="VLV536" s="485"/>
      <c r="VLW536" s="340"/>
      <c r="VLX536" s="485"/>
      <c r="VLY536" s="340"/>
      <c r="VLZ536" s="485"/>
      <c r="VMA536" s="340"/>
      <c r="VMB536" s="485"/>
      <c r="VMC536" s="340"/>
      <c r="VMD536" s="485"/>
      <c r="VME536" s="340"/>
      <c r="VMF536" s="485"/>
      <c r="VMG536" s="340"/>
      <c r="VMH536" s="485"/>
      <c r="VMI536" s="340"/>
      <c r="VMJ536" s="485"/>
      <c r="VMK536" s="340"/>
      <c r="VML536" s="485"/>
      <c r="VMM536" s="340"/>
      <c r="VMN536" s="485"/>
      <c r="VMO536" s="340"/>
      <c r="VMP536" s="485"/>
      <c r="VMQ536" s="340"/>
      <c r="VMR536" s="485"/>
      <c r="VMS536" s="340"/>
      <c r="VMT536" s="485"/>
      <c r="VMU536" s="340"/>
      <c r="VMV536" s="485"/>
      <c r="VMW536" s="340"/>
      <c r="VMX536" s="485"/>
      <c r="VMY536" s="340"/>
      <c r="VMZ536" s="485"/>
      <c r="VNA536" s="340"/>
      <c r="VNB536" s="485"/>
      <c r="VNC536" s="340"/>
      <c r="VND536" s="485"/>
      <c r="VNE536" s="340"/>
      <c r="VNF536" s="485"/>
      <c r="VNG536" s="340"/>
      <c r="VNH536" s="485"/>
      <c r="VNI536" s="340"/>
      <c r="VNJ536" s="485"/>
      <c r="VNK536" s="340"/>
      <c r="VNL536" s="485"/>
      <c r="VNM536" s="340"/>
      <c r="VNN536" s="485"/>
      <c r="VNO536" s="340"/>
      <c r="VNP536" s="485"/>
      <c r="VNQ536" s="340"/>
      <c r="VNR536" s="485"/>
      <c r="VNS536" s="340"/>
      <c r="VNT536" s="485"/>
      <c r="VNU536" s="340"/>
      <c r="VNV536" s="485"/>
      <c r="VNW536" s="340"/>
      <c r="VNX536" s="485"/>
      <c r="VNY536" s="340"/>
      <c r="VNZ536" s="485"/>
      <c r="VOA536" s="340"/>
      <c r="VOB536" s="485"/>
      <c r="VOC536" s="340"/>
      <c r="VOD536" s="485"/>
      <c r="VOE536" s="340"/>
      <c r="VOF536" s="485"/>
      <c r="VOG536" s="340"/>
      <c r="VOH536" s="485"/>
      <c r="VOI536" s="340"/>
      <c r="VOJ536" s="485"/>
      <c r="VOK536" s="340"/>
      <c r="VOL536" s="485"/>
      <c r="VOM536" s="340"/>
      <c r="VON536" s="485"/>
      <c r="VOO536" s="340"/>
      <c r="VOP536" s="485"/>
      <c r="VOQ536" s="340"/>
      <c r="VOR536" s="485"/>
      <c r="VOS536" s="340"/>
      <c r="VOT536" s="340"/>
      <c r="VOU536" s="485"/>
      <c r="VOV536" s="340"/>
      <c r="VOW536" s="485"/>
      <c r="VOX536" s="340"/>
      <c r="VOY536" s="485"/>
      <c r="VOZ536" s="340"/>
      <c r="VPA536" s="485"/>
      <c r="VPB536" s="340"/>
      <c r="VPC536" s="485"/>
      <c r="VPD536" s="340"/>
      <c r="VPE536" s="485"/>
      <c r="VPF536" s="340"/>
      <c r="VPG536" s="485"/>
      <c r="VPH536" s="340"/>
      <c r="VPI536" s="485"/>
      <c r="VPJ536" s="340"/>
      <c r="VPK536" s="485"/>
      <c r="VPL536" s="340"/>
      <c r="VPM536" s="485"/>
      <c r="VPN536" s="340"/>
      <c r="VPO536" s="485"/>
      <c r="VPP536" s="340"/>
      <c r="VPQ536" s="485"/>
      <c r="VPR536" s="340"/>
      <c r="VPS536" s="485"/>
      <c r="VPT536" s="340"/>
      <c r="VPU536" s="485"/>
      <c r="VPV536" s="340"/>
      <c r="VPW536" s="485"/>
      <c r="VPX536" s="340"/>
      <c r="VPY536" s="485"/>
      <c r="VPZ536" s="340"/>
      <c r="VQA536" s="485"/>
      <c r="VQB536" s="340"/>
      <c r="VQC536" s="485"/>
      <c r="VQD536" s="340"/>
      <c r="VQE536" s="485"/>
      <c r="VQF536" s="340"/>
      <c r="VQG536" s="485"/>
      <c r="VQH536" s="340"/>
      <c r="VQI536" s="485"/>
      <c r="VQJ536" s="340"/>
      <c r="VQK536" s="485"/>
      <c r="VQL536" s="340"/>
      <c r="VQM536" s="485"/>
      <c r="VQN536" s="340"/>
      <c r="VQO536" s="485"/>
      <c r="VQP536" s="340"/>
      <c r="VQQ536" s="485"/>
      <c r="VQR536" s="340"/>
      <c r="VQS536" s="485"/>
      <c r="VQT536" s="340"/>
      <c r="VQU536" s="485"/>
      <c r="VQV536" s="340"/>
      <c r="VQW536" s="485"/>
      <c r="VQX536" s="340"/>
      <c r="VQY536" s="485"/>
      <c r="VQZ536" s="340"/>
      <c r="VRA536" s="485"/>
      <c r="VRB536" s="340"/>
      <c r="VRC536" s="485"/>
      <c r="VRD536" s="340"/>
      <c r="VRE536" s="485"/>
      <c r="VRF536" s="340"/>
      <c r="VRG536" s="485"/>
      <c r="VRH536" s="340"/>
      <c r="VRI536" s="485"/>
      <c r="VRJ536" s="340"/>
      <c r="VRK536" s="485"/>
      <c r="VRL536" s="340"/>
      <c r="VRM536" s="485"/>
      <c r="VRN536" s="340"/>
      <c r="VRO536" s="485"/>
      <c r="VRP536" s="340"/>
      <c r="VRQ536" s="485"/>
      <c r="VRR536" s="340"/>
      <c r="VRS536" s="485"/>
      <c r="VRT536" s="340"/>
      <c r="VRU536" s="485"/>
      <c r="VRV536" s="340"/>
      <c r="VRW536" s="485"/>
      <c r="VRX536" s="340"/>
      <c r="VRY536" s="485"/>
      <c r="VRZ536" s="340"/>
      <c r="VSA536" s="485"/>
      <c r="VSB536" s="340"/>
      <c r="VSC536" s="485"/>
      <c r="VSD536" s="340"/>
      <c r="VSE536" s="485"/>
      <c r="VSF536" s="340"/>
      <c r="VSG536" s="485"/>
      <c r="VSH536" s="340"/>
      <c r="VSI536" s="485"/>
      <c r="VSJ536" s="340"/>
      <c r="VSK536" s="485"/>
      <c r="VSL536" s="340"/>
      <c r="VSM536" s="485"/>
      <c r="VSN536" s="340"/>
      <c r="VSO536" s="485"/>
      <c r="VSP536" s="340"/>
      <c r="VSQ536" s="485"/>
      <c r="VSR536" s="340"/>
      <c r="VSS536" s="485"/>
      <c r="VST536" s="340"/>
      <c r="VSU536" s="485"/>
      <c r="VSV536" s="340"/>
      <c r="VSW536" s="485"/>
      <c r="VSX536" s="340"/>
      <c r="VSY536" s="485"/>
      <c r="VSZ536" s="340"/>
      <c r="VTA536" s="485"/>
      <c r="VTB536" s="340"/>
      <c r="VTC536" s="485"/>
      <c r="VTD536" s="340"/>
      <c r="VTE536" s="485"/>
      <c r="VTF536" s="340"/>
      <c r="VTG536" s="485"/>
      <c r="VTH536" s="340"/>
      <c r="VTI536" s="485"/>
      <c r="VTJ536" s="340"/>
      <c r="VTK536" s="485"/>
      <c r="VTL536" s="340"/>
      <c r="VTM536" s="485"/>
      <c r="VTN536" s="340"/>
      <c r="VTO536" s="485"/>
      <c r="VTP536" s="340"/>
      <c r="VTQ536" s="485"/>
      <c r="VTR536" s="340"/>
      <c r="VTS536" s="485"/>
      <c r="VTT536" s="340"/>
      <c r="VTU536" s="485"/>
      <c r="VTV536" s="340"/>
      <c r="VTW536" s="485"/>
      <c r="VTX536" s="340"/>
      <c r="VTY536" s="485"/>
      <c r="VTZ536" s="340"/>
      <c r="VUA536" s="485"/>
      <c r="VUB536" s="340"/>
      <c r="VUC536" s="485"/>
      <c r="VUD536" s="340"/>
      <c r="VUE536" s="485"/>
      <c r="VUF536" s="340"/>
      <c r="VUG536" s="485"/>
      <c r="VUH536" s="340"/>
      <c r="VUI536" s="485"/>
      <c r="VUJ536" s="340"/>
      <c r="VUK536" s="485"/>
      <c r="VUL536" s="340"/>
      <c r="VUM536" s="485"/>
      <c r="VUN536" s="340"/>
      <c r="VUO536" s="485"/>
      <c r="VUP536" s="340"/>
      <c r="VUQ536" s="485"/>
      <c r="VUR536" s="340"/>
      <c r="VUS536" s="485"/>
      <c r="VUT536" s="340"/>
      <c r="VUU536" s="485"/>
      <c r="VUV536" s="340"/>
      <c r="VUW536" s="485"/>
      <c r="VUX536" s="340"/>
      <c r="VUY536" s="485"/>
      <c r="VUZ536" s="340"/>
      <c r="VVA536" s="485"/>
      <c r="VVB536" s="340"/>
      <c r="VVC536" s="485"/>
      <c r="VVD536" s="340"/>
      <c r="VVE536" s="485"/>
      <c r="VVF536" s="340"/>
      <c r="VVG536" s="485"/>
      <c r="VVH536" s="340"/>
      <c r="VVI536" s="485"/>
      <c r="VVJ536" s="340"/>
      <c r="VVK536" s="485"/>
      <c r="VVL536" s="340"/>
      <c r="VVM536" s="485"/>
      <c r="VVN536" s="340"/>
      <c r="VVO536" s="485"/>
      <c r="VVP536" s="340"/>
      <c r="VVQ536" s="485"/>
      <c r="VVR536" s="340"/>
      <c r="VVS536" s="485"/>
      <c r="VVT536" s="340"/>
      <c r="VVU536" s="485"/>
      <c r="VVV536" s="340"/>
      <c r="VVW536" s="485"/>
      <c r="VVX536" s="340"/>
      <c r="VVY536" s="485"/>
      <c r="VVZ536" s="340"/>
      <c r="VWA536" s="485"/>
      <c r="VWB536" s="340"/>
      <c r="VWC536" s="485"/>
      <c r="VWD536" s="340"/>
      <c r="VWE536" s="485"/>
      <c r="VWF536" s="340"/>
      <c r="VWG536" s="485"/>
      <c r="VWH536" s="340"/>
      <c r="VWI536" s="485"/>
      <c r="VWJ536" s="340"/>
      <c r="VWK536" s="485"/>
      <c r="VWL536" s="340"/>
      <c r="VWM536" s="485"/>
      <c r="VWN536" s="340"/>
      <c r="VWO536" s="485"/>
      <c r="VWP536" s="340"/>
      <c r="VWQ536" s="485"/>
      <c r="VWR536" s="340"/>
      <c r="VWS536" s="485"/>
      <c r="VWT536" s="340"/>
      <c r="VWU536" s="485"/>
      <c r="VWV536" s="340"/>
      <c r="VWW536" s="485"/>
      <c r="VWX536" s="340"/>
      <c r="VWY536" s="485"/>
      <c r="VWZ536" s="340"/>
      <c r="VXA536" s="485"/>
      <c r="VXB536" s="340"/>
      <c r="VXC536" s="485"/>
      <c r="VXD536" s="340"/>
      <c r="VXE536" s="485"/>
      <c r="VXF536" s="340"/>
      <c r="VXG536" s="485"/>
      <c r="VXH536" s="340"/>
      <c r="VXI536" s="485"/>
      <c r="VXJ536" s="340"/>
      <c r="VXK536" s="485"/>
      <c r="VXL536" s="340"/>
      <c r="VXM536" s="485"/>
      <c r="VXN536" s="340"/>
      <c r="VXO536" s="485"/>
      <c r="VXP536" s="340"/>
      <c r="VXQ536" s="485"/>
      <c r="VXR536" s="340"/>
      <c r="VXS536" s="485"/>
      <c r="VXT536" s="340"/>
      <c r="VXU536" s="485"/>
      <c r="VXV536" s="340"/>
      <c r="VXW536" s="485"/>
      <c r="VXX536" s="340"/>
      <c r="VXY536" s="485"/>
      <c r="VXZ536" s="340"/>
      <c r="VYA536" s="485"/>
      <c r="VYB536" s="340"/>
      <c r="VYC536" s="485"/>
      <c r="VYD536" s="340"/>
      <c r="VYE536" s="485"/>
      <c r="VYF536" s="340"/>
      <c r="VYG536" s="485"/>
      <c r="VYH536" s="340"/>
      <c r="VYI536" s="485"/>
      <c r="VYJ536" s="340"/>
      <c r="VYK536" s="485"/>
      <c r="VYL536" s="340"/>
      <c r="VYM536" s="485"/>
      <c r="VYN536" s="340"/>
      <c r="VYO536" s="485"/>
      <c r="VYP536" s="340"/>
      <c r="VYQ536" s="485"/>
      <c r="VYR536" s="340"/>
      <c r="VYS536" s="485"/>
      <c r="VYT536" s="340"/>
      <c r="VYU536" s="485"/>
      <c r="VYV536" s="340"/>
      <c r="VYW536" s="485"/>
      <c r="VYX536" s="340"/>
      <c r="VYY536" s="485"/>
      <c r="VYZ536" s="340"/>
      <c r="VZA536" s="485"/>
      <c r="VZB536" s="340"/>
      <c r="VZC536" s="485"/>
      <c r="VZD536" s="340"/>
      <c r="VZE536" s="485"/>
      <c r="VZF536" s="340"/>
      <c r="VZG536" s="485"/>
      <c r="VZH536" s="340"/>
      <c r="VZI536" s="485"/>
      <c r="VZJ536" s="340"/>
      <c r="VZK536" s="485"/>
      <c r="VZL536" s="340"/>
      <c r="VZM536" s="485"/>
      <c r="VZN536" s="340"/>
      <c r="VZO536" s="485"/>
      <c r="VZP536" s="340"/>
      <c r="VZQ536" s="485"/>
      <c r="VZR536" s="340"/>
      <c r="VZS536" s="485"/>
      <c r="VZT536" s="340"/>
      <c r="VZU536" s="485"/>
      <c r="VZV536" s="340"/>
      <c r="VZW536" s="485"/>
      <c r="VZX536" s="340"/>
      <c r="VZY536" s="485"/>
      <c r="VZZ536" s="340"/>
      <c r="WAA536" s="485"/>
      <c r="WAB536" s="340"/>
      <c r="WAC536" s="485"/>
      <c r="WAD536" s="340"/>
      <c r="WAE536" s="485"/>
      <c r="WAF536" s="340"/>
      <c r="WAG536" s="485"/>
      <c r="WAH536" s="340"/>
      <c r="WAI536" s="485"/>
      <c r="WAJ536" s="340"/>
      <c r="WAK536" s="485"/>
      <c r="WAL536" s="340"/>
      <c r="WAM536" s="485"/>
      <c r="WAN536" s="340"/>
      <c r="WAO536" s="485"/>
      <c r="WAP536" s="340"/>
      <c r="WAQ536" s="485"/>
      <c r="WAR536" s="340"/>
      <c r="WAS536" s="485"/>
      <c r="WAT536" s="340"/>
      <c r="WAU536" s="485"/>
      <c r="WAV536" s="340"/>
      <c r="WAW536" s="485"/>
      <c r="WAX536" s="340"/>
      <c r="WAY536" s="485"/>
      <c r="WAZ536" s="340"/>
      <c r="WBA536" s="485"/>
      <c r="WBB536" s="340"/>
      <c r="WBC536" s="485"/>
      <c r="WBD536" s="340"/>
      <c r="WBE536" s="485"/>
      <c r="WBF536" s="340"/>
      <c r="WBG536" s="485"/>
      <c r="WBH536" s="340"/>
      <c r="WBI536" s="485"/>
      <c r="WBJ536" s="340"/>
      <c r="WBK536" s="485"/>
      <c r="WBL536" s="340"/>
      <c r="WBM536" s="485"/>
      <c r="WBN536" s="340"/>
      <c r="WBO536" s="485"/>
      <c r="WBP536" s="340"/>
      <c r="WBQ536" s="485"/>
      <c r="WBR536" s="340"/>
      <c r="WBS536" s="485"/>
      <c r="WBT536" s="340"/>
      <c r="WBU536" s="485"/>
      <c r="WBV536" s="340"/>
      <c r="WBW536" s="485"/>
      <c r="WBX536" s="340"/>
      <c r="WBY536" s="485"/>
      <c r="WBZ536" s="340"/>
      <c r="WCA536" s="485"/>
      <c r="WCB536" s="340"/>
      <c r="WCC536" s="485"/>
      <c r="WCD536" s="340"/>
      <c r="WCE536" s="485"/>
      <c r="WCF536" s="340"/>
      <c r="WCG536" s="485"/>
      <c r="WCH536" s="340"/>
      <c r="WCI536" s="485"/>
      <c r="WCJ536" s="340"/>
      <c r="WCK536" s="485"/>
      <c r="WCL536" s="340"/>
      <c r="WCM536" s="485"/>
      <c r="WCN536" s="340"/>
      <c r="WCO536" s="485"/>
      <c r="WCP536" s="340"/>
      <c r="WCQ536" s="485"/>
      <c r="WCR536" s="340"/>
      <c r="WCS536" s="485"/>
      <c r="WCT536" s="340"/>
      <c r="WCU536" s="485"/>
      <c r="WCV536" s="340"/>
      <c r="WCW536" s="485"/>
      <c r="WCX536" s="340"/>
      <c r="WCY536" s="485"/>
      <c r="WCZ536" s="340"/>
      <c r="WDA536" s="485"/>
      <c r="WDB536" s="340"/>
      <c r="WDC536" s="485"/>
      <c r="WDD536" s="340"/>
      <c r="WDE536" s="485"/>
      <c r="WDF536" s="340"/>
      <c r="WDG536" s="485"/>
      <c r="WDH536" s="340"/>
      <c r="WDI536" s="485"/>
      <c r="WDJ536" s="340"/>
      <c r="WDK536" s="485"/>
      <c r="WDL536" s="340"/>
      <c r="WDM536" s="485"/>
      <c r="WDN536" s="340"/>
      <c r="WDO536" s="485"/>
      <c r="WDP536" s="340"/>
      <c r="WDQ536" s="485"/>
      <c r="WDR536" s="340"/>
      <c r="WDS536" s="485"/>
      <c r="WDT536" s="340"/>
      <c r="WDU536" s="485"/>
      <c r="WDV536" s="340"/>
      <c r="WDW536" s="485"/>
      <c r="WDX536" s="340"/>
      <c r="WDY536" s="485"/>
      <c r="WDZ536" s="340"/>
      <c r="WEA536" s="485"/>
      <c r="WEB536" s="340"/>
      <c r="WEC536" s="485"/>
      <c r="WED536" s="340"/>
      <c r="WEE536" s="485"/>
      <c r="WEF536" s="340"/>
      <c r="WEG536" s="485"/>
      <c r="WEH536" s="340"/>
      <c r="WEI536" s="485"/>
      <c r="WEJ536" s="340"/>
      <c r="WEK536" s="485"/>
      <c r="WEL536" s="340"/>
      <c r="WEM536" s="485"/>
      <c r="WEN536" s="340"/>
      <c r="WEO536" s="485"/>
      <c r="WEP536" s="340"/>
      <c r="WEQ536" s="485"/>
      <c r="WER536" s="340"/>
      <c r="WES536" s="485"/>
      <c r="WET536" s="340"/>
      <c r="WEU536" s="485"/>
      <c r="WEV536" s="340"/>
      <c r="WEW536" s="485"/>
      <c r="WEX536" s="340"/>
      <c r="WEY536" s="485"/>
      <c r="WEZ536" s="340"/>
      <c r="WFA536" s="485"/>
      <c r="WFB536" s="340"/>
      <c r="WFC536" s="485"/>
      <c r="WFD536" s="340"/>
      <c r="WFE536" s="485"/>
      <c r="WFF536" s="340"/>
      <c r="WFG536" s="485"/>
      <c r="WFH536" s="340"/>
      <c r="WFI536" s="485"/>
      <c r="WFJ536" s="340"/>
      <c r="WFK536" s="485"/>
      <c r="WFL536" s="340"/>
      <c r="WFM536" s="485"/>
      <c r="WFN536" s="340"/>
      <c r="WFO536" s="485"/>
      <c r="WFP536" s="340"/>
      <c r="WFQ536" s="485"/>
      <c r="WFR536" s="340"/>
      <c r="WFS536" s="485"/>
      <c r="WFT536" s="340"/>
      <c r="WFU536" s="485"/>
      <c r="WFV536" s="340"/>
      <c r="WFW536" s="485"/>
      <c r="WFX536" s="340"/>
      <c r="WFY536" s="485"/>
      <c r="WFZ536" s="340"/>
      <c r="WGA536" s="485"/>
      <c r="WGB536" s="340"/>
      <c r="WGC536" s="485"/>
      <c r="WGD536" s="340"/>
      <c r="WGE536" s="485"/>
      <c r="WGF536" s="340"/>
      <c r="WGG536" s="485"/>
      <c r="WGH536" s="340"/>
      <c r="WGI536" s="485"/>
      <c r="WGJ536" s="340"/>
      <c r="WGK536" s="485"/>
      <c r="WGL536" s="340"/>
      <c r="WGM536" s="485"/>
      <c r="WGN536" s="340"/>
      <c r="WGO536" s="485"/>
      <c r="WGP536" s="340"/>
      <c r="WGQ536" s="485"/>
      <c r="WGR536" s="340"/>
      <c r="WGS536" s="485"/>
      <c r="WGT536" s="340"/>
      <c r="WGU536" s="485"/>
      <c r="WGV536" s="340"/>
      <c r="WGW536" s="485"/>
      <c r="WGX536" s="340"/>
      <c r="WGY536" s="485"/>
      <c r="WGZ536" s="340"/>
      <c r="WHA536" s="485"/>
      <c r="WHB536" s="340"/>
      <c r="WHC536" s="485"/>
      <c r="WHD536" s="340"/>
      <c r="WHE536" s="485"/>
      <c r="WHF536" s="340"/>
      <c r="WHG536" s="485"/>
      <c r="WHH536" s="340"/>
      <c r="WHI536" s="485"/>
      <c r="WHJ536" s="340"/>
      <c r="WHK536" s="485"/>
      <c r="WHL536" s="340"/>
      <c r="WHM536" s="485"/>
      <c r="WHN536" s="340"/>
      <c r="WHO536" s="485"/>
      <c r="WHP536" s="340"/>
      <c r="WHQ536" s="485"/>
      <c r="WHR536" s="340"/>
      <c r="WHS536" s="485"/>
      <c r="WHT536" s="340"/>
      <c r="WHU536" s="485"/>
      <c r="WHV536" s="340"/>
      <c r="WHW536" s="485"/>
      <c r="WHX536" s="340"/>
      <c r="WHY536" s="485"/>
      <c r="WHZ536" s="340"/>
      <c r="WIA536" s="485"/>
      <c r="WIB536" s="340"/>
      <c r="WIC536" s="485"/>
      <c r="WID536" s="340"/>
      <c r="WIE536" s="485"/>
      <c r="WIF536" s="340"/>
      <c r="WIG536" s="485"/>
      <c r="WIH536" s="340"/>
      <c r="WII536" s="485"/>
      <c r="WIJ536" s="340"/>
      <c r="WIK536" s="485"/>
      <c r="WIL536" s="340"/>
      <c r="WIM536" s="485"/>
      <c r="WIN536" s="340"/>
      <c r="WIO536" s="485"/>
      <c r="WIP536" s="340"/>
      <c r="WIQ536" s="485"/>
      <c r="WIR536" s="340"/>
      <c r="WIS536" s="485"/>
      <c r="WIT536" s="340"/>
      <c r="WIU536" s="485"/>
      <c r="WIV536" s="340"/>
      <c r="WIW536" s="485"/>
      <c r="WIX536" s="340"/>
      <c r="WIY536" s="485"/>
      <c r="WIZ536" s="340"/>
      <c r="WJA536" s="485"/>
      <c r="WJB536" s="340"/>
      <c r="WJC536" s="485"/>
      <c r="WJD536" s="340"/>
      <c r="WJE536" s="485"/>
      <c r="WJF536" s="340"/>
      <c r="WJG536" s="485"/>
      <c r="WJH536" s="340"/>
      <c r="WJI536" s="485"/>
      <c r="WJJ536" s="340"/>
      <c r="WJK536" s="485"/>
      <c r="WJL536" s="340"/>
      <c r="WJM536" s="485"/>
      <c r="WJN536" s="340"/>
      <c r="WJO536" s="485"/>
      <c r="WJP536" s="340"/>
      <c r="WJQ536" s="485"/>
      <c r="WJR536" s="340"/>
      <c r="WJS536" s="485"/>
      <c r="WJT536" s="340"/>
      <c r="WJU536" s="485"/>
      <c r="WJV536" s="340"/>
      <c r="WJW536" s="485"/>
      <c r="WJX536" s="340"/>
      <c r="WJY536" s="485"/>
      <c r="WJZ536" s="340"/>
      <c r="WKA536" s="485"/>
      <c r="WKB536" s="340"/>
      <c r="WKC536" s="485"/>
      <c r="WKD536" s="340"/>
      <c r="WKE536" s="485"/>
      <c r="WKF536" s="340"/>
      <c r="WKG536" s="485"/>
      <c r="WKH536" s="340"/>
      <c r="WKI536" s="485"/>
      <c r="WKJ536" s="340"/>
      <c r="WKK536" s="485"/>
      <c r="WKL536" s="340"/>
      <c r="WKM536" s="485"/>
      <c r="WKN536" s="340"/>
      <c r="WKO536" s="485"/>
      <c r="WKP536" s="340"/>
      <c r="WKQ536" s="485"/>
      <c r="WKR536" s="340"/>
      <c r="WKS536" s="485"/>
      <c r="WKT536" s="340"/>
      <c r="WKU536" s="485"/>
      <c r="WKV536" s="340"/>
      <c r="WKW536" s="485"/>
      <c r="WKX536" s="340"/>
      <c r="WKY536" s="485"/>
      <c r="WKZ536" s="340"/>
      <c r="WLA536" s="485"/>
      <c r="WLB536" s="340"/>
      <c r="WLC536" s="485"/>
      <c r="WLD536" s="340"/>
      <c r="WLE536" s="485"/>
      <c r="WLF536" s="340"/>
      <c r="WLG536" s="485"/>
      <c r="WLH536" s="340"/>
      <c r="WLI536" s="485"/>
      <c r="WLJ536" s="340"/>
      <c r="WLK536" s="485"/>
      <c r="WLL536" s="340"/>
      <c r="WLM536" s="485"/>
      <c r="WLN536" s="340"/>
      <c r="WLO536" s="485"/>
      <c r="WLP536" s="340"/>
      <c r="WLQ536" s="485"/>
      <c r="WLR536" s="340"/>
      <c r="WLS536" s="485"/>
      <c r="WLT536" s="340"/>
      <c r="WLU536" s="485"/>
      <c r="WLV536" s="340"/>
      <c r="WLW536" s="485"/>
      <c r="WLX536" s="340"/>
      <c r="WLY536" s="485"/>
      <c r="WLZ536" s="340"/>
      <c r="WMA536" s="485"/>
      <c r="WMB536" s="340"/>
      <c r="WMC536" s="485"/>
      <c r="WMD536" s="340"/>
      <c r="WME536" s="485"/>
      <c r="WMF536" s="340"/>
      <c r="WMG536" s="485"/>
      <c r="WMH536" s="340"/>
      <c r="WMI536" s="485"/>
      <c r="WMJ536" s="340"/>
      <c r="WMK536" s="485"/>
      <c r="WML536" s="340"/>
      <c r="WMM536" s="485"/>
      <c r="WMN536" s="340"/>
      <c r="WMO536" s="485"/>
      <c r="WMP536" s="340"/>
      <c r="WMQ536" s="485"/>
      <c r="WMR536" s="340"/>
      <c r="WMS536" s="485"/>
      <c r="WMT536" s="340"/>
      <c r="WMU536" s="485"/>
      <c r="WMV536" s="340"/>
      <c r="WMW536" s="485"/>
      <c r="WMX536" s="340"/>
      <c r="WMY536" s="485"/>
      <c r="WMZ536" s="340"/>
      <c r="WNA536" s="485"/>
      <c r="WNB536" s="340"/>
      <c r="WNC536" s="485"/>
      <c r="WND536" s="340"/>
      <c r="WNE536" s="485"/>
      <c r="WNF536" s="340"/>
      <c r="WNG536" s="485"/>
      <c r="WNH536" s="340"/>
      <c r="WNI536" s="485"/>
      <c r="WNJ536" s="340"/>
      <c r="WNK536" s="485"/>
      <c r="WNL536" s="340"/>
      <c r="WNM536" s="485"/>
      <c r="WNN536" s="340"/>
      <c r="WNO536" s="485"/>
      <c r="WNP536" s="340"/>
      <c r="WNQ536" s="485"/>
      <c r="WNR536" s="340"/>
      <c r="WNS536" s="485"/>
      <c r="WNT536" s="340"/>
      <c r="WNU536" s="485"/>
      <c r="WNV536" s="340"/>
      <c r="WNW536" s="485"/>
      <c r="WNX536" s="340"/>
      <c r="WNY536" s="485"/>
      <c r="WNZ536" s="340"/>
      <c r="WOA536" s="485"/>
      <c r="WOB536" s="340"/>
      <c r="WOC536" s="485"/>
      <c r="WOD536" s="340"/>
      <c r="WOE536" s="485"/>
      <c r="WOF536" s="340"/>
      <c r="WOG536" s="485"/>
      <c r="WOH536" s="340"/>
      <c r="WOI536" s="485"/>
      <c r="WOJ536" s="340"/>
      <c r="WOK536" s="485"/>
      <c r="WOL536" s="340"/>
      <c r="WOM536" s="485"/>
      <c r="WON536" s="340"/>
      <c r="WOO536" s="485"/>
      <c r="WOP536" s="340"/>
      <c r="WOQ536" s="485"/>
      <c r="WOR536" s="340"/>
      <c r="WOS536" s="485"/>
      <c r="WOT536" s="340"/>
      <c r="WOU536" s="485"/>
      <c r="WOV536" s="340"/>
      <c r="WOW536" s="485"/>
      <c r="WOX536" s="340"/>
      <c r="WOY536" s="485"/>
      <c r="WOZ536" s="340"/>
      <c r="WPA536" s="485"/>
      <c r="WPB536" s="340"/>
      <c r="WPC536" s="485"/>
      <c r="WPD536" s="340"/>
      <c r="WPE536" s="485"/>
      <c r="WPF536" s="340"/>
      <c r="WPG536" s="485"/>
      <c r="WPH536" s="340"/>
      <c r="WPI536" s="485"/>
      <c r="WPJ536" s="340"/>
      <c r="WPK536" s="485"/>
      <c r="WPL536" s="340"/>
      <c r="WPM536" s="485"/>
      <c r="WPN536" s="340"/>
      <c r="WPO536" s="485"/>
      <c r="WPP536" s="340"/>
      <c r="WPQ536" s="485"/>
      <c r="WPR536" s="340"/>
      <c r="WPS536" s="485"/>
      <c r="WPT536" s="340"/>
      <c r="WPU536" s="485"/>
      <c r="WPV536" s="340"/>
      <c r="WPW536" s="485"/>
      <c r="WPX536" s="340"/>
      <c r="WPY536" s="485"/>
      <c r="WPZ536" s="340"/>
      <c r="WQA536" s="485"/>
      <c r="WQB536" s="340"/>
      <c r="WQC536" s="485"/>
      <c r="WQD536" s="340"/>
      <c r="WQE536" s="485"/>
      <c r="WQF536" s="340"/>
      <c r="WQG536" s="485"/>
      <c r="WQH536" s="340"/>
      <c r="WQI536" s="485"/>
      <c r="WQJ536" s="340"/>
      <c r="WQK536" s="485"/>
      <c r="WQL536" s="340"/>
      <c r="WQM536" s="485"/>
      <c r="WQN536" s="340"/>
      <c r="WQO536" s="485"/>
      <c r="WQP536" s="340"/>
      <c r="WQQ536" s="485"/>
      <c r="WQR536" s="340"/>
      <c r="WQS536" s="485"/>
      <c r="WQT536" s="340"/>
      <c r="WQU536" s="485"/>
      <c r="WQV536" s="340"/>
      <c r="WQW536" s="485"/>
      <c r="WQX536" s="340"/>
      <c r="WQY536" s="485"/>
      <c r="WQZ536" s="340"/>
      <c r="WRA536" s="485"/>
      <c r="WRB536" s="340"/>
      <c r="WRC536" s="485"/>
      <c r="WRD536" s="340"/>
      <c r="WRE536" s="485"/>
      <c r="WRF536" s="340"/>
      <c r="WRG536" s="485"/>
      <c r="WRH536" s="340"/>
      <c r="WRI536" s="485"/>
      <c r="WRJ536" s="340"/>
      <c r="WRK536" s="485"/>
      <c r="WRL536" s="340"/>
      <c r="WRM536" s="485"/>
      <c r="WRN536" s="340"/>
      <c r="WRO536" s="485"/>
      <c r="WRP536" s="340"/>
      <c r="WRQ536" s="485"/>
      <c r="WRR536" s="340"/>
      <c r="WRS536" s="485"/>
      <c r="WRT536" s="340"/>
      <c r="WRU536" s="485"/>
      <c r="WRV536" s="340"/>
      <c r="WRW536" s="485"/>
      <c r="WRX536" s="340"/>
      <c r="WRY536" s="485"/>
      <c r="WRZ536" s="340"/>
      <c r="WSA536" s="485"/>
      <c r="WSB536" s="340"/>
      <c r="WSC536" s="485"/>
      <c r="WSD536" s="340"/>
      <c r="WSE536" s="485"/>
      <c r="WSF536" s="340"/>
      <c r="WSG536" s="485"/>
      <c r="WSH536" s="340"/>
      <c r="WSI536" s="485"/>
      <c r="WSJ536" s="340"/>
      <c r="WSK536" s="485"/>
      <c r="WSL536" s="340"/>
      <c r="WSM536" s="485"/>
      <c r="WSN536" s="340"/>
      <c r="WSO536" s="485"/>
      <c r="WSP536" s="340"/>
      <c r="WSQ536" s="485"/>
      <c r="WSR536" s="340"/>
      <c r="WSS536" s="485"/>
      <c r="WST536" s="340"/>
      <c r="WSU536" s="485"/>
      <c r="WSV536" s="340"/>
      <c r="WSW536" s="485"/>
      <c r="WSX536" s="340"/>
      <c r="WSY536" s="485"/>
      <c r="WSZ536" s="340"/>
      <c r="WTA536" s="485"/>
      <c r="WTB536" s="340"/>
      <c r="WTC536" s="485"/>
      <c r="WTD536" s="340"/>
      <c r="WTE536" s="485"/>
      <c r="WTF536" s="340"/>
      <c r="WTG536" s="485"/>
      <c r="WTH536" s="340"/>
      <c r="WTI536" s="485"/>
      <c r="WTJ536" s="340"/>
      <c r="WTK536" s="485"/>
      <c r="WTL536" s="340"/>
      <c r="WTM536" s="485"/>
      <c r="WTN536" s="340"/>
      <c r="WTO536" s="485"/>
      <c r="WTP536" s="340"/>
      <c r="WTQ536" s="485"/>
      <c r="WTR536" s="340"/>
      <c r="WTS536" s="485"/>
      <c r="WTT536" s="340"/>
      <c r="WTU536" s="485"/>
      <c r="WTV536" s="340"/>
      <c r="WTW536" s="485"/>
      <c r="WTX536" s="340"/>
      <c r="WTY536" s="485"/>
      <c r="WTZ536" s="340"/>
      <c r="WUA536" s="485"/>
      <c r="WUB536" s="340"/>
      <c r="WUC536" s="485"/>
      <c r="WUD536" s="340"/>
      <c r="WUE536" s="485"/>
      <c r="WUF536" s="340"/>
      <c r="WUG536" s="485"/>
      <c r="WUH536" s="340"/>
      <c r="WUI536" s="485"/>
      <c r="WUJ536" s="340"/>
      <c r="WUK536" s="485"/>
      <c r="WUL536" s="340"/>
      <c r="WUM536" s="485"/>
      <c r="WUN536" s="340"/>
      <c r="WUO536" s="485"/>
      <c r="WUP536" s="340"/>
      <c r="WUQ536" s="485"/>
      <c r="WUR536" s="340"/>
      <c r="WUS536" s="485"/>
      <c r="WUT536" s="340"/>
      <c r="WUU536" s="485"/>
      <c r="WUV536" s="340"/>
      <c r="WUW536" s="485"/>
      <c r="WUX536" s="340"/>
      <c r="WUY536" s="485"/>
      <c r="WUZ536" s="340"/>
      <c r="WVA536" s="485"/>
      <c r="WVB536" s="340"/>
      <c r="WVC536" s="485"/>
      <c r="WVD536" s="340"/>
      <c r="WVE536" s="485"/>
      <c r="WVF536" s="340"/>
      <c r="WVG536" s="485"/>
      <c r="WVH536" s="340"/>
      <c r="WVI536" s="485"/>
      <c r="WVJ536" s="340"/>
      <c r="WVK536" s="485"/>
      <c r="WVL536" s="340"/>
      <c r="WVM536" s="485"/>
      <c r="WVN536" s="340"/>
      <c r="WVO536" s="485"/>
      <c r="WVP536" s="340"/>
      <c r="WVQ536" s="485"/>
      <c r="WVR536" s="340"/>
      <c r="WVS536" s="485"/>
      <c r="WVT536" s="340"/>
      <c r="WVU536" s="485"/>
      <c r="WVV536" s="340"/>
      <c r="WVW536" s="485"/>
      <c r="WVX536" s="340"/>
      <c r="WVY536" s="485"/>
      <c r="WVZ536" s="340"/>
      <c r="WWA536" s="485"/>
      <c r="WWB536" s="340"/>
      <c r="WWC536" s="485"/>
      <c r="WWD536" s="340"/>
      <c r="WWE536" s="485"/>
      <c r="WWF536" s="340"/>
      <c r="WWG536" s="485"/>
      <c r="WWH536" s="340"/>
      <c r="WWI536" s="485"/>
      <c r="WWJ536" s="340"/>
      <c r="WWK536" s="485"/>
      <c r="WWL536" s="340"/>
      <c r="WWM536" s="485"/>
      <c r="WWN536" s="340"/>
      <c r="WWO536" s="485"/>
      <c r="WWP536" s="340"/>
      <c r="WWQ536" s="485"/>
      <c r="WWR536" s="340"/>
      <c r="WWS536" s="485"/>
      <c r="WWT536" s="340"/>
      <c r="WWU536" s="485"/>
      <c r="WWV536" s="340"/>
      <c r="WWW536" s="485"/>
      <c r="WWX536" s="340"/>
      <c r="WWY536" s="485"/>
      <c r="WWZ536" s="340"/>
      <c r="WXA536" s="485"/>
      <c r="WXB536" s="340"/>
      <c r="WXC536" s="485"/>
      <c r="WXD536" s="340"/>
      <c r="WXE536" s="485"/>
      <c r="WXF536" s="340"/>
      <c r="WXG536" s="485"/>
      <c r="WXH536" s="340"/>
      <c r="WXI536" s="485"/>
      <c r="WXJ536" s="340"/>
      <c r="WXK536" s="485"/>
      <c r="WXL536" s="340"/>
      <c r="WXM536" s="485"/>
      <c r="WXN536" s="340"/>
      <c r="WXO536" s="485"/>
      <c r="WXP536" s="340"/>
      <c r="WXQ536" s="485"/>
      <c r="WXR536" s="340"/>
      <c r="WXS536" s="485"/>
      <c r="WXT536" s="340"/>
      <c r="WXU536" s="485"/>
      <c r="WXV536" s="340"/>
      <c r="WXW536" s="485"/>
      <c r="WXX536" s="340"/>
      <c r="WXY536" s="485"/>
      <c r="WXZ536" s="340"/>
      <c r="WYA536" s="485"/>
      <c r="WYB536" s="340"/>
      <c r="WYC536" s="485"/>
      <c r="WYD536" s="340"/>
      <c r="WYE536" s="485"/>
      <c r="WYF536" s="340"/>
      <c r="WYG536" s="485"/>
      <c r="WYH536" s="340"/>
      <c r="WYI536" s="485"/>
      <c r="WYJ536" s="340"/>
      <c r="WYK536" s="485"/>
      <c r="WYL536" s="340"/>
      <c r="WYM536" s="485"/>
      <c r="WYN536" s="340"/>
      <c r="WYO536" s="485"/>
      <c r="WYP536" s="340"/>
      <c r="WYQ536" s="485"/>
      <c r="WYR536" s="340"/>
      <c r="WYS536" s="485"/>
      <c r="WYT536" s="340"/>
      <c r="WYU536" s="485"/>
      <c r="WYV536" s="340"/>
      <c r="WYW536" s="485"/>
      <c r="WYX536" s="340"/>
      <c r="WYY536" s="485"/>
      <c r="WYZ536" s="340"/>
      <c r="WZA536" s="485"/>
      <c r="WZB536" s="340"/>
      <c r="WZC536" s="485"/>
      <c r="WZD536" s="340"/>
      <c r="WZE536" s="485"/>
      <c r="WZF536" s="340"/>
      <c r="WZG536" s="485"/>
      <c r="WZH536" s="340"/>
      <c r="WZI536" s="485"/>
      <c r="WZJ536" s="340"/>
      <c r="WZK536" s="485"/>
      <c r="WZL536" s="340"/>
      <c r="WZM536" s="485"/>
      <c r="WZN536" s="340"/>
      <c r="WZO536" s="485"/>
      <c r="WZP536" s="340"/>
      <c r="WZQ536" s="485"/>
      <c r="WZR536" s="340"/>
      <c r="WZS536" s="485"/>
      <c r="WZT536" s="340"/>
      <c r="WZU536" s="485"/>
      <c r="WZV536" s="340"/>
      <c r="WZW536" s="485"/>
      <c r="WZX536" s="340"/>
      <c r="WZY536" s="485"/>
      <c r="WZZ536" s="340"/>
      <c r="XAA536" s="485"/>
      <c r="XAB536" s="340"/>
      <c r="XAC536" s="485"/>
      <c r="XAD536" s="340"/>
      <c r="XAE536" s="485"/>
      <c r="XAF536" s="340"/>
      <c r="XAG536" s="485"/>
      <c r="XAH536" s="340"/>
      <c r="XAI536" s="485"/>
      <c r="XAJ536" s="340"/>
      <c r="XAK536" s="485"/>
      <c r="XAL536" s="340"/>
      <c r="XAM536" s="485"/>
      <c r="XAN536" s="340"/>
      <c r="XAO536" s="485"/>
      <c r="XAP536" s="340"/>
      <c r="XAQ536" s="485"/>
      <c r="XAR536" s="340"/>
      <c r="XAS536" s="485"/>
      <c r="XAT536" s="340"/>
      <c r="XAU536" s="485"/>
      <c r="XAV536" s="340"/>
      <c r="XAW536" s="485"/>
      <c r="XAX536" s="340"/>
      <c r="XAY536" s="485"/>
      <c r="XAZ536" s="340"/>
      <c r="XBA536" s="485"/>
      <c r="XBB536" s="340"/>
      <c r="XBC536" s="485"/>
      <c r="XBD536" s="340"/>
      <c r="XBE536" s="485"/>
      <c r="XBF536" s="340"/>
      <c r="XBG536" s="485"/>
      <c r="XBH536" s="340"/>
      <c r="XBI536" s="485"/>
      <c r="XBJ536" s="340"/>
      <c r="XBK536" s="485"/>
      <c r="XBL536" s="340"/>
      <c r="XBM536" s="485"/>
      <c r="XBN536" s="340"/>
      <c r="XBO536" s="485"/>
      <c r="XBP536" s="340"/>
      <c r="XBQ536" s="485"/>
      <c r="XBR536" s="340"/>
      <c r="XBS536" s="485"/>
      <c r="XBT536" s="340"/>
      <c r="XBU536" s="485"/>
      <c r="XBV536" s="340"/>
      <c r="XBW536" s="485"/>
      <c r="XBX536" s="340"/>
      <c r="XBY536" s="485"/>
      <c r="XBZ536" s="340"/>
      <c r="XCA536" s="485"/>
      <c r="XCB536" s="340"/>
      <c r="XCC536" s="485"/>
      <c r="XCD536" s="340"/>
      <c r="XCE536" s="485"/>
      <c r="XCF536" s="340"/>
      <c r="XCG536" s="485"/>
      <c r="XCH536" s="340"/>
      <c r="XCI536" s="485"/>
      <c r="XCJ536" s="340"/>
      <c r="XCK536" s="485"/>
      <c r="XCL536" s="340"/>
      <c r="XCM536" s="485"/>
      <c r="XCN536" s="340"/>
      <c r="XCO536" s="485"/>
      <c r="XCP536" s="340"/>
      <c r="XCQ536" s="485"/>
      <c r="XCR536" s="340"/>
      <c r="XCS536" s="485"/>
      <c r="XCT536" s="340"/>
      <c r="XCU536" s="485"/>
      <c r="XCV536" s="340"/>
      <c r="XCW536" s="485"/>
      <c r="XCX536" s="340"/>
      <c r="XCY536" s="485"/>
      <c r="XCZ536" s="340"/>
      <c r="XDA536" s="485"/>
      <c r="XDB536" s="340"/>
      <c r="XDC536" s="485"/>
      <c r="XDD536" s="340"/>
      <c r="XDE536" s="485"/>
      <c r="XDF536" s="340"/>
      <c r="XDG536" s="485"/>
      <c r="XDH536" s="340"/>
      <c r="XDI536" s="485"/>
      <c r="XDJ536" s="340"/>
      <c r="XDK536" s="485"/>
      <c r="XDL536" s="340"/>
      <c r="XDM536" s="485"/>
      <c r="XDN536" s="340"/>
      <c r="XDO536" s="485"/>
      <c r="XDP536" s="340"/>
      <c r="XDQ536" s="485"/>
      <c r="XDR536" s="340"/>
      <c r="XDS536" s="485"/>
      <c r="XDT536" s="340"/>
      <c r="XDU536" s="485"/>
      <c r="XDV536" s="340"/>
      <c r="XDW536" s="485"/>
      <c r="XDX536" s="340"/>
      <c r="XDY536" s="485"/>
      <c r="XDZ536" s="340"/>
      <c r="XEA536" s="485"/>
      <c r="XEB536" s="340"/>
      <c r="XEC536" s="485"/>
      <c r="XED536" s="340"/>
      <c r="XEE536" s="485"/>
      <c r="XEF536" s="340"/>
      <c r="XEG536" s="485"/>
      <c r="XEH536" s="340"/>
      <c r="XEI536" s="485"/>
      <c r="XEJ536" s="340"/>
      <c r="XEK536" s="485"/>
      <c r="XEL536" s="340"/>
      <c r="XEM536" s="485"/>
      <c r="XEN536" s="340"/>
      <c r="XEO536" s="485"/>
      <c r="XEP536" s="340"/>
      <c r="XEQ536" s="485"/>
      <c r="XER536" s="340"/>
      <c r="XES536" s="485"/>
      <c r="XET536" s="340"/>
      <c r="XEU536" s="485"/>
      <c r="XEV536" s="340"/>
      <c r="XEW536" s="485"/>
      <c r="XEX536" s="340"/>
      <c r="XEY536" s="485"/>
      <c r="XEZ536" s="340"/>
      <c r="XFA536" s="485"/>
      <c r="XFB536" s="340"/>
      <c r="XFC536" s="485"/>
      <c r="XFD536" s="340"/>
    </row>
    <row r="537" spans="1:16384" ht="15.75" customHeight="1" x14ac:dyDescent="0.25">
      <c r="A537" s="485">
        <f>A536+1</f>
        <v>404</v>
      </c>
      <c r="B537" s="339" t="s">
        <v>617</v>
      </c>
      <c r="C537" s="486">
        <f>D537+M537+O537+Q537+S537+U537+W537+X537+Y537</f>
        <v>215442.23</v>
      </c>
      <c r="D537" s="531">
        <f>E537+F537+G537+H537+I537+J537</f>
        <v>0</v>
      </c>
      <c r="E537" s="453"/>
      <c r="F537" s="483"/>
      <c r="G537" s="453"/>
      <c r="H537" s="483"/>
      <c r="I537" s="453"/>
      <c r="J537" s="483"/>
      <c r="K537" s="483"/>
      <c r="L537" s="483"/>
      <c r="M537" s="483"/>
      <c r="N537" s="453"/>
      <c r="O537" s="483"/>
      <c r="P537" s="453"/>
      <c r="Q537" s="483"/>
      <c r="R537" s="453"/>
      <c r="S537" s="483"/>
      <c r="T537" s="453"/>
      <c r="U537" s="483"/>
      <c r="V537" s="453"/>
      <c r="W537" s="483"/>
      <c r="X537" s="453"/>
      <c r="Y537" s="531">
        <v>215442.23</v>
      </c>
      <c r="Z537" s="527"/>
      <c r="AA537" s="134"/>
      <c r="AB537" s="340" t="s">
        <v>985</v>
      </c>
      <c r="AC537" s="53"/>
      <c r="AD537" s="340"/>
      <c r="AE537" s="485"/>
      <c r="AF537" s="340"/>
      <c r="AG537" s="485"/>
      <c r="AH537" s="340"/>
      <c r="AI537" s="485"/>
      <c r="AJ537" s="340"/>
      <c r="AK537" s="485"/>
      <c r="AL537" s="340"/>
      <c r="AM537" s="485"/>
      <c r="AN537" s="340"/>
      <c r="AO537" s="485"/>
      <c r="AP537" s="340"/>
      <c r="AQ537" s="485"/>
      <c r="AR537" s="340"/>
      <c r="AS537" s="485"/>
      <c r="AT537" s="340"/>
      <c r="AU537" s="485"/>
      <c r="AV537" s="340"/>
      <c r="AW537" s="485"/>
      <c r="AX537" s="340"/>
      <c r="AY537" s="485"/>
      <c r="AZ537" s="340"/>
      <c r="BA537" s="485"/>
      <c r="BB537" s="340"/>
      <c r="BC537" s="485"/>
      <c r="BD537" s="340"/>
      <c r="BE537" s="485"/>
      <c r="BF537" s="340"/>
      <c r="BG537" s="485"/>
      <c r="BH537" s="340"/>
      <c r="BI537" s="485"/>
      <c r="BJ537" s="340"/>
      <c r="BK537" s="485"/>
      <c r="BL537" s="340"/>
      <c r="BM537" s="485"/>
      <c r="BN537" s="340"/>
      <c r="BO537" s="485"/>
      <c r="BP537" s="340"/>
      <c r="BQ537" s="485"/>
      <c r="BR537" s="340"/>
      <c r="BS537" s="485"/>
      <c r="BT537" s="340"/>
      <c r="BU537" s="485"/>
      <c r="BV537" s="340"/>
      <c r="BW537" s="485"/>
      <c r="BX537" s="340"/>
      <c r="BY537" s="485"/>
      <c r="BZ537" s="340"/>
      <c r="CA537" s="485"/>
      <c r="CB537" s="340"/>
      <c r="CC537" s="485"/>
      <c r="CD537" s="340"/>
      <c r="CE537" s="485"/>
      <c r="CF537" s="340"/>
      <c r="CG537" s="485"/>
      <c r="CH537" s="340"/>
      <c r="CI537" s="485"/>
      <c r="CJ537" s="340"/>
      <c r="CK537" s="485"/>
      <c r="CL537" s="340"/>
      <c r="CM537" s="485"/>
      <c r="CN537" s="340"/>
      <c r="CO537" s="485"/>
      <c r="CP537" s="340"/>
      <c r="CQ537" s="485"/>
      <c r="CR537" s="340"/>
      <c r="CS537" s="485"/>
      <c r="CT537" s="340"/>
      <c r="CU537" s="485"/>
      <c r="CV537" s="340"/>
      <c r="CW537" s="485"/>
      <c r="CX537" s="340"/>
      <c r="CY537" s="485"/>
      <c r="CZ537" s="340"/>
      <c r="DA537" s="485"/>
      <c r="DB537" s="340"/>
      <c r="DC537" s="485"/>
      <c r="DD537" s="340"/>
      <c r="DE537" s="485"/>
      <c r="DF537" s="340"/>
      <c r="DG537" s="485"/>
      <c r="DH537" s="340"/>
      <c r="DI537" s="485"/>
      <c r="DJ537" s="340"/>
      <c r="DK537" s="485"/>
      <c r="DL537" s="340"/>
      <c r="DM537" s="485"/>
      <c r="DN537" s="340"/>
      <c r="DO537" s="485"/>
      <c r="DP537" s="340"/>
      <c r="DQ537" s="485"/>
      <c r="DR537" s="340"/>
      <c r="DS537" s="485"/>
      <c r="DT537" s="340"/>
      <c r="DU537" s="485"/>
      <c r="DV537" s="340"/>
      <c r="DW537" s="485"/>
      <c r="DX537" s="340"/>
      <c r="DY537" s="485"/>
      <c r="DZ537" s="340"/>
      <c r="EA537" s="485"/>
      <c r="EB537" s="340"/>
      <c r="EC537" s="485"/>
      <c r="ED537" s="340"/>
      <c r="EE537" s="485"/>
      <c r="EF537" s="340"/>
      <c r="EG537" s="485"/>
      <c r="EH537" s="340"/>
      <c r="EI537" s="485"/>
      <c r="EJ537" s="340"/>
      <c r="EK537" s="485"/>
      <c r="EL537" s="340"/>
      <c r="EM537" s="485"/>
      <c r="EN537" s="340"/>
      <c r="EO537" s="485"/>
      <c r="EP537" s="340"/>
      <c r="EQ537" s="485"/>
      <c r="ER537" s="340"/>
      <c r="ES537" s="485"/>
      <c r="ET537" s="340"/>
      <c r="EU537" s="485"/>
      <c r="EV537" s="340"/>
      <c r="EW537" s="485"/>
      <c r="EX537" s="340"/>
      <c r="EY537" s="485"/>
      <c r="EZ537" s="340"/>
      <c r="FA537" s="485"/>
      <c r="FB537" s="340"/>
      <c r="FC537" s="485"/>
      <c r="FD537" s="340"/>
      <c r="FE537" s="485"/>
      <c r="FF537" s="340"/>
      <c r="FG537" s="485"/>
      <c r="FH537" s="340"/>
      <c r="FI537" s="485"/>
      <c r="FJ537" s="340"/>
      <c r="FK537" s="485"/>
      <c r="FL537" s="340"/>
      <c r="FM537" s="485"/>
      <c r="FN537" s="340"/>
      <c r="FO537" s="485"/>
      <c r="FP537" s="340"/>
      <c r="FQ537" s="485"/>
      <c r="FR537" s="340"/>
      <c r="FS537" s="485"/>
      <c r="FT537" s="340"/>
      <c r="FU537" s="485"/>
      <c r="FV537" s="340"/>
      <c r="FW537" s="485"/>
      <c r="FX537" s="340"/>
      <c r="FY537" s="485"/>
      <c r="FZ537" s="340"/>
      <c r="GA537" s="485"/>
      <c r="GB537" s="340"/>
      <c r="GC537" s="485"/>
      <c r="GD537" s="340"/>
      <c r="GE537" s="485"/>
      <c r="GF537" s="340"/>
      <c r="GG537" s="485"/>
      <c r="GH537" s="340"/>
      <c r="GI537" s="485"/>
      <c r="GJ537" s="340"/>
      <c r="GK537" s="485"/>
      <c r="GL537" s="340"/>
      <c r="GM537" s="485"/>
      <c r="GN537" s="340"/>
      <c r="GO537" s="485"/>
      <c r="GP537" s="340"/>
      <c r="GQ537" s="485"/>
      <c r="GR537" s="340"/>
      <c r="GS537" s="485"/>
      <c r="GT537" s="340"/>
      <c r="GU537" s="485"/>
      <c r="GV537" s="340"/>
      <c r="GW537" s="485"/>
      <c r="GX537" s="340"/>
      <c r="GY537" s="485"/>
      <c r="GZ537" s="340"/>
      <c r="HA537" s="485"/>
      <c r="HB537" s="340"/>
      <c r="HC537" s="485"/>
      <c r="HD537" s="340"/>
      <c r="HE537" s="485"/>
      <c r="HF537" s="340"/>
      <c r="HG537" s="485"/>
      <c r="HH537" s="340"/>
      <c r="HI537" s="485"/>
      <c r="HJ537" s="340"/>
      <c r="HK537" s="485"/>
      <c r="HL537" s="340"/>
      <c r="HM537" s="485"/>
      <c r="HN537" s="340"/>
      <c r="HO537" s="485"/>
      <c r="HP537" s="340"/>
      <c r="HQ537" s="485"/>
      <c r="HR537" s="340"/>
      <c r="HS537" s="485"/>
      <c r="HT537" s="340"/>
      <c r="HU537" s="485"/>
      <c r="HV537" s="340"/>
      <c r="HW537" s="485"/>
      <c r="HX537" s="340"/>
      <c r="HY537" s="485"/>
      <c r="HZ537" s="340"/>
      <c r="IA537" s="485"/>
      <c r="IB537" s="340"/>
      <c r="IC537" s="485"/>
      <c r="ID537" s="340"/>
      <c r="IE537" s="485"/>
      <c r="IF537" s="340"/>
      <c r="IG537" s="485"/>
      <c r="IH537" s="340"/>
      <c r="II537" s="485"/>
      <c r="IJ537" s="340"/>
      <c r="IK537" s="485"/>
      <c r="IL537" s="340"/>
      <c r="IM537" s="485"/>
      <c r="IN537" s="340"/>
      <c r="IO537" s="485"/>
      <c r="IP537" s="340"/>
      <c r="IQ537" s="485"/>
      <c r="IR537" s="340"/>
      <c r="IS537" s="485"/>
      <c r="IT537" s="340"/>
      <c r="IU537" s="485"/>
      <c r="IV537" s="340"/>
      <c r="IW537" s="485"/>
      <c r="IX537" s="340"/>
      <c r="IY537" s="485"/>
      <c r="IZ537" s="340"/>
      <c r="JA537" s="485"/>
      <c r="JB537" s="340"/>
      <c r="JC537" s="485"/>
      <c r="JD537" s="340"/>
      <c r="JE537" s="485"/>
      <c r="JF537" s="340"/>
      <c r="JG537" s="485"/>
      <c r="JH537" s="340"/>
      <c r="JI537" s="485"/>
      <c r="JJ537" s="340"/>
      <c r="JK537" s="485"/>
      <c r="JL537" s="340"/>
      <c r="JM537" s="485"/>
      <c r="JN537" s="340"/>
      <c r="JO537" s="485"/>
      <c r="JP537" s="340"/>
      <c r="JQ537" s="485"/>
      <c r="JR537" s="340"/>
      <c r="JS537" s="485"/>
      <c r="JT537" s="340"/>
      <c r="JU537" s="485"/>
      <c r="JV537" s="340"/>
      <c r="JW537" s="485"/>
      <c r="JX537" s="340"/>
      <c r="JY537" s="485"/>
      <c r="JZ537" s="340"/>
      <c r="KA537" s="485"/>
      <c r="KB537" s="340"/>
      <c r="KC537" s="485"/>
      <c r="KD537" s="340"/>
      <c r="KE537" s="485"/>
      <c r="KF537" s="340"/>
      <c r="KG537" s="485"/>
      <c r="KH537" s="340"/>
      <c r="KI537" s="485"/>
      <c r="KJ537" s="340"/>
      <c r="KK537" s="485"/>
      <c r="KL537" s="340"/>
      <c r="KM537" s="485"/>
      <c r="KN537" s="340"/>
      <c r="KO537" s="485"/>
      <c r="KP537" s="340"/>
      <c r="KQ537" s="485"/>
      <c r="KR537" s="340"/>
      <c r="KS537" s="485"/>
      <c r="KT537" s="340"/>
      <c r="KU537" s="485"/>
      <c r="KV537" s="340"/>
      <c r="KW537" s="485"/>
      <c r="KX537" s="340"/>
      <c r="KY537" s="485"/>
      <c r="KZ537" s="340"/>
      <c r="LA537" s="485"/>
      <c r="LB537" s="340"/>
      <c r="LC537" s="485"/>
      <c r="LD537" s="340"/>
      <c r="LE537" s="485"/>
      <c r="LF537" s="340"/>
      <c r="LG537" s="485"/>
      <c r="LH537" s="340"/>
      <c r="LI537" s="485"/>
      <c r="LJ537" s="340"/>
      <c r="LK537" s="485"/>
      <c r="LL537" s="340"/>
      <c r="LM537" s="485"/>
      <c r="LN537" s="340"/>
      <c r="LO537" s="485"/>
      <c r="LP537" s="340"/>
      <c r="LQ537" s="485"/>
      <c r="LR537" s="340"/>
      <c r="LS537" s="485"/>
      <c r="LT537" s="340"/>
      <c r="LU537" s="485"/>
      <c r="LV537" s="340"/>
      <c r="LW537" s="485"/>
      <c r="LX537" s="340"/>
      <c r="LY537" s="485"/>
      <c r="LZ537" s="340"/>
      <c r="MA537" s="485"/>
      <c r="MB537" s="340"/>
      <c r="MC537" s="485"/>
      <c r="MD537" s="340"/>
      <c r="ME537" s="485"/>
      <c r="MF537" s="340"/>
      <c r="MG537" s="485"/>
      <c r="MH537" s="340"/>
      <c r="MI537" s="485"/>
      <c r="MJ537" s="340"/>
      <c r="MK537" s="485"/>
      <c r="ML537" s="340"/>
      <c r="MM537" s="485"/>
      <c r="MN537" s="340"/>
      <c r="MO537" s="485"/>
      <c r="MP537" s="340"/>
      <c r="MQ537" s="485"/>
      <c r="MR537" s="340"/>
      <c r="MS537" s="485"/>
      <c r="MT537" s="340"/>
      <c r="MU537" s="485"/>
      <c r="MV537" s="340"/>
      <c r="MW537" s="485"/>
      <c r="MX537" s="340"/>
      <c r="MY537" s="485"/>
      <c r="MZ537" s="340"/>
      <c r="NA537" s="485"/>
      <c r="NB537" s="340"/>
      <c r="NC537" s="485"/>
      <c r="ND537" s="340"/>
      <c r="NE537" s="485"/>
      <c r="NF537" s="340"/>
      <c r="NG537" s="485"/>
      <c r="NH537" s="340"/>
      <c r="NI537" s="485"/>
      <c r="NJ537" s="340"/>
      <c r="NK537" s="485"/>
      <c r="NL537" s="340"/>
      <c r="NM537" s="485"/>
      <c r="NN537" s="340"/>
      <c r="NO537" s="485"/>
      <c r="NP537" s="340"/>
      <c r="NQ537" s="485"/>
      <c r="NR537" s="340"/>
      <c r="NS537" s="485"/>
      <c r="NT537" s="340"/>
      <c r="NU537" s="485"/>
      <c r="NV537" s="340"/>
      <c r="NW537" s="485"/>
      <c r="NX537" s="340"/>
      <c r="NY537" s="485"/>
      <c r="NZ537" s="340"/>
      <c r="OA537" s="485"/>
      <c r="OB537" s="340"/>
      <c r="OC537" s="485"/>
      <c r="OD537" s="340"/>
      <c r="OE537" s="485"/>
      <c r="OF537" s="340"/>
      <c r="OG537" s="485"/>
      <c r="OH537" s="340"/>
      <c r="OI537" s="485"/>
      <c r="OJ537" s="340"/>
      <c r="OK537" s="485"/>
      <c r="OL537" s="340"/>
      <c r="OM537" s="485"/>
      <c r="ON537" s="340"/>
      <c r="OO537" s="485"/>
      <c r="OP537" s="340"/>
      <c r="OQ537" s="485"/>
      <c r="OR537" s="340"/>
      <c r="OS537" s="485"/>
      <c r="OT537" s="340"/>
      <c r="OU537" s="485"/>
      <c r="OV537" s="340"/>
      <c r="OW537" s="485"/>
      <c r="OX537" s="340"/>
      <c r="OY537" s="485"/>
      <c r="OZ537" s="340"/>
      <c r="PA537" s="485"/>
      <c r="PB537" s="340"/>
      <c r="PC537" s="485"/>
      <c r="PD537" s="340"/>
      <c r="PE537" s="485"/>
      <c r="PF537" s="340"/>
      <c r="PG537" s="485"/>
      <c r="PH537" s="340"/>
      <c r="PI537" s="485"/>
      <c r="PJ537" s="340"/>
      <c r="PK537" s="485"/>
      <c r="PL537" s="340"/>
      <c r="PM537" s="485"/>
      <c r="PN537" s="340"/>
      <c r="PO537" s="485"/>
      <c r="PP537" s="340"/>
      <c r="PQ537" s="485"/>
      <c r="PR537" s="340"/>
      <c r="PS537" s="485"/>
      <c r="PT537" s="340"/>
      <c r="PU537" s="485"/>
      <c r="PV537" s="340"/>
      <c r="PW537" s="485"/>
      <c r="PX537" s="340"/>
      <c r="PY537" s="485"/>
      <c r="PZ537" s="340"/>
      <c r="QA537" s="485"/>
      <c r="QB537" s="340"/>
      <c r="QC537" s="485"/>
      <c r="QD537" s="340"/>
      <c r="QE537" s="485"/>
      <c r="QF537" s="340"/>
      <c r="QG537" s="485"/>
      <c r="QH537" s="340"/>
      <c r="QI537" s="485"/>
      <c r="QJ537" s="340"/>
      <c r="QK537" s="485"/>
      <c r="QL537" s="340"/>
      <c r="QM537" s="485"/>
      <c r="QN537" s="340"/>
      <c r="QO537" s="485"/>
      <c r="QP537" s="340"/>
      <c r="QQ537" s="485"/>
      <c r="QR537" s="340"/>
      <c r="QS537" s="485"/>
      <c r="QT537" s="340"/>
      <c r="QU537" s="485"/>
      <c r="QV537" s="340"/>
      <c r="QW537" s="485"/>
      <c r="QX537" s="340"/>
      <c r="QY537" s="485"/>
      <c r="QZ537" s="340"/>
      <c r="RA537" s="485"/>
      <c r="RB537" s="340"/>
      <c r="RC537" s="485"/>
      <c r="RD537" s="340"/>
      <c r="RE537" s="485"/>
      <c r="RF537" s="340"/>
      <c r="RG537" s="485"/>
      <c r="RH537" s="340"/>
      <c r="RI537" s="485"/>
      <c r="RJ537" s="340"/>
      <c r="RK537" s="485"/>
      <c r="RL537" s="340"/>
      <c r="RM537" s="485"/>
      <c r="RN537" s="340"/>
      <c r="RO537" s="485"/>
      <c r="RP537" s="340"/>
      <c r="RQ537" s="485"/>
      <c r="RR537" s="340"/>
      <c r="RS537" s="485"/>
      <c r="RT537" s="340"/>
      <c r="RU537" s="485"/>
      <c r="RV537" s="340"/>
      <c r="RW537" s="485"/>
      <c r="RX537" s="340"/>
      <c r="RY537" s="485"/>
      <c r="RZ537" s="340"/>
      <c r="SA537" s="485"/>
      <c r="SB537" s="340"/>
      <c r="SC537" s="485"/>
      <c r="SD537" s="340"/>
      <c r="SE537" s="485"/>
      <c r="SF537" s="340"/>
      <c r="SG537" s="485"/>
      <c r="SH537" s="340"/>
      <c r="SI537" s="485"/>
      <c r="SJ537" s="340"/>
      <c r="SK537" s="485"/>
      <c r="SL537" s="340"/>
      <c r="SM537" s="485"/>
      <c r="SN537" s="340"/>
      <c r="SO537" s="485"/>
      <c r="SP537" s="340"/>
      <c r="SQ537" s="485"/>
      <c r="SR537" s="340"/>
      <c r="SS537" s="485"/>
      <c r="ST537" s="340"/>
      <c r="SU537" s="485"/>
      <c r="SV537" s="340"/>
      <c r="SW537" s="485"/>
      <c r="SX537" s="340"/>
      <c r="SY537" s="485"/>
      <c r="SZ537" s="340"/>
      <c r="TA537" s="485"/>
      <c r="TB537" s="340"/>
      <c r="TC537" s="485"/>
      <c r="TD537" s="340"/>
      <c r="TE537" s="485"/>
      <c r="TF537" s="340"/>
      <c r="TG537" s="485"/>
      <c r="TH537" s="340"/>
      <c r="TI537" s="485"/>
      <c r="TJ537" s="340"/>
      <c r="TK537" s="485"/>
      <c r="TL537" s="340"/>
      <c r="TM537" s="485"/>
      <c r="TN537" s="340"/>
      <c r="TO537" s="485"/>
      <c r="TP537" s="340"/>
      <c r="TQ537" s="485"/>
      <c r="TR537" s="340"/>
      <c r="TS537" s="485"/>
      <c r="TT537" s="340"/>
      <c r="TU537" s="485"/>
      <c r="TV537" s="340"/>
      <c r="TW537" s="485"/>
      <c r="TX537" s="340"/>
      <c r="TY537" s="485"/>
      <c r="TZ537" s="340"/>
      <c r="UA537" s="485"/>
      <c r="UB537" s="340"/>
      <c r="UC537" s="485"/>
      <c r="UD537" s="340"/>
      <c r="UE537" s="485"/>
      <c r="UF537" s="340"/>
      <c r="UG537" s="485"/>
      <c r="UH537" s="340"/>
      <c r="UI537" s="485"/>
      <c r="UJ537" s="340"/>
      <c r="UK537" s="485"/>
      <c r="UL537" s="340"/>
      <c r="UM537" s="485"/>
      <c r="UN537" s="340"/>
      <c r="UO537" s="485"/>
      <c r="UP537" s="340"/>
      <c r="UQ537" s="485"/>
      <c r="UR537" s="340"/>
      <c r="US537" s="485"/>
      <c r="UT537" s="340"/>
      <c r="UU537" s="485"/>
      <c r="UV537" s="340"/>
      <c r="UW537" s="485"/>
      <c r="UX537" s="340"/>
      <c r="UY537" s="485"/>
      <c r="UZ537" s="340"/>
      <c r="VA537" s="485"/>
      <c r="VB537" s="340"/>
      <c r="VC537" s="485"/>
      <c r="VD537" s="340"/>
      <c r="VE537" s="485"/>
      <c r="VF537" s="340"/>
      <c r="VG537" s="485"/>
      <c r="VH537" s="340"/>
      <c r="VI537" s="485"/>
      <c r="VJ537" s="340"/>
      <c r="VK537" s="485"/>
      <c r="VL537" s="340"/>
      <c r="VM537" s="485"/>
      <c r="VN537" s="340"/>
      <c r="VO537" s="485"/>
      <c r="VP537" s="340"/>
      <c r="VQ537" s="485"/>
      <c r="VR537" s="340"/>
      <c r="VS537" s="485"/>
      <c r="VT537" s="340"/>
      <c r="VU537" s="485"/>
      <c r="VV537" s="340"/>
      <c r="VW537" s="485"/>
      <c r="VX537" s="340"/>
      <c r="VY537" s="485"/>
      <c r="VZ537" s="340"/>
      <c r="WA537" s="485"/>
      <c r="WB537" s="340"/>
      <c r="WC537" s="485"/>
      <c r="WD537" s="340"/>
      <c r="WE537" s="485"/>
      <c r="WF537" s="340"/>
      <c r="WG537" s="485"/>
      <c r="WH537" s="340"/>
      <c r="WI537" s="485"/>
      <c r="WJ537" s="340"/>
      <c r="WK537" s="485"/>
      <c r="WL537" s="340"/>
      <c r="WM537" s="485"/>
      <c r="WN537" s="340"/>
      <c r="WO537" s="485"/>
      <c r="WP537" s="340"/>
      <c r="WQ537" s="485"/>
      <c r="WR537" s="340"/>
      <c r="WS537" s="485"/>
      <c r="WT537" s="340"/>
      <c r="WU537" s="485"/>
      <c r="WV537" s="340"/>
      <c r="WW537" s="485"/>
      <c r="WX537" s="340"/>
      <c r="WY537" s="485"/>
      <c r="WZ537" s="340"/>
      <c r="XA537" s="485"/>
      <c r="XB537" s="340"/>
      <c r="XC537" s="485"/>
      <c r="XD537" s="340"/>
      <c r="XE537" s="485"/>
      <c r="XF537" s="340"/>
      <c r="XG537" s="485"/>
      <c r="XH537" s="340"/>
      <c r="XI537" s="485"/>
      <c r="XJ537" s="340"/>
      <c r="XK537" s="485"/>
      <c r="XL537" s="340"/>
      <c r="XM537" s="485"/>
      <c r="XN537" s="340"/>
      <c r="XO537" s="485"/>
      <c r="XP537" s="340"/>
      <c r="XQ537" s="485"/>
      <c r="XR537" s="340"/>
      <c r="XS537" s="485"/>
      <c r="XT537" s="340"/>
      <c r="XU537" s="485"/>
      <c r="XV537" s="340"/>
      <c r="XW537" s="485"/>
      <c r="XX537" s="340"/>
      <c r="XY537" s="485"/>
      <c r="XZ537" s="340"/>
      <c r="YA537" s="485"/>
      <c r="YB537" s="340"/>
      <c r="YC537" s="485"/>
      <c r="YD537" s="340"/>
      <c r="YE537" s="485"/>
      <c r="YF537" s="340"/>
      <c r="YG537" s="485"/>
      <c r="YH537" s="340"/>
      <c r="YI537" s="485"/>
      <c r="YJ537" s="340"/>
      <c r="YK537" s="485"/>
      <c r="YL537" s="340"/>
      <c r="YM537" s="485"/>
      <c r="YN537" s="340"/>
      <c r="YO537" s="485"/>
      <c r="YP537" s="340"/>
      <c r="YQ537" s="485"/>
      <c r="YR537" s="340"/>
      <c r="YS537" s="485"/>
      <c r="YT537" s="340"/>
      <c r="YU537" s="485"/>
      <c r="YV537" s="340"/>
      <c r="YW537" s="485"/>
      <c r="YX537" s="340"/>
      <c r="YY537" s="485"/>
      <c r="YZ537" s="340"/>
      <c r="ZA537" s="485"/>
      <c r="ZB537" s="340"/>
      <c r="ZC537" s="485"/>
      <c r="ZD537" s="340"/>
      <c r="ZE537" s="485"/>
      <c r="ZF537" s="340"/>
      <c r="ZG537" s="485"/>
      <c r="ZH537" s="340"/>
      <c r="ZI537" s="485"/>
      <c r="ZJ537" s="340"/>
      <c r="ZK537" s="485"/>
      <c r="ZL537" s="340"/>
      <c r="ZM537" s="485"/>
      <c r="ZN537" s="340"/>
      <c r="ZO537" s="485"/>
      <c r="ZP537" s="340"/>
      <c r="ZQ537" s="485"/>
      <c r="ZR537" s="340"/>
      <c r="ZS537" s="485"/>
      <c r="ZT537" s="340"/>
      <c r="ZU537" s="485"/>
      <c r="ZV537" s="340"/>
      <c r="ZW537" s="485"/>
      <c r="ZX537" s="340"/>
      <c r="ZY537" s="485"/>
      <c r="ZZ537" s="340"/>
      <c r="AAA537" s="485"/>
      <c r="AAB537" s="340"/>
      <c r="AAC537" s="485"/>
      <c r="AAD537" s="340"/>
      <c r="AAE537" s="485"/>
      <c r="AAF537" s="340"/>
      <c r="AAG537" s="485"/>
      <c r="AAH537" s="340"/>
      <c r="AAI537" s="485"/>
      <c r="AAJ537" s="340"/>
      <c r="AAK537" s="485"/>
      <c r="AAL537" s="340"/>
      <c r="AAM537" s="485"/>
      <c r="AAN537" s="340"/>
      <c r="AAO537" s="485"/>
      <c r="AAP537" s="340"/>
      <c r="AAQ537" s="485"/>
      <c r="AAR537" s="340"/>
      <c r="AAS537" s="485"/>
      <c r="AAT537" s="340"/>
      <c r="AAU537" s="485"/>
      <c r="AAV537" s="340"/>
      <c r="AAW537" s="485"/>
      <c r="AAX537" s="340"/>
      <c r="AAY537" s="485"/>
      <c r="AAZ537" s="340"/>
      <c r="ABA537" s="485"/>
      <c r="ABB537" s="340"/>
      <c r="ABC537" s="485"/>
      <c r="ABD537" s="340"/>
      <c r="ABE537" s="485"/>
      <c r="ABF537" s="340"/>
      <c r="ABG537" s="485"/>
      <c r="ABH537" s="340"/>
      <c r="ABI537" s="485"/>
      <c r="ABJ537" s="340"/>
      <c r="ABK537" s="485"/>
      <c r="ABL537" s="340"/>
      <c r="ABM537" s="485"/>
      <c r="ABN537" s="340"/>
      <c r="ABO537" s="485"/>
      <c r="ABP537" s="340"/>
      <c r="ABQ537" s="485"/>
      <c r="ABR537" s="340"/>
      <c r="ABS537" s="485"/>
      <c r="ABT537" s="340"/>
      <c r="ABU537" s="485"/>
      <c r="ABV537" s="340"/>
      <c r="ABW537" s="485"/>
      <c r="ABX537" s="340"/>
      <c r="ABY537" s="485"/>
      <c r="ABZ537" s="340"/>
      <c r="ACA537" s="485"/>
      <c r="ACB537" s="340"/>
      <c r="ACC537" s="485"/>
      <c r="ACD537" s="340"/>
      <c r="ACE537" s="485"/>
      <c r="ACF537" s="340"/>
      <c r="ACG537" s="485"/>
      <c r="ACH537" s="340"/>
      <c r="ACI537" s="485"/>
      <c r="ACJ537" s="340"/>
      <c r="ACK537" s="485"/>
      <c r="ACL537" s="340"/>
      <c r="ACM537" s="485"/>
      <c r="ACN537" s="340"/>
      <c r="ACO537" s="485"/>
      <c r="ACP537" s="340"/>
      <c r="ACQ537" s="485"/>
      <c r="ACR537" s="340"/>
      <c r="ACS537" s="485"/>
      <c r="ACT537" s="340"/>
      <c r="ACU537" s="485"/>
      <c r="ACV537" s="340"/>
      <c r="ACW537" s="485"/>
      <c r="ACX537" s="340"/>
      <c r="ACY537" s="485"/>
      <c r="ACZ537" s="340"/>
      <c r="ADA537" s="485"/>
      <c r="ADB537" s="340"/>
      <c r="ADC537" s="485"/>
      <c r="ADD537" s="340"/>
      <c r="ADE537" s="485"/>
      <c r="ADF537" s="340"/>
      <c r="ADG537" s="485"/>
      <c r="ADH537" s="340"/>
      <c r="ADI537" s="485"/>
      <c r="ADJ537" s="340"/>
      <c r="ADK537" s="485"/>
      <c r="ADL537" s="340"/>
      <c r="ADM537" s="485"/>
      <c r="ADN537" s="340"/>
      <c r="ADO537" s="485"/>
      <c r="ADP537" s="340"/>
      <c r="ADQ537" s="485"/>
      <c r="ADR537" s="340"/>
      <c r="ADS537" s="485"/>
      <c r="ADT537" s="340"/>
      <c r="ADU537" s="485"/>
      <c r="ADV537" s="340"/>
      <c r="ADW537" s="485"/>
      <c r="ADX537" s="340"/>
      <c r="ADY537" s="485"/>
      <c r="ADZ537" s="340"/>
      <c r="AEA537" s="485"/>
      <c r="AEB537" s="340"/>
      <c r="AEC537" s="485"/>
      <c r="AED537" s="340"/>
      <c r="AEE537" s="485"/>
      <c r="AEF537" s="340"/>
      <c r="AEG537" s="485"/>
      <c r="AEH537" s="340"/>
      <c r="AEI537" s="485"/>
      <c r="AEJ537" s="340"/>
      <c r="AEK537" s="485"/>
      <c r="AEL537" s="340"/>
      <c r="AEM537" s="485"/>
      <c r="AEN537" s="340"/>
      <c r="AEO537" s="485"/>
      <c r="AEP537" s="340"/>
      <c r="AEQ537" s="485"/>
      <c r="AER537" s="340"/>
      <c r="AES537" s="485"/>
      <c r="AET537" s="340"/>
      <c r="AEU537" s="485"/>
      <c r="AEV537" s="340"/>
      <c r="AEW537" s="485"/>
      <c r="AEX537" s="340"/>
      <c r="AEY537" s="485"/>
      <c r="AEZ537" s="340"/>
      <c r="AFA537" s="485"/>
      <c r="AFB537" s="340"/>
      <c r="AFC537" s="485"/>
      <c r="AFD537" s="340"/>
      <c r="AFE537" s="485"/>
      <c r="AFF537" s="340"/>
      <c r="AFG537" s="485"/>
      <c r="AFH537" s="340"/>
      <c r="AFI537" s="485"/>
      <c r="AFJ537" s="340"/>
      <c r="AFK537" s="485"/>
      <c r="AFL537" s="340"/>
      <c r="AFM537" s="485"/>
      <c r="AFN537" s="340"/>
      <c r="AFO537" s="485"/>
      <c r="AFP537" s="340"/>
      <c r="AFQ537" s="485"/>
      <c r="AFR537" s="340"/>
      <c r="AFS537" s="485"/>
      <c r="AFT537" s="340"/>
      <c r="AFU537" s="485"/>
      <c r="AFV537" s="340"/>
      <c r="AFW537" s="485"/>
      <c r="AFX537" s="340"/>
      <c r="AFY537" s="485"/>
      <c r="AFZ537" s="340"/>
      <c r="AGA537" s="485"/>
      <c r="AGB537" s="340"/>
      <c r="AGC537" s="485"/>
      <c r="AGD537" s="340"/>
      <c r="AGE537" s="485"/>
      <c r="AGF537" s="340"/>
      <c r="AGG537" s="485"/>
      <c r="AGH537" s="340"/>
      <c r="AGI537" s="485"/>
      <c r="AGJ537" s="340"/>
      <c r="AGK537" s="485"/>
      <c r="AGL537" s="340"/>
      <c r="AGM537" s="485"/>
      <c r="AGN537" s="340"/>
      <c r="AGO537" s="485"/>
      <c r="AGP537" s="340"/>
      <c r="AGQ537" s="485"/>
      <c r="AGR537" s="340"/>
      <c r="AGS537" s="485"/>
      <c r="AGT537" s="340"/>
      <c r="AGU537" s="485"/>
      <c r="AGV537" s="340"/>
      <c r="AGW537" s="485"/>
      <c r="AGX537" s="340"/>
      <c r="AGY537" s="485"/>
      <c r="AGZ537" s="340"/>
      <c r="AHA537" s="485"/>
      <c r="AHB537" s="340"/>
      <c r="AHC537" s="485"/>
      <c r="AHD537" s="340"/>
      <c r="AHE537" s="485"/>
      <c r="AHF537" s="340"/>
      <c r="AHG537" s="485"/>
      <c r="AHH537" s="340"/>
      <c r="AHI537" s="485"/>
      <c r="AHJ537" s="340"/>
      <c r="AHK537" s="485"/>
      <c r="AHL537" s="340"/>
      <c r="AHM537" s="485"/>
      <c r="AHN537" s="340"/>
      <c r="AHO537" s="485"/>
      <c r="AHP537" s="340"/>
      <c r="AHQ537" s="485"/>
      <c r="AHR537" s="340"/>
      <c r="AHS537" s="485"/>
      <c r="AHT537" s="340"/>
      <c r="AHU537" s="485"/>
      <c r="AHV537" s="340"/>
      <c r="AHW537" s="485"/>
      <c r="AHX537" s="340"/>
      <c r="AHY537" s="485"/>
      <c r="AHZ537" s="340"/>
      <c r="AIA537" s="485"/>
      <c r="AIB537" s="340"/>
      <c r="AIC537" s="485"/>
      <c r="AID537" s="340"/>
      <c r="AIE537" s="485"/>
      <c r="AIF537" s="340"/>
      <c r="AIG537" s="485"/>
      <c r="AIH537" s="340"/>
      <c r="AII537" s="485"/>
      <c r="AIJ537" s="340"/>
      <c r="AIK537" s="485"/>
      <c r="AIL537" s="340"/>
      <c r="AIM537" s="485"/>
      <c r="AIN537" s="340"/>
      <c r="AIO537" s="485"/>
      <c r="AIP537" s="340"/>
      <c r="AIQ537" s="485"/>
      <c r="AIR537" s="340"/>
      <c r="AIS537" s="485"/>
      <c r="AIT537" s="340"/>
      <c r="AIU537" s="485"/>
      <c r="AIV537" s="340"/>
      <c r="AIW537" s="485"/>
      <c r="AIX537" s="340"/>
      <c r="AIY537" s="485"/>
      <c r="AIZ537" s="340"/>
      <c r="AJA537" s="485"/>
      <c r="AJB537" s="340"/>
      <c r="AJC537" s="485"/>
      <c r="AJD537" s="340"/>
      <c r="AJE537" s="485"/>
      <c r="AJF537" s="340"/>
      <c r="AJG537" s="485"/>
      <c r="AJH537" s="340"/>
      <c r="AJI537" s="485"/>
      <c r="AJJ537" s="340"/>
      <c r="AJK537" s="485"/>
      <c r="AJL537" s="340"/>
      <c r="AJM537" s="485"/>
      <c r="AJN537" s="340"/>
      <c r="AJO537" s="485"/>
      <c r="AJP537" s="340"/>
      <c r="AJQ537" s="485"/>
      <c r="AJR537" s="340"/>
      <c r="AJS537" s="485"/>
      <c r="AJT537" s="340"/>
      <c r="AJU537" s="485"/>
      <c r="AJV537" s="340"/>
      <c r="AJW537" s="485"/>
      <c r="AJX537" s="340"/>
      <c r="AJY537" s="485"/>
      <c r="AJZ537" s="340"/>
      <c r="AKA537" s="485"/>
      <c r="AKB537" s="340"/>
      <c r="AKC537" s="485"/>
      <c r="AKD537" s="340"/>
      <c r="AKE537" s="485"/>
      <c r="AKF537" s="340"/>
      <c r="AKG537" s="485"/>
      <c r="AKH537" s="340"/>
      <c r="AKI537" s="485"/>
      <c r="AKJ537" s="340"/>
      <c r="AKK537" s="485"/>
      <c r="AKL537" s="340"/>
      <c r="AKM537" s="485"/>
      <c r="AKN537" s="340"/>
      <c r="AKO537" s="485"/>
      <c r="AKP537" s="340"/>
      <c r="AKQ537" s="485"/>
      <c r="AKR537" s="340"/>
      <c r="AKS537" s="485"/>
      <c r="AKT537" s="340"/>
      <c r="AKU537" s="485"/>
      <c r="AKV537" s="340"/>
      <c r="AKW537" s="485"/>
      <c r="AKX537" s="340"/>
      <c r="AKY537" s="485"/>
      <c r="AKZ537" s="340"/>
      <c r="ALA537" s="485"/>
      <c r="ALB537" s="340"/>
      <c r="ALC537" s="485"/>
      <c r="ALD537" s="340"/>
      <c r="ALE537" s="485"/>
      <c r="ALF537" s="340"/>
      <c r="ALG537" s="485"/>
      <c r="ALH537" s="340"/>
      <c r="ALI537" s="485"/>
      <c r="ALJ537" s="340"/>
      <c r="ALK537" s="485"/>
      <c r="ALL537" s="340"/>
      <c r="ALM537" s="485"/>
      <c r="ALN537" s="340"/>
      <c r="ALO537" s="485"/>
      <c r="ALP537" s="340"/>
      <c r="ALQ537" s="485"/>
      <c r="ALR537" s="340"/>
      <c r="ALS537" s="485"/>
      <c r="ALT537" s="340"/>
      <c r="ALU537" s="485"/>
      <c r="ALV537" s="340"/>
      <c r="ALW537" s="485"/>
      <c r="ALX537" s="340"/>
      <c r="ALY537" s="485"/>
      <c r="ALZ537" s="340"/>
      <c r="AMA537" s="485"/>
      <c r="AMB537" s="340"/>
      <c r="AMC537" s="485"/>
      <c r="AMD537" s="340"/>
      <c r="AME537" s="485"/>
      <c r="AMF537" s="340"/>
      <c r="AMG537" s="485"/>
      <c r="AMH537" s="340"/>
      <c r="AMI537" s="485"/>
      <c r="AMJ537" s="340"/>
      <c r="AMK537" s="485"/>
      <c r="AML537" s="340"/>
      <c r="AMM537" s="485"/>
      <c r="AMN537" s="340"/>
      <c r="AMO537" s="485"/>
      <c r="AMP537" s="340"/>
      <c r="AMQ537" s="485"/>
      <c r="AMR537" s="340"/>
      <c r="AMS537" s="485"/>
      <c r="AMT537" s="340"/>
      <c r="AMU537" s="485"/>
      <c r="AMV537" s="340"/>
      <c r="AMW537" s="485"/>
      <c r="AMX537" s="340"/>
      <c r="AMY537" s="485"/>
      <c r="AMZ537" s="340"/>
      <c r="ANA537" s="485"/>
      <c r="ANB537" s="340"/>
      <c r="ANC537" s="485"/>
      <c r="AND537" s="340"/>
      <c r="ANE537" s="485"/>
      <c r="ANF537" s="340"/>
      <c r="ANG537" s="485"/>
      <c r="ANH537" s="340"/>
      <c r="ANI537" s="485"/>
      <c r="ANJ537" s="340"/>
      <c r="ANK537" s="485"/>
      <c r="ANL537" s="340"/>
      <c r="ANM537" s="485"/>
      <c r="ANN537" s="340"/>
      <c r="ANO537" s="485"/>
      <c r="ANP537" s="340"/>
      <c r="ANQ537" s="485"/>
      <c r="ANR537" s="340"/>
      <c r="ANS537" s="485"/>
      <c r="ANT537" s="340"/>
      <c r="ANU537" s="485"/>
      <c r="ANV537" s="340"/>
      <c r="ANW537" s="485"/>
      <c r="ANX537" s="340"/>
      <c r="ANY537" s="485"/>
      <c r="ANZ537" s="340"/>
      <c r="AOA537" s="485"/>
      <c r="AOB537" s="340"/>
      <c r="AOC537" s="485"/>
      <c r="AOD537" s="340"/>
      <c r="AOE537" s="485"/>
      <c r="AOF537" s="340"/>
      <c r="AOG537" s="485"/>
      <c r="AOH537" s="340"/>
      <c r="AOI537" s="485"/>
      <c r="AOJ537" s="340"/>
      <c r="AOK537" s="485"/>
      <c r="AOL537" s="340"/>
      <c r="AOM537" s="485"/>
      <c r="AON537" s="340"/>
      <c r="AOO537" s="485"/>
      <c r="AOP537" s="340"/>
      <c r="AOQ537" s="485"/>
      <c r="AOR537" s="340"/>
      <c r="AOS537" s="485"/>
      <c r="AOT537" s="340"/>
      <c r="AOU537" s="485"/>
      <c r="AOV537" s="340"/>
      <c r="AOW537" s="485"/>
      <c r="AOX537" s="340"/>
      <c r="AOY537" s="485"/>
      <c r="AOZ537" s="340"/>
      <c r="APA537" s="485"/>
      <c r="APB537" s="340"/>
      <c r="APC537" s="485"/>
      <c r="APD537" s="340"/>
      <c r="APE537" s="485"/>
      <c r="APF537" s="340"/>
      <c r="APG537" s="485"/>
      <c r="APH537" s="340"/>
      <c r="API537" s="485"/>
      <c r="APJ537" s="340"/>
      <c r="APK537" s="485"/>
      <c r="APL537" s="340"/>
      <c r="APM537" s="485"/>
      <c r="APN537" s="340"/>
      <c r="APO537" s="485"/>
      <c r="APP537" s="340"/>
      <c r="APQ537" s="485"/>
      <c r="APR537" s="340"/>
      <c r="APS537" s="485"/>
      <c r="APT537" s="340"/>
      <c r="APU537" s="485"/>
      <c r="APV537" s="340"/>
      <c r="APW537" s="485"/>
      <c r="APX537" s="340"/>
      <c r="APY537" s="485"/>
      <c r="APZ537" s="340"/>
      <c r="AQA537" s="485"/>
      <c r="AQB537" s="340"/>
      <c r="AQC537" s="485"/>
      <c r="AQD537" s="340"/>
      <c r="AQE537" s="485"/>
      <c r="AQF537" s="340"/>
      <c r="AQG537" s="485"/>
      <c r="AQH537" s="340"/>
      <c r="AQI537" s="485"/>
      <c r="AQJ537" s="340"/>
      <c r="AQK537" s="485"/>
      <c r="AQL537" s="340"/>
      <c r="AQM537" s="485"/>
      <c r="AQN537" s="340"/>
      <c r="AQO537" s="485"/>
      <c r="AQP537" s="340"/>
      <c r="AQQ537" s="485"/>
      <c r="AQR537" s="340"/>
      <c r="AQS537" s="485"/>
      <c r="AQT537" s="340"/>
      <c r="AQU537" s="485"/>
      <c r="AQV537" s="340"/>
      <c r="AQW537" s="485"/>
      <c r="AQX537" s="340"/>
      <c r="AQY537" s="485"/>
      <c r="AQZ537" s="340"/>
      <c r="ARA537" s="485"/>
      <c r="ARB537" s="340"/>
      <c r="ARC537" s="485"/>
      <c r="ARD537" s="340"/>
      <c r="ARE537" s="485"/>
      <c r="ARF537" s="340"/>
      <c r="ARG537" s="485"/>
      <c r="ARH537" s="340"/>
      <c r="ARI537" s="485"/>
      <c r="ARJ537" s="340"/>
      <c r="ARK537" s="485"/>
      <c r="ARL537" s="340"/>
      <c r="ARM537" s="485"/>
      <c r="ARN537" s="340"/>
      <c r="ARO537" s="485"/>
      <c r="ARP537" s="340"/>
      <c r="ARQ537" s="485"/>
      <c r="ARR537" s="340"/>
      <c r="ARS537" s="485"/>
      <c r="ART537" s="340"/>
      <c r="ARU537" s="485"/>
      <c r="ARV537" s="340"/>
      <c r="ARW537" s="485"/>
      <c r="ARX537" s="340"/>
      <c r="ARY537" s="485"/>
      <c r="ARZ537" s="340"/>
      <c r="ASA537" s="485"/>
      <c r="ASB537" s="340"/>
      <c r="ASC537" s="485"/>
      <c r="ASD537" s="340"/>
      <c r="ASE537" s="485"/>
      <c r="ASF537" s="340"/>
      <c r="ASG537" s="485"/>
      <c r="ASH537" s="340"/>
      <c r="ASI537" s="485"/>
      <c r="ASJ537" s="340"/>
      <c r="ASK537" s="485"/>
      <c r="ASL537" s="340"/>
      <c r="ASM537" s="485"/>
      <c r="ASN537" s="340"/>
      <c r="ASO537" s="485"/>
      <c r="ASP537" s="340"/>
      <c r="ASQ537" s="485"/>
      <c r="ASR537" s="340"/>
      <c r="ASS537" s="485"/>
      <c r="AST537" s="340"/>
      <c r="ASU537" s="485"/>
      <c r="ASV537" s="340"/>
      <c r="ASW537" s="485"/>
      <c r="ASX537" s="340"/>
      <c r="ASY537" s="485"/>
      <c r="ASZ537" s="340"/>
      <c r="ATA537" s="485"/>
      <c r="ATB537" s="340"/>
      <c r="ATC537" s="485"/>
      <c r="ATD537" s="340"/>
      <c r="ATE537" s="485"/>
      <c r="ATF537" s="340"/>
      <c r="ATG537" s="485"/>
      <c r="ATH537" s="340"/>
      <c r="ATI537" s="485"/>
      <c r="ATJ537" s="340"/>
      <c r="ATK537" s="485"/>
      <c r="ATL537" s="340"/>
      <c r="ATM537" s="485"/>
      <c r="ATN537" s="340"/>
      <c r="ATO537" s="485"/>
      <c r="ATP537" s="340"/>
      <c r="ATQ537" s="485"/>
      <c r="ATR537" s="340"/>
      <c r="ATS537" s="485"/>
      <c r="ATT537" s="340"/>
      <c r="ATU537" s="485"/>
      <c r="ATV537" s="340"/>
      <c r="ATW537" s="485"/>
      <c r="ATX537" s="340"/>
      <c r="ATY537" s="485"/>
      <c r="ATZ537" s="340"/>
      <c r="AUA537" s="485"/>
      <c r="AUB537" s="340"/>
      <c r="AUC537" s="485"/>
      <c r="AUD537" s="340"/>
      <c r="AUE537" s="485"/>
      <c r="AUF537" s="340"/>
      <c r="AUG537" s="485"/>
      <c r="AUH537" s="340"/>
      <c r="AUI537" s="485"/>
      <c r="AUJ537" s="340"/>
      <c r="AUK537" s="485"/>
      <c r="AUL537" s="340"/>
      <c r="AUM537" s="485"/>
      <c r="AUN537" s="340"/>
      <c r="AUO537" s="485"/>
      <c r="AUP537" s="340"/>
      <c r="AUQ537" s="485"/>
      <c r="AUR537" s="340"/>
      <c r="AUS537" s="485"/>
      <c r="AUT537" s="340"/>
      <c r="AUU537" s="485"/>
      <c r="AUV537" s="340"/>
      <c r="AUW537" s="485"/>
      <c r="AUX537" s="340"/>
      <c r="AUY537" s="485"/>
      <c r="AUZ537" s="340"/>
      <c r="AVA537" s="485"/>
      <c r="AVB537" s="340"/>
      <c r="AVC537" s="485"/>
      <c r="AVD537" s="340"/>
      <c r="AVE537" s="485"/>
      <c r="AVF537" s="340"/>
      <c r="AVG537" s="485"/>
      <c r="AVH537" s="340"/>
      <c r="AVI537" s="485"/>
      <c r="AVJ537" s="340"/>
      <c r="AVK537" s="485"/>
      <c r="AVL537" s="340"/>
      <c r="AVM537" s="485"/>
      <c r="AVN537" s="340"/>
      <c r="AVO537" s="485"/>
      <c r="AVP537" s="340"/>
      <c r="AVQ537" s="485"/>
      <c r="AVR537" s="340"/>
      <c r="AVS537" s="485"/>
      <c r="AVT537" s="340"/>
      <c r="AVU537" s="485"/>
      <c r="AVV537" s="340"/>
      <c r="AVW537" s="485"/>
      <c r="AVX537" s="340"/>
      <c r="AVY537" s="485"/>
      <c r="AVZ537" s="340"/>
      <c r="AWA537" s="485"/>
      <c r="AWB537" s="340"/>
      <c r="AWC537" s="485"/>
      <c r="AWD537" s="340"/>
      <c r="AWE537" s="485"/>
      <c r="AWF537" s="340"/>
      <c r="AWG537" s="485"/>
      <c r="AWH537" s="340"/>
      <c r="AWI537" s="485"/>
      <c r="AWJ537" s="340"/>
      <c r="AWK537" s="485"/>
      <c r="AWL537" s="340"/>
      <c r="AWM537" s="485"/>
      <c r="AWN537" s="340"/>
      <c r="AWO537" s="485"/>
      <c r="AWP537" s="340"/>
      <c r="AWQ537" s="485"/>
      <c r="AWR537" s="340"/>
      <c r="AWS537" s="485"/>
      <c r="AWT537" s="340"/>
      <c r="AWU537" s="485"/>
      <c r="AWV537" s="340"/>
      <c r="AWW537" s="485"/>
      <c r="AWX537" s="340"/>
      <c r="AWY537" s="485"/>
      <c r="AWZ537" s="340"/>
      <c r="AXA537" s="485"/>
      <c r="AXB537" s="340"/>
      <c r="AXC537" s="485"/>
      <c r="AXD537" s="340"/>
      <c r="AXE537" s="485"/>
      <c r="AXF537" s="340"/>
      <c r="AXG537" s="485"/>
      <c r="AXH537" s="340"/>
      <c r="AXI537" s="485"/>
      <c r="AXJ537" s="340"/>
      <c r="AXK537" s="485"/>
      <c r="AXL537" s="340"/>
      <c r="AXM537" s="485"/>
      <c r="AXN537" s="340"/>
      <c r="AXO537" s="485"/>
      <c r="AXP537" s="340"/>
      <c r="AXQ537" s="485"/>
      <c r="AXR537" s="340"/>
      <c r="AXS537" s="485"/>
      <c r="AXT537" s="340"/>
      <c r="AXU537" s="485"/>
      <c r="AXV537" s="340"/>
      <c r="AXW537" s="485"/>
      <c r="AXX537" s="340"/>
      <c r="AXY537" s="485"/>
      <c r="AXZ537" s="340"/>
      <c r="AYA537" s="485"/>
      <c r="AYB537" s="340"/>
      <c r="AYC537" s="485"/>
      <c r="AYD537" s="340"/>
      <c r="AYE537" s="485"/>
      <c r="AYF537" s="340"/>
      <c r="AYG537" s="485"/>
      <c r="AYH537" s="340"/>
      <c r="AYI537" s="485"/>
      <c r="AYJ537" s="340"/>
      <c r="AYK537" s="485"/>
      <c r="AYL537" s="340"/>
      <c r="AYM537" s="485"/>
      <c r="AYN537" s="340"/>
      <c r="AYO537" s="485"/>
      <c r="AYP537" s="340"/>
      <c r="AYQ537" s="485"/>
      <c r="AYR537" s="340"/>
      <c r="AYS537" s="485"/>
      <c r="AYT537" s="340"/>
      <c r="AYU537" s="485"/>
      <c r="AYV537" s="340"/>
      <c r="AYW537" s="485"/>
      <c r="AYX537" s="340"/>
      <c r="AYY537" s="485"/>
      <c r="AYZ537" s="340"/>
      <c r="AZA537" s="485"/>
      <c r="AZB537" s="340"/>
      <c r="AZC537" s="485"/>
      <c r="AZD537" s="340"/>
      <c r="AZE537" s="485"/>
      <c r="AZF537" s="340"/>
      <c r="AZG537" s="485"/>
      <c r="AZH537" s="340"/>
      <c r="AZI537" s="485"/>
      <c r="AZJ537" s="340"/>
      <c r="AZK537" s="485"/>
      <c r="AZL537" s="340"/>
      <c r="AZM537" s="485"/>
      <c r="AZN537" s="340"/>
      <c r="AZO537" s="485"/>
      <c r="AZP537" s="340"/>
      <c r="AZQ537" s="485"/>
      <c r="AZR537" s="340"/>
      <c r="AZS537" s="485"/>
      <c r="AZT537" s="340"/>
      <c r="AZU537" s="485"/>
      <c r="AZV537" s="340"/>
      <c r="AZW537" s="485"/>
      <c r="AZX537" s="340"/>
      <c r="AZY537" s="485"/>
      <c r="AZZ537" s="340"/>
      <c r="BAA537" s="485"/>
      <c r="BAB537" s="340"/>
      <c r="BAC537" s="485"/>
      <c r="BAD537" s="340"/>
      <c r="BAE537" s="485"/>
      <c r="BAF537" s="340"/>
      <c r="BAG537" s="485"/>
      <c r="BAH537" s="340"/>
      <c r="BAI537" s="485"/>
      <c r="BAJ537" s="340"/>
      <c r="BAK537" s="485"/>
      <c r="BAL537" s="340"/>
      <c r="BAM537" s="485"/>
      <c r="BAN537" s="340"/>
      <c r="BAO537" s="485"/>
      <c r="BAP537" s="340"/>
      <c r="BAQ537" s="485"/>
      <c r="BAR537" s="340"/>
      <c r="BAS537" s="485"/>
      <c r="BAT537" s="340"/>
      <c r="BAU537" s="485"/>
      <c r="BAV537" s="340"/>
      <c r="BAW537" s="485"/>
      <c r="BAX537" s="340"/>
      <c r="BAY537" s="485"/>
      <c r="BAZ537" s="340"/>
      <c r="BBA537" s="485"/>
      <c r="BBB537" s="340"/>
      <c r="BBC537" s="485"/>
      <c r="BBD537" s="340"/>
      <c r="BBE537" s="485"/>
      <c r="BBF537" s="340"/>
      <c r="BBG537" s="485"/>
      <c r="BBH537" s="340"/>
      <c r="BBI537" s="485"/>
      <c r="BBJ537" s="340"/>
      <c r="BBK537" s="485"/>
      <c r="BBL537" s="340"/>
      <c r="BBM537" s="485"/>
      <c r="BBN537" s="340"/>
      <c r="BBO537" s="485"/>
      <c r="BBP537" s="340"/>
      <c r="BBQ537" s="485"/>
      <c r="BBR537" s="340"/>
      <c r="BBS537" s="485"/>
      <c r="BBT537" s="340"/>
      <c r="BBU537" s="485"/>
      <c r="BBV537" s="340"/>
      <c r="BBW537" s="485"/>
      <c r="BBX537" s="340"/>
      <c r="BBY537" s="485"/>
      <c r="BBZ537" s="340"/>
      <c r="BCA537" s="485"/>
      <c r="BCB537" s="340"/>
      <c r="BCC537" s="485"/>
      <c r="BCD537" s="340"/>
      <c r="BCE537" s="485"/>
      <c r="BCF537" s="340"/>
      <c r="BCG537" s="485"/>
      <c r="BCH537" s="340"/>
      <c r="BCI537" s="485"/>
      <c r="BCJ537" s="340"/>
      <c r="BCK537" s="485"/>
      <c r="BCL537" s="340"/>
      <c r="BCM537" s="485"/>
      <c r="BCN537" s="340"/>
      <c r="BCO537" s="485"/>
      <c r="BCP537" s="340"/>
      <c r="BCQ537" s="485"/>
      <c r="BCR537" s="340"/>
      <c r="BCS537" s="485"/>
      <c r="BCT537" s="340"/>
      <c r="BCU537" s="485"/>
      <c r="BCV537" s="340"/>
      <c r="BCW537" s="485"/>
      <c r="BCX537" s="340"/>
      <c r="BCY537" s="485"/>
      <c r="BCZ537" s="340"/>
      <c r="BDA537" s="485"/>
      <c r="BDB537" s="340"/>
      <c r="BDC537" s="485"/>
      <c r="BDD537" s="340"/>
      <c r="BDE537" s="485"/>
      <c r="BDF537" s="340"/>
      <c r="BDG537" s="485"/>
      <c r="BDH537" s="340"/>
      <c r="BDI537" s="485"/>
      <c r="BDJ537" s="340"/>
      <c r="BDK537" s="485"/>
      <c r="BDL537" s="340"/>
      <c r="BDM537" s="485"/>
      <c r="BDN537" s="340"/>
      <c r="BDO537" s="485"/>
      <c r="BDP537" s="340"/>
      <c r="BDQ537" s="485"/>
      <c r="BDR537" s="340"/>
      <c r="BDS537" s="485"/>
      <c r="BDT537" s="340"/>
      <c r="BDU537" s="485"/>
      <c r="BDV537" s="340"/>
      <c r="BDW537" s="485"/>
      <c r="BDX537" s="340"/>
      <c r="BDY537" s="485"/>
      <c r="BDZ537" s="340"/>
      <c r="BEA537" s="485"/>
      <c r="BEB537" s="340"/>
      <c r="BEC537" s="485"/>
      <c r="BED537" s="340"/>
      <c r="BEE537" s="485"/>
      <c r="BEF537" s="340"/>
      <c r="BEG537" s="485"/>
      <c r="BEH537" s="340"/>
      <c r="BEI537" s="485"/>
      <c r="BEJ537" s="340"/>
      <c r="BEK537" s="485"/>
      <c r="BEL537" s="340"/>
      <c r="BEM537" s="485"/>
      <c r="BEN537" s="340"/>
      <c r="BEO537" s="485"/>
      <c r="BEP537" s="340"/>
      <c r="BEQ537" s="485"/>
      <c r="BER537" s="340"/>
      <c r="BES537" s="485"/>
      <c r="BET537" s="340"/>
      <c r="BEU537" s="485"/>
      <c r="BEV537" s="340"/>
      <c r="BEW537" s="485"/>
      <c r="BEX537" s="340"/>
      <c r="BEY537" s="485"/>
      <c r="BEZ537" s="340"/>
      <c r="BFA537" s="485"/>
      <c r="BFB537" s="340"/>
      <c r="BFC537" s="485"/>
      <c r="BFD537" s="340"/>
      <c r="BFE537" s="485"/>
      <c r="BFF537" s="340"/>
      <c r="BFG537" s="485"/>
      <c r="BFH537" s="340"/>
      <c r="BFI537" s="485"/>
      <c r="BFJ537" s="340"/>
      <c r="BFK537" s="485"/>
      <c r="BFL537" s="340"/>
      <c r="BFM537" s="485"/>
      <c r="BFN537" s="340"/>
      <c r="BFO537" s="485"/>
      <c r="BFP537" s="340"/>
      <c r="BFQ537" s="485"/>
      <c r="BFR537" s="340"/>
      <c r="BFS537" s="485"/>
      <c r="BFT537" s="340"/>
      <c r="BFU537" s="485"/>
      <c r="BFV537" s="340"/>
      <c r="BFW537" s="485"/>
      <c r="BFX537" s="340"/>
      <c r="BFY537" s="485"/>
      <c r="BFZ537" s="340"/>
      <c r="BGA537" s="485"/>
      <c r="BGB537" s="340"/>
      <c r="BGC537" s="485"/>
      <c r="BGD537" s="340"/>
      <c r="BGE537" s="485"/>
      <c r="BGF537" s="340"/>
      <c r="BGG537" s="485"/>
      <c r="BGH537" s="340"/>
      <c r="BGI537" s="485"/>
      <c r="BGJ537" s="340"/>
      <c r="BGK537" s="485"/>
      <c r="BGL537" s="340"/>
      <c r="BGM537" s="485"/>
      <c r="BGN537" s="340"/>
      <c r="BGO537" s="485"/>
      <c r="BGP537" s="340"/>
      <c r="BGQ537" s="485"/>
      <c r="BGR537" s="340"/>
      <c r="BGS537" s="485"/>
      <c r="BGT537" s="340"/>
      <c r="BGU537" s="485"/>
      <c r="BGV537" s="340"/>
      <c r="BGW537" s="485"/>
      <c r="BGX537" s="340"/>
      <c r="BGY537" s="485"/>
      <c r="BGZ537" s="340"/>
      <c r="BHA537" s="485"/>
      <c r="BHB537" s="340"/>
      <c r="BHC537" s="485"/>
      <c r="BHD537" s="340"/>
      <c r="BHE537" s="485"/>
      <c r="BHF537" s="340"/>
      <c r="BHG537" s="485"/>
      <c r="BHH537" s="340"/>
      <c r="BHI537" s="485"/>
      <c r="BHJ537" s="340"/>
      <c r="BHK537" s="485"/>
      <c r="BHL537" s="340"/>
      <c r="BHM537" s="485"/>
      <c r="BHN537" s="340"/>
      <c r="BHO537" s="485"/>
      <c r="BHP537" s="340"/>
      <c r="BHQ537" s="485"/>
      <c r="BHR537" s="340"/>
      <c r="BHS537" s="485"/>
      <c r="BHT537" s="340"/>
      <c r="BHU537" s="485"/>
      <c r="BHV537" s="340"/>
      <c r="BHW537" s="485"/>
      <c r="BHX537" s="340"/>
      <c r="BHY537" s="485"/>
      <c r="BHZ537" s="340"/>
      <c r="BIA537" s="485"/>
      <c r="BIB537" s="340"/>
      <c r="BIC537" s="485"/>
      <c r="BID537" s="340"/>
      <c r="BIE537" s="485"/>
      <c r="BIF537" s="340"/>
      <c r="BIG537" s="485"/>
      <c r="BIH537" s="340"/>
      <c r="BII537" s="485"/>
      <c r="BIJ537" s="340"/>
      <c r="BIK537" s="485"/>
      <c r="BIL537" s="340"/>
      <c r="BIM537" s="485"/>
      <c r="BIN537" s="340"/>
      <c r="BIO537" s="485"/>
      <c r="BIP537" s="340"/>
      <c r="BIQ537" s="485"/>
      <c r="BIR537" s="340"/>
      <c r="BIS537" s="485"/>
      <c r="BIT537" s="340"/>
      <c r="BIU537" s="485"/>
      <c r="BIV537" s="340"/>
      <c r="BIW537" s="485"/>
      <c r="BIX537" s="340"/>
      <c r="BIY537" s="485"/>
      <c r="BIZ537" s="340"/>
      <c r="BJA537" s="485"/>
      <c r="BJB537" s="340"/>
      <c r="BJC537" s="485"/>
      <c r="BJD537" s="340"/>
      <c r="BJE537" s="485"/>
      <c r="BJF537" s="340"/>
      <c r="BJG537" s="485"/>
      <c r="BJH537" s="340"/>
      <c r="BJI537" s="485"/>
      <c r="BJJ537" s="340"/>
      <c r="BJK537" s="485"/>
      <c r="BJL537" s="340"/>
      <c r="BJM537" s="485"/>
      <c r="BJN537" s="340"/>
      <c r="BJO537" s="485"/>
      <c r="BJP537" s="340"/>
      <c r="BJQ537" s="485"/>
      <c r="BJR537" s="340"/>
      <c r="BJS537" s="485"/>
      <c r="BJT537" s="340"/>
      <c r="BJU537" s="485"/>
      <c r="BJV537" s="340"/>
      <c r="BJW537" s="485"/>
      <c r="BJX537" s="340"/>
      <c r="BJY537" s="485"/>
      <c r="BJZ537" s="340"/>
      <c r="BKA537" s="485"/>
      <c r="BKB537" s="340"/>
      <c r="BKC537" s="485"/>
      <c r="BKD537" s="340"/>
      <c r="BKE537" s="485"/>
      <c r="BKF537" s="340"/>
      <c r="BKG537" s="485"/>
      <c r="BKH537" s="340"/>
      <c r="BKI537" s="485"/>
      <c r="BKJ537" s="340"/>
      <c r="BKK537" s="485"/>
      <c r="BKL537" s="340"/>
      <c r="BKM537" s="485"/>
      <c r="BKN537" s="340"/>
      <c r="BKO537" s="485"/>
      <c r="BKP537" s="340"/>
      <c r="BKQ537" s="485"/>
      <c r="BKR537" s="340"/>
      <c r="BKS537" s="485"/>
      <c r="BKT537" s="340"/>
      <c r="BKU537" s="485"/>
      <c r="BKV537" s="340"/>
      <c r="BKW537" s="485"/>
      <c r="BKX537" s="340"/>
      <c r="BKY537" s="485"/>
      <c r="BKZ537" s="340"/>
      <c r="BLA537" s="485"/>
      <c r="BLB537" s="340"/>
      <c r="BLC537" s="485"/>
      <c r="BLD537" s="340"/>
      <c r="BLE537" s="485"/>
      <c r="BLF537" s="340"/>
      <c r="BLG537" s="485"/>
      <c r="BLH537" s="340"/>
      <c r="BLI537" s="485"/>
      <c r="BLJ537" s="340"/>
      <c r="BLK537" s="485"/>
      <c r="BLL537" s="340"/>
      <c r="BLM537" s="485"/>
      <c r="BLN537" s="340"/>
      <c r="BLO537" s="485"/>
      <c r="BLP537" s="340"/>
      <c r="BLQ537" s="485"/>
      <c r="BLR537" s="340"/>
      <c r="BLS537" s="485"/>
      <c r="BLT537" s="340"/>
      <c r="BLU537" s="485"/>
      <c r="BLV537" s="340"/>
      <c r="BLW537" s="485"/>
      <c r="BLX537" s="340"/>
      <c r="BLY537" s="485"/>
      <c r="BLZ537" s="340"/>
      <c r="BMA537" s="485"/>
      <c r="BMB537" s="340"/>
      <c r="BMC537" s="485"/>
      <c r="BMD537" s="340"/>
      <c r="BME537" s="485"/>
      <c r="BMF537" s="340"/>
      <c r="BMG537" s="485"/>
      <c r="BMH537" s="340"/>
      <c r="BMI537" s="485"/>
      <c r="BMJ537" s="340"/>
      <c r="BMK537" s="485"/>
      <c r="BML537" s="340"/>
      <c r="BMM537" s="485"/>
      <c r="BMN537" s="340"/>
      <c r="BMO537" s="485"/>
      <c r="BMP537" s="340"/>
      <c r="BMQ537" s="485"/>
      <c r="BMR537" s="340"/>
      <c r="BMS537" s="485"/>
      <c r="BMT537" s="340"/>
      <c r="BMU537" s="485"/>
      <c r="BMV537" s="340"/>
      <c r="BMW537" s="485"/>
      <c r="BMX537" s="340" t="s">
        <v>611</v>
      </c>
      <c r="BMY537" s="485">
        <f>BMY536+1</f>
        <v>2</v>
      </c>
      <c r="BMZ537" s="340" t="s">
        <v>611</v>
      </c>
      <c r="BNA537" s="485">
        <f>BNA536+1</f>
        <v>2</v>
      </c>
      <c r="BNB537" s="340" t="s">
        <v>611</v>
      </c>
      <c r="BNC537" s="485">
        <f>BNC536+1</f>
        <v>2</v>
      </c>
      <c r="BND537" s="340" t="s">
        <v>611</v>
      </c>
      <c r="BNE537" s="485">
        <f>BNE536+1</f>
        <v>2</v>
      </c>
      <c r="BNF537" s="340" t="s">
        <v>611</v>
      </c>
      <c r="BNG537" s="485">
        <f>BNG536+1</f>
        <v>2</v>
      </c>
      <c r="BNH537" s="340" t="s">
        <v>611</v>
      </c>
      <c r="BNI537" s="485">
        <f>BNI536+1</f>
        <v>2</v>
      </c>
      <c r="BNJ537" s="340" t="s">
        <v>611</v>
      </c>
      <c r="BNK537" s="485">
        <f>BNK536+1</f>
        <v>2</v>
      </c>
      <c r="BNL537" s="340" t="s">
        <v>611</v>
      </c>
      <c r="BNM537" s="485">
        <f>BNM536+1</f>
        <v>2</v>
      </c>
      <c r="BNN537" s="340" t="s">
        <v>611</v>
      </c>
      <c r="BNO537" s="485">
        <f>BNO536+1</f>
        <v>2</v>
      </c>
      <c r="BNP537" s="340" t="s">
        <v>611</v>
      </c>
      <c r="BNQ537" s="485">
        <f>BNQ536+1</f>
        <v>2</v>
      </c>
      <c r="BNR537" s="340" t="s">
        <v>611</v>
      </c>
      <c r="BNS537" s="485">
        <f>BNS536+1</f>
        <v>2</v>
      </c>
      <c r="BNT537" s="340" t="s">
        <v>611</v>
      </c>
      <c r="BNU537" s="485">
        <f>BNU536+1</f>
        <v>2</v>
      </c>
      <c r="BNV537" s="340" t="s">
        <v>611</v>
      </c>
      <c r="BNW537" s="485">
        <f>BNW536+1</f>
        <v>2</v>
      </c>
      <c r="BNX537" s="340" t="s">
        <v>611</v>
      </c>
      <c r="BNY537" s="485">
        <f>BNY536+1</f>
        <v>2</v>
      </c>
      <c r="BNZ537" s="340" t="s">
        <v>611</v>
      </c>
      <c r="BOA537" s="485">
        <f>BOA536+1</f>
        <v>2</v>
      </c>
      <c r="BOB537" s="340" t="s">
        <v>611</v>
      </c>
      <c r="BOC537" s="485">
        <f>BOC536+1</f>
        <v>2</v>
      </c>
      <c r="BOD537" s="340" t="s">
        <v>611</v>
      </c>
      <c r="BOE537" s="485">
        <f>BOE536+1</f>
        <v>2</v>
      </c>
      <c r="BOF537" s="340" t="s">
        <v>611</v>
      </c>
      <c r="BOG537" s="485">
        <f>BOG536+1</f>
        <v>2</v>
      </c>
      <c r="BOH537" s="340" t="s">
        <v>611</v>
      </c>
      <c r="BOI537" s="485">
        <f>BOI536+1</f>
        <v>2</v>
      </c>
      <c r="BOJ537" s="340" t="s">
        <v>611</v>
      </c>
      <c r="BOK537" s="485">
        <f>BOK536+1</f>
        <v>2</v>
      </c>
      <c r="BOL537" s="340" t="s">
        <v>611</v>
      </c>
      <c r="BOM537" s="485">
        <f>BOM536+1</f>
        <v>2</v>
      </c>
      <c r="BON537" s="340" t="s">
        <v>611</v>
      </c>
      <c r="BOO537" s="485">
        <f>BOO536+1</f>
        <v>2</v>
      </c>
      <c r="BOP537" s="340" t="s">
        <v>611</v>
      </c>
      <c r="BOQ537" s="485">
        <f>BOQ536+1</f>
        <v>2</v>
      </c>
      <c r="BOR537" s="340" t="s">
        <v>611</v>
      </c>
      <c r="BOS537" s="485">
        <f>BOS536+1</f>
        <v>2</v>
      </c>
      <c r="BOT537" s="340" t="s">
        <v>611</v>
      </c>
      <c r="BOU537" s="485">
        <f>BOU536+1</f>
        <v>2</v>
      </c>
      <c r="BOV537" s="340" t="s">
        <v>611</v>
      </c>
      <c r="BOW537" s="485">
        <f>BOW536+1</f>
        <v>2</v>
      </c>
      <c r="BOX537" s="340" t="s">
        <v>611</v>
      </c>
      <c r="BOY537" s="485">
        <f>BOY536+1</f>
        <v>2</v>
      </c>
      <c r="BOZ537" s="340" t="s">
        <v>611</v>
      </c>
      <c r="BPA537" s="485">
        <f>BPA536+1</f>
        <v>2</v>
      </c>
      <c r="BPB537" s="340" t="s">
        <v>611</v>
      </c>
      <c r="BPC537" s="485">
        <f>BPC536+1</f>
        <v>2</v>
      </c>
      <c r="BPD537" s="340" t="s">
        <v>611</v>
      </c>
      <c r="BPE537" s="485">
        <f>BPE536+1</f>
        <v>2</v>
      </c>
      <c r="BPF537" s="340" t="s">
        <v>611</v>
      </c>
      <c r="BPG537" s="485">
        <f>BPG536+1</f>
        <v>2</v>
      </c>
      <c r="BPH537" s="340" t="s">
        <v>611</v>
      </c>
      <c r="BPI537" s="485">
        <f>BPI536+1</f>
        <v>2</v>
      </c>
      <c r="BPJ537" s="340" t="s">
        <v>611</v>
      </c>
      <c r="BPK537" s="485">
        <f>BPK536+1</f>
        <v>2</v>
      </c>
      <c r="BPL537" s="340" t="s">
        <v>611</v>
      </c>
      <c r="BPM537" s="485">
        <f>BPM536+1</f>
        <v>2</v>
      </c>
      <c r="BPN537" s="340" t="s">
        <v>611</v>
      </c>
      <c r="BPO537" s="485">
        <f>BPO536+1</f>
        <v>2</v>
      </c>
      <c r="BPP537" s="340" t="s">
        <v>611</v>
      </c>
      <c r="BPQ537" s="485">
        <f>BPQ536+1</f>
        <v>2</v>
      </c>
      <c r="BPR537" s="340" t="s">
        <v>611</v>
      </c>
      <c r="BPS537" s="485">
        <f>BPS536+1</f>
        <v>2</v>
      </c>
      <c r="BPT537" s="340" t="s">
        <v>611</v>
      </c>
      <c r="BPU537" s="485">
        <f>BPU536+1</f>
        <v>2</v>
      </c>
      <c r="BPV537" s="340" t="s">
        <v>611</v>
      </c>
      <c r="BPW537" s="485">
        <f>BPW536+1</f>
        <v>2</v>
      </c>
      <c r="BPX537" s="340" t="s">
        <v>611</v>
      </c>
      <c r="BPY537" s="485">
        <f>BPY536+1</f>
        <v>2</v>
      </c>
      <c r="BPZ537" s="340" t="s">
        <v>611</v>
      </c>
      <c r="BQA537" s="485">
        <f>BQA536+1</f>
        <v>2</v>
      </c>
      <c r="BQB537" s="340" t="s">
        <v>611</v>
      </c>
      <c r="BQC537" s="485">
        <f>BQC536+1</f>
        <v>2</v>
      </c>
      <c r="BQD537" s="340" t="s">
        <v>611</v>
      </c>
      <c r="BQE537" s="485">
        <f>BQE536+1</f>
        <v>2</v>
      </c>
      <c r="BQF537" s="340" t="s">
        <v>611</v>
      </c>
      <c r="BQG537" s="485">
        <f>BQG536+1</f>
        <v>2</v>
      </c>
      <c r="BQH537" s="340" t="s">
        <v>611</v>
      </c>
      <c r="BQI537" s="485">
        <f>BQI536+1</f>
        <v>2</v>
      </c>
      <c r="BQJ537" s="340" t="s">
        <v>611</v>
      </c>
      <c r="BQK537" s="485">
        <f>BQK536+1</f>
        <v>2</v>
      </c>
      <c r="BQL537" s="340" t="s">
        <v>611</v>
      </c>
      <c r="BQM537" s="485">
        <f>BQM536+1</f>
        <v>2</v>
      </c>
      <c r="BQN537" s="340" t="s">
        <v>611</v>
      </c>
      <c r="BQO537" s="485">
        <f>BQO536+1</f>
        <v>2</v>
      </c>
      <c r="BQP537" s="340" t="s">
        <v>611</v>
      </c>
      <c r="BQQ537" s="485">
        <f>BQQ536+1</f>
        <v>2</v>
      </c>
      <c r="BQR537" s="340" t="s">
        <v>611</v>
      </c>
      <c r="BQS537" s="485">
        <f>BQS536+1</f>
        <v>2</v>
      </c>
      <c r="BQT537" s="340" t="s">
        <v>611</v>
      </c>
      <c r="BQU537" s="485">
        <f>BQU536+1</f>
        <v>2</v>
      </c>
      <c r="BQV537" s="340" t="s">
        <v>611</v>
      </c>
      <c r="BQW537" s="485">
        <f>BQW536+1</f>
        <v>2</v>
      </c>
      <c r="BQX537" s="340" t="s">
        <v>611</v>
      </c>
      <c r="BQY537" s="485">
        <f>BQY536+1</f>
        <v>2</v>
      </c>
      <c r="BQZ537" s="340" t="s">
        <v>611</v>
      </c>
      <c r="BRA537" s="485">
        <f>BRA536+1</f>
        <v>2</v>
      </c>
      <c r="BRB537" s="340" t="s">
        <v>611</v>
      </c>
      <c r="BRC537" s="485">
        <f>BRC536+1</f>
        <v>2</v>
      </c>
      <c r="BRD537" s="340" t="s">
        <v>611</v>
      </c>
      <c r="BRE537" s="485">
        <f>BRE536+1</f>
        <v>2</v>
      </c>
      <c r="BRF537" s="340" t="s">
        <v>611</v>
      </c>
      <c r="BRG537" s="485">
        <f>BRG536+1</f>
        <v>2</v>
      </c>
      <c r="BRH537" s="340" t="s">
        <v>611</v>
      </c>
      <c r="BRI537" s="485">
        <f>BRI536+1</f>
        <v>2</v>
      </c>
      <c r="BRJ537" s="340" t="s">
        <v>611</v>
      </c>
      <c r="BRK537" s="485">
        <f>BRK536+1</f>
        <v>2</v>
      </c>
      <c r="BRL537" s="340" t="s">
        <v>611</v>
      </c>
      <c r="BRM537" s="485">
        <f>BRM536+1</f>
        <v>2</v>
      </c>
      <c r="BRN537" s="340" t="s">
        <v>611</v>
      </c>
      <c r="BRO537" s="485">
        <f>BRO536+1</f>
        <v>2</v>
      </c>
      <c r="BRP537" s="340" t="s">
        <v>611</v>
      </c>
      <c r="BRQ537" s="485">
        <f>BRQ536+1</f>
        <v>2</v>
      </c>
      <c r="BRR537" s="340" t="s">
        <v>611</v>
      </c>
      <c r="BRS537" s="485">
        <f>BRS536+1</f>
        <v>2</v>
      </c>
      <c r="BRT537" s="340" t="s">
        <v>611</v>
      </c>
      <c r="BRU537" s="485">
        <f>BRU536+1</f>
        <v>2</v>
      </c>
      <c r="BRV537" s="340" t="s">
        <v>611</v>
      </c>
      <c r="BRW537" s="485">
        <f>BRW536+1</f>
        <v>2</v>
      </c>
      <c r="BRX537" s="340" t="s">
        <v>611</v>
      </c>
      <c r="BRY537" s="485">
        <f>BRY536+1</f>
        <v>2</v>
      </c>
      <c r="BRZ537" s="340" t="s">
        <v>611</v>
      </c>
      <c r="BSA537" s="485">
        <f>BSA536+1</f>
        <v>2</v>
      </c>
      <c r="BSB537" s="340" t="s">
        <v>611</v>
      </c>
      <c r="BSC537" s="485">
        <f>BSC536+1</f>
        <v>2</v>
      </c>
      <c r="BSD537" s="340" t="s">
        <v>611</v>
      </c>
      <c r="BSE537" s="485">
        <f>BSE536+1</f>
        <v>2</v>
      </c>
      <c r="BSF537" s="340" t="s">
        <v>611</v>
      </c>
      <c r="BSG537" s="485">
        <f>BSG536+1</f>
        <v>2</v>
      </c>
      <c r="BSH537" s="340" t="s">
        <v>611</v>
      </c>
      <c r="BSI537" s="485">
        <f>BSI536+1</f>
        <v>2</v>
      </c>
      <c r="BSJ537" s="340" t="s">
        <v>611</v>
      </c>
      <c r="BSK537" s="485">
        <f>BSK536+1</f>
        <v>2</v>
      </c>
      <c r="BSL537" s="340" t="s">
        <v>611</v>
      </c>
      <c r="BSM537" s="485">
        <f>BSM536+1</f>
        <v>2</v>
      </c>
      <c r="BSN537" s="340" t="s">
        <v>611</v>
      </c>
      <c r="BSO537" s="485">
        <f>BSO536+1</f>
        <v>2</v>
      </c>
      <c r="BSP537" s="340" t="s">
        <v>611</v>
      </c>
      <c r="BSQ537" s="485">
        <f>BSQ536+1</f>
        <v>2</v>
      </c>
      <c r="BSR537" s="340" t="s">
        <v>611</v>
      </c>
      <c r="BSS537" s="485">
        <f>BSS536+1</f>
        <v>2</v>
      </c>
      <c r="BST537" s="340" t="s">
        <v>611</v>
      </c>
      <c r="BSU537" s="485">
        <f>BSU536+1</f>
        <v>2</v>
      </c>
      <c r="BSV537" s="340" t="s">
        <v>611</v>
      </c>
      <c r="BSW537" s="485">
        <f>BSW536+1</f>
        <v>2</v>
      </c>
      <c r="BSX537" s="340" t="s">
        <v>611</v>
      </c>
      <c r="BSY537" s="485">
        <f>BSY536+1</f>
        <v>2</v>
      </c>
      <c r="BSZ537" s="340" t="s">
        <v>611</v>
      </c>
      <c r="BTA537" s="485">
        <f>BTA536+1</f>
        <v>2</v>
      </c>
      <c r="BTB537" s="340" t="s">
        <v>611</v>
      </c>
      <c r="BTC537" s="485">
        <f>BTC536+1</f>
        <v>2</v>
      </c>
      <c r="BTD537" s="340" t="s">
        <v>611</v>
      </c>
      <c r="BTE537" s="485">
        <f>BTE536+1</f>
        <v>2</v>
      </c>
      <c r="BTF537" s="340" t="s">
        <v>611</v>
      </c>
      <c r="BTG537" s="485">
        <f>BTG536+1</f>
        <v>2</v>
      </c>
      <c r="BTH537" s="340" t="s">
        <v>611</v>
      </c>
      <c r="BTI537" s="485">
        <f>BTI536+1</f>
        <v>2</v>
      </c>
      <c r="BTJ537" s="340" t="s">
        <v>611</v>
      </c>
      <c r="BTK537" s="485">
        <f>BTK536+1</f>
        <v>2</v>
      </c>
      <c r="BTL537" s="340" t="s">
        <v>611</v>
      </c>
      <c r="BTM537" s="485">
        <f>BTM536+1</f>
        <v>2</v>
      </c>
      <c r="BTN537" s="340" t="s">
        <v>611</v>
      </c>
      <c r="BTO537" s="485">
        <f>BTO536+1</f>
        <v>2</v>
      </c>
      <c r="BTP537" s="340" t="s">
        <v>611</v>
      </c>
      <c r="BTQ537" s="485">
        <f>BTQ536+1</f>
        <v>2</v>
      </c>
      <c r="BTR537" s="340" t="s">
        <v>611</v>
      </c>
      <c r="BTS537" s="485">
        <f>BTS536+1</f>
        <v>2</v>
      </c>
      <c r="BTT537" s="340" t="s">
        <v>611</v>
      </c>
      <c r="BTU537" s="485">
        <f>BTU536+1</f>
        <v>2</v>
      </c>
      <c r="BTV537" s="340" t="s">
        <v>611</v>
      </c>
      <c r="BTW537" s="485">
        <f>BTW536+1</f>
        <v>2</v>
      </c>
      <c r="BTX537" s="340" t="s">
        <v>611</v>
      </c>
      <c r="BTY537" s="485">
        <f>BTY536+1</f>
        <v>2</v>
      </c>
      <c r="BTZ537" s="340" t="s">
        <v>611</v>
      </c>
      <c r="BUA537" s="485">
        <f>BUA536+1</f>
        <v>2</v>
      </c>
      <c r="BUB537" s="340" t="s">
        <v>611</v>
      </c>
      <c r="BUC537" s="485">
        <f>BUC536+1</f>
        <v>2</v>
      </c>
      <c r="BUD537" s="340" t="s">
        <v>611</v>
      </c>
      <c r="BUE537" s="485">
        <f>BUE536+1</f>
        <v>2</v>
      </c>
      <c r="BUF537" s="340" t="s">
        <v>611</v>
      </c>
      <c r="BUG537" s="485">
        <f>BUG536+1</f>
        <v>2</v>
      </c>
      <c r="BUH537" s="340" t="s">
        <v>611</v>
      </c>
      <c r="BUI537" s="485">
        <f>BUI536+1</f>
        <v>2</v>
      </c>
      <c r="BUJ537" s="340" t="s">
        <v>611</v>
      </c>
      <c r="BUK537" s="485">
        <f>BUK536+1</f>
        <v>2</v>
      </c>
      <c r="BUL537" s="340" t="s">
        <v>611</v>
      </c>
      <c r="BUM537" s="485">
        <f>BUM536+1</f>
        <v>2</v>
      </c>
      <c r="BUN537" s="340" t="s">
        <v>611</v>
      </c>
      <c r="BUO537" s="485">
        <f>BUO536+1</f>
        <v>2</v>
      </c>
      <c r="BUP537" s="340" t="s">
        <v>611</v>
      </c>
      <c r="BUQ537" s="485">
        <f>BUQ536+1</f>
        <v>2</v>
      </c>
      <c r="BUR537" s="340" t="s">
        <v>611</v>
      </c>
      <c r="BUS537" s="485">
        <f>BUS536+1</f>
        <v>2</v>
      </c>
      <c r="BUT537" s="340" t="s">
        <v>611</v>
      </c>
      <c r="BUU537" s="485">
        <f>BUU536+1</f>
        <v>2</v>
      </c>
      <c r="BUV537" s="340" t="s">
        <v>611</v>
      </c>
      <c r="BUW537" s="485">
        <f>BUW536+1</f>
        <v>2</v>
      </c>
      <c r="BUX537" s="340" t="s">
        <v>611</v>
      </c>
      <c r="BUY537" s="485">
        <f>BUY536+1</f>
        <v>2</v>
      </c>
      <c r="BUZ537" s="340" t="s">
        <v>611</v>
      </c>
      <c r="BVA537" s="485">
        <f>BVA536+1</f>
        <v>2</v>
      </c>
      <c r="BVB537" s="340" t="s">
        <v>611</v>
      </c>
      <c r="BVC537" s="485">
        <f>BVC536+1</f>
        <v>2</v>
      </c>
      <c r="BVD537" s="340" t="s">
        <v>611</v>
      </c>
      <c r="BVE537" s="485">
        <f>BVE536+1</f>
        <v>2</v>
      </c>
      <c r="BVF537" s="340" t="s">
        <v>611</v>
      </c>
      <c r="BVG537" s="485">
        <f>BVG536+1</f>
        <v>2</v>
      </c>
      <c r="BVH537" s="340" t="s">
        <v>611</v>
      </c>
      <c r="BVI537" s="485">
        <f>BVI536+1</f>
        <v>2</v>
      </c>
      <c r="BVJ537" s="340" t="s">
        <v>611</v>
      </c>
      <c r="BVK537" s="485">
        <f>BVK536+1</f>
        <v>2</v>
      </c>
      <c r="BVL537" s="340" t="s">
        <v>611</v>
      </c>
      <c r="BVM537" s="485">
        <f>BVM536+1</f>
        <v>2</v>
      </c>
      <c r="BVN537" s="340" t="s">
        <v>611</v>
      </c>
      <c r="BVO537" s="485">
        <f>BVO536+1</f>
        <v>2</v>
      </c>
      <c r="BVP537" s="340" t="s">
        <v>611</v>
      </c>
      <c r="BVQ537" s="485">
        <f>BVQ536+1</f>
        <v>2</v>
      </c>
      <c r="BVR537" s="340" t="s">
        <v>611</v>
      </c>
      <c r="BVS537" s="485">
        <f>BVS536+1</f>
        <v>2</v>
      </c>
      <c r="BVT537" s="340" t="s">
        <v>611</v>
      </c>
      <c r="BVU537" s="485">
        <f>BVU536+1</f>
        <v>2</v>
      </c>
      <c r="BVV537" s="340" t="s">
        <v>611</v>
      </c>
      <c r="BVW537" s="485">
        <f>BVW536+1</f>
        <v>2</v>
      </c>
      <c r="BVX537" s="340" t="s">
        <v>611</v>
      </c>
      <c r="BVY537" s="485">
        <f>BVY536+1</f>
        <v>2</v>
      </c>
      <c r="BVZ537" s="340" t="s">
        <v>611</v>
      </c>
      <c r="BWA537" s="485">
        <f>BWA536+1</f>
        <v>2</v>
      </c>
      <c r="BWB537" s="340" t="s">
        <v>611</v>
      </c>
      <c r="BWC537" s="485">
        <f>BWC536+1</f>
        <v>2</v>
      </c>
      <c r="BWD537" s="340" t="s">
        <v>611</v>
      </c>
      <c r="BWE537" s="485">
        <f>BWE536+1</f>
        <v>2</v>
      </c>
      <c r="BWF537" s="340" t="s">
        <v>611</v>
      </c>
      <c r="BWG537" s="485">
        <f>BWG536+1</f>
        <v>2</v>
      </c>
      <c r="BWH537" s="340" t="s">
        <v>611</v>
      </c>
      <c r="BWI537" s="485">
        <f>BWI536+1</f>
        <v>2</v>
      </c>
      <c r="BWJ537" s="340" t="s">
        <v>611</v>
      </c>
      <c r="BWK537" s="485">
        <f>BWK536+1</f>
        <v>2</v>
      </c>
      <c r="BWL537" s="340" t="s">
        <v>611</v>
      </c>
      <c r="BWM537" s="485">
        <f>BWM536+1</f>
        <v>2</v>
      </c>
      <c r="BWN537" s="340" t="s">
        <v>611</v>
      </c>
      <c r="BWO537" s="485">
        <f>BWO536+1</f>
        <v>2</v>
      </c>
      <c r="BWP537" s="340" t="s">
        <v>611</v>
      </c>
      <c r="BWQ537" s="485">
        <f>BWQ536+1</f>
        <v>2</v>
      </c>
      <c r="BWR537" s="340" t="s">
        <v>611</v>
      </c>
      <c r="BWS537" s="485">
        <f>BWS536+1</f>
        <v>2</v>
      </c>
      <c r="BWT537" s="340" t="s">
        <v>611</v>
      </c>
      <c r="BWU537" s="485">
        <f>BWU536+1</f>
        <v>2</v>
      </c>
      <c r="BWV537" s="340" t="s">
        <v>611</v>
      </c>
      <c r="BWW537" s="485">
        <f>BWW536+1</f>
        <v>2</v>
      </c>
      <c r="BWX537" s="340" t="s">
        <v>611</v>
      </c>
      <c r="BWY537" s="485">
        <f>BWY536+1</f>
        <v>2</v>
      </c>
      <c r="BWZ537" s="340" t="s">
        <v>611</v>
      </c>
      <c r="BXA537" s="485">
        <f>BXA536+1</f>
        <v>2</v>
      </c>
      <c r="BXB537" s="340" t="s">
        <v>611</v>
      </c>
      <c r="BXC537" s="485">
        <f>BXC536+1</f>
        <v>2</v>
      </c>
      <c r="BXD537" s="340" t="s">
        <v>611</v>
      </c>
      <c r="BXE537" s="485">
        <f>BXE536+1</f>
        <v>2</v>
      </c>
      <c r="BXF537" s="340" t="s">
        <v>611</v>
      </c>
      <c r="BXG537" s="485">
        <f>BXG536+1</f>
        <v>2</v>
      </c>
      <c r="BXH537" s="340" t="s">
        <v>611</v>
      </c>
      <c r="BXI537" s="485">
        <f>BXI536+1</f>
        <v>2</v>
      </c>
      <c r="BXJ537" s="340" t="s">
        <v>611</v>
      </c>
      <c r="BXK537" s="485">
        <f>BXK536+1</f>
        <v>2</v>
      </c>
      <c r="BXL537" s="340" t="s">
        <v>611</v>
      </c>
      <c r="BXM537" s="485">
        <f>BXM536+1</f>
        <v>2</v>
      </c>
      <c r="BXN537" s="340" t="s">
        <v>611</v>
      </c>
      <c r="BXO537" s="485">
        <f>BXO536+1</f>
        <v>2</v>
      </c>
      <c r="BXP537" s="340" t="s">
        <v>611</v>
      </c>
      <c r="BXQ537" s="485">
        <f>BXQ536+1</f>
        <v>2</v>
      </c>
      <c r="BXR537" s="340" t="s">
        <v>611</v>
      </c>
      <c r="BXS537" s="485">
        <f>BXS536+1</f>
        <v>2</v>
      </c>
      <c r="BXT537" s="340" t="s">
        <v>611</v>
      </c>
      <c r="BXU537" s="485">
        <f>BXU536+1</f>
        <v>2</v>
      </c>
      <c r="BXV537" s="340" t="s">
        <v>611</v>
      </c>
      <c r="BXW537" s="485">
        <f>BXW536+1</f>
        <v>2</v>
      </c>
      <c r="BXX537" s="340" t="s">
        <v>611</v>
      </c>
      <c r="BXY537" s="485">
        <f>BXY536+1</f>
        <v>2</v>
      </c>
      <c r="BXZ537" s="340" t="s">
        <v>611</v>
      </c>
      <c r="BYA537" s="485">
        <f>BYA536+1</f>
        <v>2</v>
      </c>
      <c r="BYB537" s="340" t="s">
        <v>611</v>
      </c>
      <c r="BYC537" s="485">
        <f>BYC536+1</f>
        <v>2</v>
      </c>
      <c r="BYD537" s="340" t="s">
        <v>611</v>
      </c>
      <c r="BYE537" s="485">
        <f>BYE536+1</f>
        <v>2</v>
      </c>
      <c r="BYF537" s="340" t="s">
        <v>611</v>
      </c>
      <c r="BYG537" s="485">
        <f>BYG536+1</f>
        <v>2</v>
      </c>
      <c r="BYH537" s="340" t="s">
        <v>611</v>
      </c>
      <c r="BYI537" s="485">
        <f>BYI536+1</f>
        <v>2</v>
      </c>
      <c r="BYJ537" s="340" t="s">
        <v>611</v>
      </c>
      <c r="BYK537" s="485">
        <f>BYK536+1</f>
        <v>2</v>
      </c>
      <c r="BYL537" s="340" t="s">
        <v>611</v>
      </c>
      <c r="BYM537" s="485">
        <f>BYM536+1</f>
        <v>2</v>
      </c>
      <c r="BYN537" s="340" t="s">
        <v>611</v>
      </c>
      <c r="BYO537" s="485">
        <f>BYO536+1</f>
        <v>2</v>
      </c>
      <c r="BYP537" s="340" t="s">
        <v>611</v>
      </c>
      <c r="BYQ537" s="485">
        <f>BYQ536+1</f>
        <v>2</v>
      </c>
      <c r="BYR537" s="340" t="s">
        <v>611</v>
      </c>
      <c r="BYS537" s="485">
        <f>BYS536+1</f>
        <v>2</v>
      </c>
      <c r="BYT537" s="340" t="s">
        <v>611</v>
      </c>
      <c r="BYU537" s="485">
        <f>BYU536+1</f>
        <v>2</v>
      </c>
      <c r="BYV537" s="340" t="s">
        <v>611</v>
      </c>
      <c r="BYW537" s="485">
        <f>BYW536+1</f>
        <v>2</v>
      </c>
      <c r="BYX537" s="340" t="s">
        <v>611</v>
      </c>
      <c r="BYY537" s="485">
        <f>BYY536+1</f>
        <v>2</v>
      </c>
      <c r="BYZ537" s="340" t="s">
        <v>611</v>
      </c>
      <c r="BZA537" s="485">
        <f>BZA536+1</f>
        <v>2</v>
      </c>
      <c r="BZB537" s="340" t="s">
        <v>611</v>
      </c>
      <c r="BZC537" s="485">
        <f>BZC536+1</f>
        <v>2</v>
      </c>
      <c r="BZD537" s="340" t="s">
        <v>611</v>
      </c>
      <c r="BZE537" s="485">
        <f>BZE536+1</f>
        <v>2</v>
      </c>
      <c r="BZF537" s="340" t="s">
        <v>611</v>
      </c>
      <c r="BZG537" s="485">
        <f>BZG536+1</f>
        <v>2</v>
      </c>
      <c r="BZH537" s="340" t="s">
        <v>611</v>
      </c>
      <c r="BZI537" s="485">
        <f>BZI536+1</f>
        <v>2</v>
      </c>
      <c r="BZJ537" s="340" t="s">
        <v>611</v>
      </c>
      <c r="BZK537" s="485">
        <f>BZK536+1</f>
        <v>2</v>
      </c>
      <c r="BZL537" s="340" t="s">
        <v>611</v>
      </c>
      <c r="BZM537" s="485">
        <f>BZM536+1</f>
        <v>2</v>
      </c>
      <c r="BZN537" s="340" t="s">
        <v>611</v>
      </c>
      <c r="BZO537" s="485">
        <f>BZO536+1</f>
        <v>2</v>
      </c>
      <c r="BZP537" s="340" t="s">
        <v>611</v>
      </c>
      <c r="BZQ537" s="485">
        <f>BZQ536+1</f>
        <v>2</v>
      </c>
      <c r="BZR537" s="340" t="s">
        <v>611</v>
      </c>
      <c r="BZS537" s="485">
        <f>BZS536+1</f>
        <v>2</v>
      </c>
      <c r="BZT537" s="340" t="s">
        <v>611</v>
      </c>
      <c r="BZU537" s="485">
        <f>BZU536+1</f>
        <v>2</v>
      </c>
      <c r="BZV537" s="340" t="s">
        <v>611</v>
      </c>
      <c r="BZW537" s="485">
        <f>BZW536+1</f>
        <v>2</v>
      </c>
      <c r="BZX537" s="340" t="s">
        <v>611</v>
      </c>
      <c r="BZY537" s="485">
        <f>BZY536+1</f>
        <v>2</v>
      </c>
      <c r="BZZ537" s="340" t="s">
        <v>611</v>
      </c>
      <c r="CAA537" s="485">
        <f>CAA536+1</f>
        <v>2</v>
      </c>
      <c r="CAB537" s="340" t="s">
        <v>611</v>
      </c>
      <c r="CAC537" s="485">
        <f>CAC536+1</f>
        <v>2</v>
      </c>
      <c r="CAD537" s="340" t="s">
        <v>611</v>
      </c>
      <c r="CAE537" s="485">
        <f>CAE536+1</f>
        <v>2</v>
      </c>
      <c r="CAF537" s="340" t="s">
        <v>611</v>
      </c>
      <c r="CAG537" s="485">
        <f>CAG536+1</f>
        <v>2</v>
      </c>
      <c r="CAH537" s="340" t="s">
        <v>611</v>
      </c>
      <c r="CAI537" s="485">
        <f>CAI536+1</f>
        <v>2</v>
      </c>
      <c r="CAJ537" s="340" t="s">
        <v>611</v>
      </c>
      <c r="CAK537" s="485">
        <f>CAK536+1</f>
        <v>2</v>
      </c>
      <c r="CAL537" s="340" t="s">
        <v>611</v>
      </c>
      <c r="CAM537" s="485">
        <f>CAM536+1</f>
        <v>2</v>
      </c>
      <c r="CAN537" s="340" t="s">
        <v>611</v>
      </c>
      <c r="CAO537" s="485">
        <f>CAO536+1</f>
        <v>2</v>
      </c>
      <c r="CAP537" s="340" t="s">
        <v>611</v>
      </c>
      <c r="CAQ537" s="485">
        <f>CAQ536+1</f>
        <v>2</v>
      </c>
      <c r="CAR537" s="340" t="s">
        <v>611</v>
      </c>
      <c r="CAS537" s="485">
        <f>CAS536+1</f>
        <v>2</v>
      </c>
      <c r="CAT537" s="340" t="s">
        <v>611</v>
      </c>
      <c r="CAU537" s="485">
        <f>CAU536+1</f>
        <v>2</v>
      </c>
      <c r="CAV537" s="340" t="s">
        <v>611</v>
      </c>
      <c r="CAW537" s="485">
        <f>CAW536+1</f>
        <v>2</v>
      </c>
      <c r="CAX537" s="340" t="s">
        <v>611</v>
      </c>
      <c r="CAY537" s="485">
        <f>CAY536+1</f>
        <v>2</v>
      </c>
      <c r="CAZ537" s="340" t="s">
        <v>611</v>
      </c>
      <c r="CBA537" s="485">
        <f>CBA536+1</f>
        <v>2</v>
      </c>
      <c r="CBB537" s="340" t="s">
        <v>611</v>
      </c>
      <c r="CBC537" s="485">
        <f>CBC536+1</f>
        <v>2</v>
      </c>
      <c r="CBD537" s="340" t="s">
        <v>611</v>
      </c>
      <c r="CBE537" s="485">
        <f>CBE536+1</f>
        <v>2</v>
      </c>
      <c r="CBF537" s="340" t="s">
        <v>611</v>
      </c>
      <c r="CBG537" s="485">
        <f>CBG536+1</f>
        <v>2</v>
      </c>
      <c r="CBH537" s="340" t="s">
        <v>611</v>
      </c>
      <c r="CBI537" s="485">
        <f>CBI536+1</f>
        <v>2</v>
      </c>
      <c r="CBJ537" s="340" t="s">
        <v>611</v>
      </c>
      <c r="CBK537" s="485">
        <f>CBK536+1</f>
        <v>2</v>
      </c>
      <c r="CBL537" s="340" t="s">
        <v>611</v>
      </c>
      <c r="CBM537" s="485">
        <f>CBM536+1</f>
        <v>2</v>
      </c>
      <c r="CBN537" s="340" t="s">
        <v>611</v>
      </c>
      <c r="CBO537" s="485">
        <f>CBO536+1</f>
        <v>2</v>
      </c>
      <c r="CBP537" s="340" t="s">
        <v>611</v>
      </c>
      <c r="CBQ537" s="485">
        <f>CBQ536+1</f>
        <v>2</v>
      </c>
      <c r="CBR537" s="340" t="s">
        <v>611</v>
      </c>
      <c r="CBS537" s="485">
        <f>CBS536+1</f>
        <v>2</v>
      </c>
      <c r="CBT537" s="340" t="s">
        <v>611</v>
      </c>
      <c r="CBU537" s="485">
        <f>CBU536+1</f>
        <v>2</v>
      </c>
      <c r="CBV537" s="340" t="s">
        <v>611</v>
      </c>
      <c r="CBW537" s="485">
        <f>CBW536+1</f>
        <v>2</v>
      </c>
      <c r="CBX537" s="340" t="s">
        <v>611</v>
      </c>
      <c r="CBY537" s="485">
        <f>CBY536+1</f>
        <v>2</v>
      </c>
      <c r="CBZ537" s="340" t="s">
        <v>611</v>
      </c>
      <c r="CCA537" s="485">
        <f>CCA536+1</f>
        <v>2</v>
      </c>
      <c r="CCB537" s="340" t="s">
        <v>611</v>
      </c>
      <c r="CCC537" s="485">
        <f>CCC536+1</f>
        <v>2</v>
      </c>
      <c r="CCD537" s="340" t="s">
        <v>611</v>
      </c>
      <c r="CCE537" s="485">
        <f>CCE536+1</f>
        <v>2</v>
      </c>
      <c r="CCF537" s="340" t="s">
        <v>611</v>
      </c>
      <c r="CCG537" s="485">
        <f>CCG536+1</f>
        <v>2</v>
      </c>
      <c r="CCH537" s="340" t="s">
        <v>611</v>
      </c>
      <c r="CCI537" s="485">
        <f>CCI536+1</f>
        <v>2</v>
      </c>
      <c r="CCJ537" s="340" t="s">
        <v>611</v>
      </c>
      <c r="CCK537" s="485">
        <f>CCK536+1</f>
        <v>2</v>
      </c>
      <c r="CCL537" s="340" t="s">
        <v>611</v>
      </c>
      <c r="CCM537" s="485">
        <f>CCM536+1</f>
        <v>2</v>
      </c>
      <c r="CCN537" s="340" t="s">
        <v>611</v>
      </c>
      <c r="CCO537" s="485">
        <f>CCO536+1</f>
        <v>2</v>
      </c>
      <c r="CCP537" s="340" t="s">
        <v>611</v>
      </c>
      <c r="CCQ537" s="485">
        <f>CCQ536+1</f>
        <v>2</v>
      </c>
      <c r="CCR537" s="340" t="s">
        <v>611</v>
      </c>
      <c r="CCS537" s="485">
        <f>CCS536+1</f>
        <v>2</v>
      </c>
      <c r="CCT537" s="340" t="s">
        <v>611</v>
      </c>
      <c r="CCU537" s="485">
        <f>CCU536+1</f>
        <v>2</v>
      </c>
      <c r="CCV537" s="340" t="s">
        <v>611</v>
      </c>
      <c r="CCW537" s="485">
        <f>CCW536+1</f>
        <v>2</v>
      </c>
      <c r="CCX537" s="340" t="s">
        <v>611</v>
      </c>
      <c r="CCY537" s="485">
        <f>CCY536+1</f>
        <v>2</v>
      </c>
      <c r="CCZ537" s="340" t="s">
        <v>611</v>
      </c>
      <c r="CDA537" s="485">
        <f>CDA536+1</f>
        <v>2</v>
      </c>
      <c r="CDB537" s="340" t="s">
        <v>611</v>
      </c>
      <c r="CDC537" s="485">
        <f>CDC536+1</f>
        <v>2</v>
      </c>
      <c r="CDD537" s="340" t="s">
        <v>611</v>
      </c>
      <c r="CDE537" s="485">
        <f>CDE536+1</f>
        <v>2</v>
      </c>
      <c r="CDF537" s="340" t="s">
        <v>611</v>
      </c>
      <c r="CDG537" s="485">
        <f>CDG536+1</f>
        <v>2</v>
      </c>
      <c r="CDH537" s="340" t="s">
        <v>611</v>
      </c>
      <c r="CDI537" s="485">
        <f>CDI536+1</f>
        <v>2</v>
      </c>
      <c r="CDJ537" s="340" t="s">
        <v>611</v>
      </c>
      <c r="CDK537" s="485">
        <f>CDK536+1</f>
        <v>2</v>
      </c>
      <c r="CDL537" s="340" t="s">
        <v>611</v>
      </c>
      <c r="CDM537" s="485">
        <f>CDM536+1</f>
        <v>2</v>
      </c>
      <c r="CDN537" s="340" t="s">
        <v>611</v>
      </c>
      <c r="CDO537" s="485">
        <f>CDO536+1</f>
        <v>2</v>
      </c>
      <c r="CDP537" s="340" t="s">
        <v>611</v>
      </c>
      <c r="CDQ537" s="485">
        <f>CDQ536+1</f>
        <v>2</v>
      </c>
      <c r="CDR537" s="340" t="s">
        <v>611</v>
      </c>
      <c r="CDS537" s="485">
        <f>CDS536+1</f>
        <v>2</v>
      </c>
      <c r="CDT537" s="340" t="s">
        <v>611</v>
      </c>
      <c r="CDU537" s="485">
        <f>CDU536+1</f>
        <v>2</v>
      </c>
      <c r="CDV537" s="340" t="s">
        <v>611</v>
      </c>
      <c r="CDW537" s="485">
        <f>CDW536+1</f>
        <v>2</v>
      </c>
      <c r="CDX537" s="340" t="s">
        <v>611</v>
      </c>
      <c r="CDY537" s="485">
        <f>CDY536+1</f>
        <v>2</v>
      </c>
      <c r="CDZ537" s="340" t="s">
        <v>611</v>
      </c>
      <c r="CEA537" s="485">
        <f>CEA536+1</f>
        <v>2</v>
      </c>
      <c r="CEB537" s="340" t="s">
        <v>611</v>
      </c>
      <c r="CEC537" s="485">
        <f>CEC536+1</f>
        <v>2</v>
      </c>
      <c r="CED537" s="340" t="s">
        <v>611</v>
      </c>
      <c r="CEE537" s="485">
        <f>CEE536+1</f>
        <v>2</v>
      </c>
      <c r="CEF537" s="340" t="s">
        <v>611</v>
      </c>
      <c r="CEG537" s="485">
        <f>CEG536+1</f>
        <v>2</v>
      </c>
      <c r="CEH537" s="340" t="s">
        <v>611</v>
      </c>
      <c r="CEI537" s="485">
        <f>CEI536+1</f>
        <v>2</v>
      </c>
      <c r="CEJ537" s="340" t="s">
        <v>611</v>
      </c>
      <c r="CEK537" s="485">
        <f>CEK536+1</f>
        <v>2</v>
      </c>
      <c r="CEL537" s="340" t="s">
        <v>611</v>
      </c>
      <c r="CEM537" s="485">
        <f>CEM536+1</f>
        <v>2</v>
      </c>
      <c r="CEN537" s="340" t="s">
        <v>611</v>
      </c>
      <c r="CEO537" s="485">
        <f>CEO536+1</f>
        <v>2</v>
      </c>
      <c r="CEP537" s="340" t="s">
        <v>611</v>
      </c>
      <c r="CEQ537" s="485">
        <f>CEQ536+1</f>
        <v>2</v>
      </c>
      <c r="CER537" s="340" t="s">
        <v>611</v>
      </c>
      <c r="CES537" s="485">
        <f>CES536+1</f>
        <v>2</v>
      </c>
      <c r="CET537" s="340" t="s">
        <v>611</v>
      </c>
      <c r="CEU537" s="485">
        <f>CEU536+1</f>
        <v>2</v>
      </c>
      <c r="CEV537" s="340" t="s">
        <v>611</v>
      </c>
      <c r="CEW537" s="485">
        <f>CEW536+1</f>
        <v>2</v>
      </c>
      <c r="CEX537" s="340" t="s">
        <v>611</v>
      </c>
      <c r="CEY537" s="485">
        <f>CEY536+1</f>
        <v>2</v>
      </c>
      <c r="CEZ537" s="340" t="s">
        <v>611</v>
      </c>
      <c r="CFA537" s="485">
        <f>CFA536+1</f>
        <v>2</v>
      </c>
      <c r="CFB537" s="340" t="s">
        <v>611</v>
      </c>
      <c r="CFC537" s="485">
        <f>CFC536+1</f>
        <v>2</v>
      </c>
      <c r="CFD537" s="340" t="s">
        <v>611</v>
      </c>
      <c r="CFE537" s="485">
        <f>CFE536+1</f>
        <v>2</v>
      </c>
      <c r="CFF537" s="340" t="s">
        <v>611</v>
      </c>
      <c r="CFG537" s="485">
        <f>CFG536+1</f>
        <v>2</v>
      </c>
      <c r="CFH537" s="340" t="s">
        <v>611</v>
      </c>
      <c r="CFI537" s="485">
        <f>CFI536+1</f>
        <v>2</v>
      </c>
      <c r="CFJ537" s="340" t="s">
        <v>611</v>
      </c>
      <c r="CFK537" s="485">
        <f>CFK536+1</f>
        <v>2</v>
      </c>
      <c r="CFL537" s="340" t="s">
        <v>611</v>
      </c>
      <c r="CFM537" s="485">
        <f>CFM536+1</f>
        <v>2</v>
      </c>
      <c r="CFN537" s="340" t="s">
        <v>611</v>
      </c>
      <c r="CFO537" s="485">
        <f>CFO536+1</f>
        <v>2</v>
      </c>
      <c r="CFP537" s="340" t="s">
        <v>611</v>
      </c>
      <c r="CFQ537" s="485">
        <f>CFQ536+1</f>
        <v>2</v>
      </c>
      <c r="CFR537" s="340" t="s">
        <v>611</v>
      </c>
      <c r="CFS537" s="485">
        <f>CFS536+1</f>
        <v>2</v>
      </c>
      <c r="CFT537" s="340" t="s">
        <v>611</v>
      </c>
      <c r="CFU537" s="485">
        <f>CFU536+1</f>
        <v>2</v>
      </c>
      <c r="CFV537" s="340" t="s">
        <v>611</v>
      </c>
      <c r="CFW537" s="485">
        <f>CFW536+1</f>
        <v>2</v>
      </c>
      <c r="CFX537" s="340" t="s">
        <v>611</v>
      </c>
      <c r="CFY537" s="485">
        <f>CFY536+1</f>
        <v>2</v>
      </c>
      <c r="CFZ537" s="340" t="s">
        <v>611</v>
      </c>
      <c r="CGA537" s="485">
        <f>CGA536+1</f>
        <v>2</v>
      </c>
      <c r="CGB537" s="340" t="s">
        <v>611</v>
      </c>
      <c r="CGC537" s="485">
        <f>CGC536+1</f>
        <v>2</v>
      </c>
      <c r="CGD537" s="340" t="s">
        <v>611</v>
      </c>
      <c r="CGE537" s="485">
        <f>CGE536+1</f>
        <v>2</v>
      </c>
      <c r="CGF537" s="340" t="s">
        <v>611</v>
      </c>
      <c r="CGG537" s="485">
        <f>CGG536+1</f>
        <v>2</v>
      </c>
      <c r="CGH537" s="340" t="s">
        <v>611</v>
      </c>
      <c r="CGI537" s="485">
        <f>CGI536+1</f>
        <v>2</v>
      </c>
      <c r="CGJ537" s="340" t="s">
        <v>611</v>
      </c>
      <c r="CGK537" s="485">
        <f>CGK536+1</f>
        <v>2</v>
      </c>
      <c r="CGL537" s="340" t="s">
        <v>611</v>
      </c>
      <c r="CGM537" s="485">
        <f>CGM536+1</f>
        <v>2</v>
      </c>
      <c r="CGN537" s="340" t="s">
        <v>611</v>
      </c>
      <c r="CGO537" s="485">
        <f>CGO536+1</f>
        <v>2</v>
      </c>
      <c r="CGP537" s="340" t="s">
        <v>611</v>
      </c>
      <c r="CGQ537" s="485">
        <f>CGQ536+1</f>
        <v>2</v>
      </c>
      <c r="CGR537" s="340" t="s">
        <v>611</v>
      </c>
      <c r="CGS537" s="485">
        <f>CGS536+1</f>
        <v>2</v>
      </c>
      <c r="CGT537" s="340" t="s">
        <v>611</v>
      </c>
      <c r="CGU537" s="485">
        <f>CGU536+1</f>
        <v>2</v>
      </c>
      <c r="CGV537" s="340" t="s">
        <v>611</v>
      </c>
      <c r="CGW537" s="485">
        <f>CGW536+1</f>
        <v>2</v>
      </c>
      <c r="CGX537" s="340" t="s">
        <v>611</v>
      </c>
      <c r="CGY537" s="485">
        <f>CGY536+1</f>
        <v>2</v>
      </c>
      <c r="CGZ537" s="340" t="s">
        <v>611</v>
      </c>
      <c r="CHA537" s="485">
        <f>CHA536+1</f>
        <v>2</v>
      </c>
      <c r="CHB537" s="340" t="s">
        <v>611</v>
      </c>
      <c r="CHC537" s="485">
        <f>CHC536+1</f>
        <v>2</v>
      </c>
      <c r="CHD537" s="340" t="s">
        <v>611</v>
      </c>
      <c r="CHE537" s="485">
        <f>CHE536+1</f>
        <v>2</v>
      </c>
      <c r="CHF537" s="340" t="s">
        <v>611</v>
      </c>
      <c r="CHG537" s="485">
        <f>CHG536+1</f>
        <v>2</v>
      </c>
      <c r="CHH537" s="340" t="s">
        <v>611</v>
      </c>
      <c r="CHI537" s="485">
        <f>CHI536+1</f>
        <v>2</v>
      </c>
      <c r="CHJ537" s="340" t="s">
        <v>611</v>
      </c>
      <c r="CHK537" s="485">
        <f>CHK536+1</f>
        <v>2</v>
      </c>
      <c r="CHL537" s="340" t="s">
        <v>611</v>
      </c>
      <c r="CHM537" s="485">
        <f>CHM536+1</f>
        <v>2</v>
      </c>
      <c r="CHN537" s="340" t="s">
        <v>611</v>
      </c>
      <c r="CHO537" s="485">
        <f>CHO536+1</f>
        <v>2</v>
      </c>
      <c r="CHP537" s="340" t="s">
        <v>611</v>
      </c>
      <c r="CHQ537" s="485">
        <f>CHQ536+1</f>
        <v>2</v>
      </c>
      <c r="CHR537" s="340" t="s">
        <v>611</v>
      </c>
      <c r="CHS537" s="485">
        <f>CHS536+1</f>
        <v>2</v>
      </c>
      <c r="CHT537" s="340" t="s">
        <v>611</v>
      </c>
      <c r="CHU537" s="485">
        <f>CHU536+1</f>
        <v>2</v>
      </c>
      <c r="CHV537" s="340" t="s">
        <v>611</v>
      </c>
      <c r="CHW537" s="485">
        <f>CHW536+1</f>
        <v>2</v>
      </c>
      <c r="CHX537" s="340" t="s">
        <v>611</v>
      </c>
      <c r="CHY537" s="485">
        <f>CHY536+1</f>
        <v>2</v>
      </c>
      <c r="CHZ537" s="340" t="s">
        <v>611</v>
      </c>
      <c r="CIA537" s="485">
        <f>CIA536+1</f>
        <v>2</v>
      </c>
      <c r="CIB537" s="340" t="s">
        <v>611</v>
      </c>
      <c r="CIC537" s="485">
        <f>CIC536+1</f>
        <v>2</v>
      </c>
      <c r="CID537" s="340" t="s">
        <v>611</v>
      </c>
      <c r="CIE537" s="485">
        <f>CIE536+1</f>
        <v>2</v>
      </c>
      <c r="CIF537" s="340" t="s">
        <v>611</v>
      </c>
      <c r="CIG537" s="485">
        <f>CIG536+1</f>
        <v>2</v>
      </c>
      <c r="CIH537" s="340" t="s">
        <v>611</v>
      </c>
      <c r="CII537" s="485">
        <f>CII536+1</f>
        <v>2</v>
      </c>
      <c r="CIJ537" s="340" t="s">
        <v>611</v>
      </c>
      <c r="CIK537" s="485">
        <f>CIK536+1</f>
        <v>2</v>
      </c>
      <c r="CIL537" s="340" t="s">
        <v>611</v>
      </c>
      <c r="CIM537" s="485">
        <f>CIM536+1</f>
        <v>2</v>
      </c>
      <c r="CIN537" s="340" t="s">
        <v>611</v>
      </c>
      <c r="CIO537" s="485">
        <f>CIO536+1</f>
        <v>2</v>
      </c>
      <c r="CIP537" s="340" t="s">
        <v>611</v>
      </c>
      <c r="CIQ537" s="485">
        <f>CIQ536+1</f>
        <v>2</v>
      </c>
      <c r="CIR537" s="340" t="s">
        <v>611</v>
      </c>
      <c r="CIS537" s="485">
        <f>CIS536+1</f>
        <v>2</v>
      </c>
      <c r="CIT537" s="340" t="s">
        <v>611</v>
      </c>
      <c r="CIU537" s="485">
        <f>CIU536+1</f>
        <v>2</v>
      </c>
      <c r="CIV537" s="340" t="s">
        <v>611</v>
      </c>
      <c r="CIW537" s="485">
        <f>CIW536+1</f>
        <v>2</v>
      </c>
      <c r="CIX537" s="340" t="s">
        <v>611</v>
      </c>
      <c r="CIY537" s="485">
        <f>CIY536+1</f>
        <v>2</v>
      </c>
      <c r="CIZ537" s="340" t="s">
        <v>611</v>
      </c>
      <c r="CJA537" s="485">
        <f>CJA536+1</f>
        <v>2</v>
      </c>
      <c r="CJB537" s="340" t="s">
        <v>611</v>
      </c>
      <c r="CJC537" s="485">
        <f>CJC536+1</f>
        <v>2</v>
      </c>
      <c r="CJD537" s="340" t="s">
        <v>611</v>
      </c>
      <c r="CJE537" s="485">
        <f>CJE536+1</f>
        <v>2</v>
      </c>
      <c r="CJF537" s="340" t="s">
        <v>611</v>
      </c>
      <c r="CJG537" s="485">
        <f>CJG536+1</f>
        <v>2</v>
      </c>
      <c r="CJH537" s="340" t="s">
        <v>611</v>
      </c>
      <c r="CJI537" s="485">
        <f>CJI536+1</f>
        <v>2</v>
      </c>
      <c r="CJJ537" s="340" t="s">
        <v>611</v>
      </c>
      <c r="CJK537" s="485">
        <f>CJK536+1</f>
        <v>2</v>
      </c>
      <c r="CJL537" s="340" t="s">
        <v>611</v>
      </c>
      <c r="CJM537" s="485">
        <f>CJM536+1</f>
        <v>2</v>
      </c>
      <c r="CJN537" s="340" t="s">
        <v>611</v>
      </c>
      <c r="CJO537" s="485">
        <f>CJO536+1</f>
        <v>2</v>
      </c>
      <c r="CJP537" s="340" t="s">
        <v>611</v>
      </c>
      <c r="CJQ537" s="485">
        <f>CJQ536+1</f>
        <v>2</v>
      </c>
      <c r="CJR537" s="340" t="s">
        <v>611</v>
      </c>
      <c r="CJS537" s="485">
        <f>CJS536+1</f>
        <v>2</v>
      </c>
      <c r="CJT537" s="340" t="s">
        <v>611</v>
      </c>
      <c r="CJU537" s="485">
        <f>CJU536+1</f>
        <v>2</v>
      </c>
      <c r="CJV537" s="340" t="s">
        <v>611</v>
      </c>
      <c r="CJW537" s="485">
        <f>CJW536+1</f>
        <v>2</v>
      </c>
      <c r="CJX537" s="340" t="s">
        <v>611</v>
      </c>
      <c r="CJY537" s="485">
        <f>CJY536+1</f>
        <v>2</v>
      </c>
      <c r="CJZ537" s="340" t="s">
        <v>611</v>
      </c>
      <c r="CKA537" s="485">
        <f>CKA536+1</f>
        <v>2</v>
      </c>
      <c r="CKB537" s="340" t="s">
        <v>611</v>
      </c>
      <c r="CKC537" s="485">
        <f>CKC536+1</f>
        <v>2</v>
      </c>
      <c r="CKD537" s="340" t="s">
        <v>611</v>
      </c>
      <c r="CKE537" s="485">
        <f>CKE536+1</f>
        <v>2</v>
      </c>
      <c r="CKF537" s="340" t="s">
        <v>611</v>
      </c>
      <c r="CKG537" s="485">
        <f>CKG536+1</f>
        <v>2</v>
      </c>
      <c r="CKH537" s="340" t="s">
        <v>611</v>
      </c>
      <c r="CKI537" s="485">
        <f>CKI536+1</f>
        <v>2</v>
      </c>
      <c r="CKJ537" s="340" t="s">
        <v>611</v>
      </c>
      <c r="CKK537" s="485">
        <f>CKK536+1</f>
        <v>2</v>
      </c>
      <c r="CKL537" s="340" t="s">
        <v>611</v>
      </c>
      <c r="CKM537" s="485">
        <f>CKM536+1</f>
        <v>2</v>
      </c>
      <c r="CKN537" s="340" t="s">
        <v>611</v>
      </c>
      <c r="CKO537" s="485">
        <f>CKO536+1</f>
        <v>2</v>
      </c>
      <c r="CKP537" s="340" t="s">
        <v>611</v>
      </c>
      <c r="CKQ537" s="485">
        <f>CKQ536+1</f>
        <v>2</v>
      </c>
      <c r="CKR537" s="340" t="s">
        <v>611</v>
      </c>
      <c r="CKS537" s="485">
        <f>CKS536+1</f>
        <v>2</v>
      </c>
      <c r="CKT537" s="340" t="s">
        <v>611</v>
      </c>
      <c r="CKU537" s="485">
        <f>CKU536+1</f>
        <v>2</v>
      </c>
      <c r="CKV537" s="340" t="s">
        <v>611</v>
      </c>
      <c r="CKW537" s="485">
        <f>CKW536+1</f>
        <v>2</v>
      </c>
      <c r="CKX537" s="340" t="s">
        <v>611</v>
      </c>
      <c r="CKY537" s="485">
        <f>CKY536+1</f>
        <v>2</v>
      </c>
      <c r="CKZ537" s="340" t="s">
        <v>611</v>
      </c>
      <c r="CLA537" s="485">
        <f>CLA536+1</f>
        <v>2</v>
      </c>
      <c r="CLB537" s="340" t="s">
        <v>611</v>
      </c>
      <c r="CLC537" s="485">
        <f>CLC536+1</f>
        <v>2</v>
      </c>
      <c r="CLD537" s="340" t="s">
        <v>611</v>
      </c>
      <c r="CLE537" s="485">
        <f>CLE536+1</f>
        <v>2</v>
      </c>
      <c r="CLF537" s="340" t="s">
        <v>611</v>
      </c>
      <c r="CLG537" s="485">
        <f>CLG536+1</f>
        <v>2</v>
      </c>
      <c r="CLH537" s="340" t="s">
        <v>611</v>
      </c>
      <c r="CLI537" s="485">
        <f>CLI536+1</f>
        <v>2</v>
      </c>
      <c r="CLJ537" s="340" t="s">
        <v>611</v>
      </c>
      <c r="CLK537" s="485">
        <f>CLK536+1</f>
        <v>2</v>
      </c>
      <c r="CLL537" s="340" t="s">
        <v>611</v>
      </c>
      <c r="CLM537" s="485">
        <f>CLM536+1</f>
        <v>2</v>
      </c>
      <c r="CLN537" s="340" t="s">
        <v>611</v>
      </c>
      <c r="CLO537" s="485">
        <f>CLO536+1</f>
        <v>2</v>
      </c>
      <c r="CLP537" s="340" t="s">
        <v>611</v>
      </c>
      <c r="CLQ537" s="485">
        <f>CLQ536+1</f>
        <v>2</v>
      </c>
      <c r="CLR537" s="340" t="s">
        <v>611</v>
      </c>
      <c r="CLS537" s="485">
        <f>CLS536+1</f>
        <v>2</v>
      </c>
      <c r="CLT537" s="340" t="s">
        <v>611</v>
      </c>
      <c r="CLU537" s="485">
        <f>CLU536+1</f>
        <v>2</v>
      </c>
      <c r="CLV537" s="340" t="s">
        <v>611</v>
      </c>
      <c r="CLW537" s="485">
        <f>CLW536+1</f>
        <v>2</v>
      </c>
      <c r="CLX537" s="340" t="s">
        <v>611</v>
      </c>
      <c r="CLY537" s="485">
        <f>CLY536+1</f>
        <v>2</v>
      </c>
      <c r="CLZ537" s="340" t="s">
        <v>611</v>
      </c>
      <c r="CMA537" s="485">
        <f>CMA536+1</f>
        <v>2</v>
      </c>
      <c r="CMB537" s="340" t="s">
        <v>611</v>
      </c>
      <c r="CMC537" s="485">
        <f>CMC536+1</f>
        <v>2</v>
      </c>
      <c r="CMD537" s="340" t="s">
        <v>611</v>
      </c>
      <c r="CME537" s="485">
        <f>CME536+1</f>
        <v>2</v>
      </c>
      <c r="CMF537" s="340" t="s">
        <v>611</v>
      </c>
      <c r="CMG537" s="485">
        <f>CMG536+1</f>
        <v>2</v>
      </c>
      <c r="CMH537" s="340" t="s">
        <v>611</v>
      </c>
      <c r="CMI537" s="485">
        <f>CMI536+1</f>
        <v>2</v>
      </c>
      <c r="CMJ537" s="340" t="s">
        <v>611</v>
      </c>
      <c r="CMK537" s="485">
        <f>CMK536+1</f>
        <v>2</v>
      </c>
      <c r="CML537" s="340" t="s">
        <v>611</v>
      </c>
      <c r="CMM537" s="485">
        <f>CMM536+1</f>
        <v>2</v>
      </c>
      <c r="CMN537" s="340" t="s">
        <v>611</v>
      </c>
      <c r="CMO537" s="485">
        <f>CMO536+1</f>
        <v>2</v>
      </c>
      <c r="CMP537" s="340" t="s">
        <v>611</v>
      </c>
      <c r="CMQ537" s="485">
        <f>CMQ536+1</f>
        <v>2</v>
      </c>
      <c r="CMR537" s="340" t="s">
        <v>611</v>
      </c>
      <c r="CMS537" s="485">
        <f>CMS536+1</f>
        <v>2</v>
      </c>
      <c r="CMT537" s="340" t="s">
        <v>611</v>
      </c>
      <c r="CMU537" s="485">
        <f>CMU536+1</f>
        <v>2</v>
      </c>
      <c r="CMV537" s="340" t="s">
        <v>611</v>
      </c>
      <c r="CMW537" s="485">
        <f>CMW536+1</f>
        <v>2</v>
      </c>
      <c r="CMX537" s="340" t="s">
        <v>611</v>
      </c>
      <c r="CMY537" s="485">
        <f>CMY536+1</f>
        <v>2</v>
      </c>
      <c r="CMZ537" s="340" t="s">
        <v>611</v>
      </c>
      <c r="CNA537" s="485">
        <f>CNA536+1</f>
        <v>2</v>
      </c>
      <c r="CNB537" s="340" t="s">
        <v>611</v>
      </c>
      <c r="CNC537" s="485">
        <f>CNC536+1</f>
        <v>2</v>
      </c>
      <c r="CND537" s="340" t="s">
        <v>611</v>
      </c>
      <c r="CNE537" s="485">
        <f>CNE536+1</f>
        <v>2</v>
      </c>
      <c r="CNF537" s="340" t="s">
        <v>611</v>
      </c>
      <c r="CNG537" s="485">
        <f>CNG536+1</f>
        <v>2</v>
      </c>
      <c r="CNH537" s="340" t="s">
        <v>611</v>
      </c>
      <c r="CNI537" s="485">
        <f>CNI536+1</f>
        <v>2</v>
      </c>
      <c r="CNJ537" s="340" t="s">
        <v>611</v>
      </c>
      <c r="CNK537" s="485">
        <f>CNK536+1</f>
        <v>2</v>
      </c>
      <c r="CNL537" s="340" t="s">
        <v>611</v>
      </c>
      <c r="CNM537" s="485">
        <f>CNM536+1</f>
        <v>2</v>
      </c>
      <c r="CNN537" s="340" t="s">
        <v>611</v>
      </c>
      <c r="CNO537" s="485">
        <f>CNO536+1</f>
        <v>2</v>
      </c>
      <c r="CNP537" s="340" t="s">
        <v>611</v>
      </c>
      <c r="CNQ537" s="485">
        <f>CNQ536+1</f>
        <v>2</v>
      </c>
      <c r="CNR537" s="340" t="s">
        <v>611</v>
      </c>
      <c r="CNS537" s="485">
        <f>CNS536+1</f>
        <v>2</v>
      </c>
      <c r="CNT537" s="340" t="s">
        <v>611</v>
      </c>
      <c r="CNU537" s="485">
        <f>CNU536+1</f>
        <v>2</v>
      </c>
      <c r="CNV537" s="340" t="s">
        <v>611</v>
      </c>
      <c r="CNW537" s="485">
        <f>CNW536+1</f>
        <v>2</v>
      </c>
      <c r="CNX537" s="340" t="s">
        <v>611</v>
      </c>
      <c r="CNY537" s="485">
        <f>CNY536+1</f>
        <v>2</v>
      </c>
      <c r="CNZ537" s="340" t="s">
        <v>611</v>
      </c>
      <c r="COA537" s="485">
        <f>COA536+1</f>
        <v>2</v>
      </c>
      <c r="COB537" s="340" t="s">
        <v>611</v>
      </c>
      <c r="COC537" s="485">
        <f>COC536+1</f>
        <v>2</v>
      </c>
      <c r="COD537" s="340" t="s">
        <v>611</v>
      </c>
      <c r="COE537" s="485">
        <f>COE536+1</f>
        <v>2</v>
      </c>
      <c r="COF537" s="340" t="s">
        <v>611</v>
      </c>
      <c r="COG537" s="485">
        <f>COG536+1</f>
        <v>2</v>
      </c>
      <c r="COH537" s="340" t="s">
        <v>611</v>
      </c>
      <c r="COI537" s="485">
        <f>COI536+1</f>
        <v>2</v>
      </c>
      <c r="COJ537" s="340" t="s">
        <v>611</v>
      </c>
      <c r="COK537" s="485">
        <f>COK536+1</f>
        <v>2</v>
      </c>
      <c r="COL537" s="340" t="s">
        <v>611</v>
      </c>
      <c r="COM537" s="485">
        <f>COM536+1</f>
        <v>2</v>
      </c>
      <c r="CON537" s="340" t="s">
        <v>611</v>
      </c>
      <c r="COO537" s="485">
        <f>COO536+1</f>
        <v>2</v>
      </c>
      <c r="COP537" s="340" t="s">
        <v>611</v>
      </c>
      <c r="COQ537" s="485">
        <f>COQ536+1</f>
        <v>2</v>
      </c>
      <c r="COR537" s="340" t="s">
        <v>611</v>
      </c>
      <c r="COS537" s="485">
        <f>COS536+1</f>
        <v>2</v>
      </c>
      <c r="COT537" s="340" t="s">
        <v>611</v>
      </c>
      <c r="COU537" s="485">
        <f>COU536+1</f>
        <v>2</v>
      </c>
      <c r="COV537" s="340" t="s">
        <v>611</v>
      </c>
      <c r="COW537" s="485">
        <f>COW536+1</f>
        <v>2</v>
      </c>
      <c r="COX537" s="340" t="s">
        <v>611</v>
      </c>
      <c r="COY537" s="485">
        <f>COY536+1</f>
        <v>2</v>
      </c>
      <c r="COZ537" s="340" t="s">
        <v>611</v>
      </c>
      <c r="CPA537" s="485">
        <f>CPA536+1</f>
        <v>2</v>
      </c>
      <c r="CPB537" s="340" t="s">
        <v>611</v>
      </c>
      <c r="CPC537" s="485">
        <f>CPC536+1</f>
        <v>2</v>
      </c>
      <c r="CPD537" s="340" t="s">
        <v>611</v>
      </c>
      <c r="CPE537" s="485">
        <f>CPE536+1</f>
        <v>2</v>
      </c>
      <c r="CPF537" s="340" t="s">
        <v>611</v>
      </c>
      <c r="CPG537" s="485">
        <f>CPG536+1</f>
        <v>2</v>
      </c>
      <c r="CPH537" s="340" t="s">
        <v>611</v>
      </c>
      <c r="CPI537" s="485">
        <f>CPI536+1</f>
        <v>2</v>
      </c>
      <c r="CPJ537" s="340" t="s">
        <v>611</v>
      </c>
      <c r="CPK537" s="485">
        <f>CPK536+1</f>
        <v>2</v>
      </c>
      <c r="CPL537" s="340" t="s">
        <v>611</v>
      </c>
      <c r="CPM537" s="485">
        <f>CPM536+1</f>
        <v>2</v>
      </c>
      <c r="CPN537" s="340" t="s">
        <v>611</v>
      </c>
      <c r="CPO537" s="485">
        <f>CPO536+1</f>
        <v>2</v>
      </c>
      <c r="CPP537" s="340" t="s">
        <v>611</v>
      </c>
      <c r="CPQ537" s="485">
        <f>CPQ536+1</f>
        <v>2</v>
      </c>
      <c r="CPR537" s="340" t="s">
        <v>611</v>
      </c>
      <c r="CPS537" s="485">
        <f>CPS536+1</f>
        <v>2</v>
      </c>
      <c r="CPT537" s="340" t="s">
        <v>611</v>
      </c>
      <c r="CPU537" s="485">
        <f>CPU536+1</f>
        <v>2</v>
      </c>
      <c r="CPV537" s="340" t="s">
        <v>611</v>
      </c>
      <c r="CPW537" s="485">
        <f>CPW536+1</f>
        <v>2</v>
      </c>
      <c r="CPX537" s="340" t="s">
        <v>611</v>
      </c>
      <c r="CPY537" s="485">
        <f>CPY536+1</f>
        <v>2</v>
      </c>
      <c r="CPZ537" s="340" t="s">
        <v>611</v>
      </c>
      <c r="CQA537" s="485">
        <f>CQA536+1</f>
        <v>2</v>
      </c>
      <c r="CQB537" s="340" t="s">
        <v>611</v>
      </c>
      <c r="CQC537" s="485">
        <f>CQC536+1</f>
        <v>2</v>
      </c>
      <c r="CQD537" s="340" t="s">
        <v>611</v>
      </c>
      <c r="CQE537" s="485">
        <f>CQE536+1</f>
        <v>2</v>
      </c>
      <c r="CQF537" s="340" t="s">
        <v>611</v>
      </c>
      <c r="CQG537" s="485">
        <f>CQG536+1</f>
        <v>2</v>
      </c>
      <c r="CQH537" s="340" t="s">
        <v>611</v>
      </c>
      <c r="CQI537" s="485">
        <f>CQI536+1</f>
        <v>2</v>
      </c>
      <c r="CQJ537" s="340" t="s">
        <v>611</v>
      </c>
      <c r="CQK537" s="485">
        <f>CQK536+1</f>
        <v>2</v>
      </c>
      <c r="CQL537" s="340" t="s">
        <v>611</v>
      </c>
      <c r="CQM537" s="485">
        <f>CQM536+1</f>
        <v>2</v>
      </c>
      <c r="CQN537" s="340" t="s">
        <v>611</v>
      </c>
      <c r="CQO537" s="485">
        <f>CQO536+1</f>
        <v>2</v>
      </c>
      <c r="CQP537" s="340" t="s">
        <v>611</v>
      </c>
      <c r="CQQ537" s="485">
        <f>CQQ536+1</f>
        <v>2</v>
      </c>
      <c r="CQR537" s="340" t="s">
        <v>611</v>
      </c>
      <c r="CQS537" s="485">
        <f>CQS536+1</f>
        <v>2</v>
      </c>
      <c r="CQT537" s="340" t="s">
        <v>611</v>
      </c>
      <c r="CQU537" s="485">
        <f>CQU536+1</f>
        <v>2</v>
      </c>
      <c r="CQV537" s="340" t="s">
        <v>611</v>
      </c>
      <c r="CQW537" s="485">
        <f>CQW536+1</f>
        <v>2</v>
      </c>
      <c r="CQX537" s="340" t="s">
        <v>611</v>
      </c>
      <c r="CQY537" s="485">
        <f>CQY536+1</f>
        <v>2</v>
      </c>
      <c r="CQZ537" s="340" t="s">
        <v>611</v>
      </c>
      <c r="CRA537" s="485">
        <f>CRA536+1</f>
        <v>2</v>
      </c>
      <c r="CRB537" s="340" t="s">
        <v>611</v>
      </c>
      <c r="CRC537" s="485">
        <f>CRC536+1</f>
        <v>2</v>
      </c>
      <c r="CRD537" s="340" t="s">
        <v>611</v>
      </c>
      <c r="CRE537" s="485">
        <f>CRE536+1</f>
        <v>2</v>
      </c>
      <c r="CRF537" s="340" t="s">
        <v>611</v>
      </c>
      <c r="CRG537" s="485">
        <f>CRG536+1</f>
        <v>2</v>
      </c>
      <c r="CRH537" s="340" t="s">
        <v>611</v>
      </c>
      <c r="CRI537" s="485">
        <f>CRI536+1</f>
        <v>2</v>
      </c>
      <c r="CRJ537" s="340" t="s">
        <v>611</v>
      </c>
      <c r="CRK537" s="485">
        <f>CRK536+1</f>
        <v>2</v>
      </c>
      <c r="CRL537" s="340" t="s">
        <v>611</v>
      </c>
      <c r="CRM537" s="485">
        <f>CRM536+1</f>
        <v>2</v>
      </c>
      <c r="CRN537" s="340" t="s">
        <v>611</v>
      </c>
      <c r="CRO537" s="485">
        <f>CRO536+1</f>
        <v>2</v>
      </c>
      <c r="CRP537" s="340" t="s">
        <v>611</v>
      </c>
      <c r="CRQ537" s="485">
        <f>CRQ536+1</f>
        <v>2</v>
      </c>
      <c r="CRR537" s="340" t="s">
        <v>611</v>
      </c>
      <c r="CRS537" s="485">
        <f>CRS536+1</f>
        <v>2</v>
      </c>
      <c r="CRT537" s="340" t="s">
        <v>611</v>
      </c>
      <c r="CRU537" s="485">
        <f>CRU536+1</f>
        <v>2</v>
      </c>
      <c r="CRV537" s="340" t="s">
        <v>611</v>
      </c>
      <c r="CRW537" s="485">
        <f>CRW536+1</f>
        <v>2</v>
      </c>
      <c r="CRX537" s="340" t="s">
        <v>611</v>
      </c>
      <c r="CRY537" s="485">
        <f>CRY536+1</f>
        <v>2</v>
      </c>
      <c r="CRZ537" s="340" t="s">
        <v>611</v>
      </c>
      <c r="CSA537" s="485">
        <f>CSA536+1</f>
        <v>2</v>
      </c>
      <c r="CSB537" s="340" t="s">
        <v>611</v>
      </c>
      <c r="CSC537" s="485">
        <f>CSC536+1</f>
        <v>2</v>
      </c>
      <c r="CSD537" s="340" t="s">
        <v>611</v>
      </c>
      <c r="CSE537" s="485">
        <f>CSE536+1</f>
        <v>2</v>
      </c>
      <c r="CSF537" s="340" t="s">
        <v>611</v>
      </c>
      <c r="CSG537" s="485">
        <f>CSG536+1</f>
        <v>2</v>
      </c>
      <c r="CSH537" s="340" t="s">
        <v>611</v>
      </c>
      <c r="CSI537" s="485">
        <f>CSI536+1</f>
        <v>2</v>
      </c>
      <c r="CSJ537" s="340" t="s">
        <v>611</v>
      </c>
      <c r="CSK537" s="485">
        <f>CSK536+1</f>
        <v>2</v>
      </c>
      <c r="CSL537" s="340" t="s">
        <v>611</v>
      </c>
      <c r="CSM537" s="485">
        <f>CSM536+1</f>
        <v>2</v>
      </c>
      <c r="CSN537" s="340" t="s">
        <v>611</v>
      </c>
      <c r="CSO537" s="485">
        <f>CSO536+1</f>
        <v>2</v>
      </c>
      <c r="CSP537" s="340" t="s">
        <v>611</v>
      </c>
      <c r="CSQ537" s="485">
        <f>CSQ536+1</f>
        <v>2</v>
      </c>
      <c r="CSR537" s="340" t="s">
        <v>611</v>
      </c>
      <c r="CSS537" s="485">
        <f>CSS536+1</f>
        <v>2</v>
      </c>
      <c r="CST537" s="340" t="s">
        <v>611</v>
      </c>
      <c r="CSU537" s="485">
        <f>CSU536+1</f>
        <v>2</v>
      </c>
      <c r="CSV537" s="340" t="s">
        <v>611</v>
      </c>
      <c r="CSW537" s="485">
        <f>CSW536+1</f>
        <v>2</v>
      </c>
      <c r="CSX537" s="340" t="s">
        <v>611</v>
      </c>
      <c r="CSY537" s="485">
        <f>CSY536+1</f>
        <v>2</v>
      </c>
      <c r="CSZ537" s="340" t="s">
        <v>611</v>
      </c>
      <c r="CTA537" s="485">
        <f>CTA536+1</f>
        <v>2</v>
      </c>
      <c r="CTB537" s="340" t="s">
        <v>611</v>
      </c>
      <c r="CTC537" s="485">
        <f>CTC536+1</f>
        <v>2</v>
      </c>
      <c r="CTD537" s="340" t="s">
        <v>611</v>
      </c>
      <c r="CTE537" s="485">
        <f>CTE536+1</f>
        <v>2</v>
      </c>
      <c r="CTF537" s="340" t="s">
        <v>611</v>
      </c>
      <c r="CTG537" s="485">
        <f>CTG536+1</f>
        <v>2</v>
      </c>
      <c r="CTH537" s="340" t="s">
        <v>611</v>
      </c>
      <c r="CTI537" s="485">
        <f>CTI536+1</f>
        <v>2</v>
      </c>
      <c r="CTJ537" s="340" t="s">
        <v>611</v>
      </c>
      <c r="CTK537" s="485">
        <f>CTK536+1</f>
        <v>2</v>
      </c>
      <c r="CTL537" s="340" t="s">
        <v>611</v>
      </c>
      <c r="CTM537" s="485">
        <f>CTM536+1</f>
        <v>2</v>
      </c>
      <c r="CTN537" s="340" t="s">
        <v>611</v>
      </c>
      <c r="CTO537" s="485">
        <f>CTO536+1</f>
        <v>2</v>
      </c>
      <c r="CTP537" s="340" t="s">
        <v>611</v>
      </c>
      <c r="CTQ537" s="485">
        <f>CTQ536+1</f>
        <v>2</v>
      </c>
      <c r="CTR537" s="340" t="s">
        <v>611</v>
      </c>
      <c r="CTS537" s="485">
        <f>CTS536+1</f>
        <v>2</v>
      </c>
      <c r="CTT537" s="340" t="s">
        <v>611</v>
      </c>
      <c r="CTU537" s="485">
        <f>CTU536+1</f>
        <v>2</v>
      </c>
      <c r="CTV537" s="340" t="s">
        <v>611</v>
      </c>
      <c r="CTW537" s="485">
        <f>CTW536+1</f>
        <v>2</v>
      </c>
      <c r="CTX537" s="340" t="s">
        <v>611</v>
      </c>
      <c r="CTY537" s="485">
        <f>CTY536+1</f>
        <v>2</v>
      </c>
      <c r="CTZ537" s="340" t="s">
        <v>611</v>
      </c>
      <c r="CUA537" s="485">
        <f>CUA536+1</f>
        <v>2</v>
      </c>
      <c r="CUB537" s="340" t="s">
        <v>611</v>
      </c>
      <c r="CUC537" s="485">
        <f>CUC536+1</f>
        <v>2</v>
      </c>
      <c r="CUD537" s="340" t="s">
        <v>611</v>
      </c>
      <c r="CUE537" s="485">
        <f>CUE536+1</f>
        <v>2</v>
      </c>
      <c r="CUF537" s="340" t="s">
        <v>611</v>
      </c>
      <c r="CUG537" s="485">
        <f>CUG536+1</f>
        <v>2</v>
      </c>
      <c r="CUH537" s="340" t="s">
        <v>611</v>
      </c>
      <c r="CUI537" s="485">
        <f>CUI536+1</f>
        <v>2</v>
      </c>
      <c r="CUJ537" s="340" t="s">
        <v>611</v>
      </c>
      <c r="CUK537" s="485">
        <f>CUK536+1</f>
        <v>2</v>
      </c>
      <c r="CUL537" s="340" t="s">
        <v>611</v>
      </c>
      <c r="CUM537" s="485">
        <f>CUM536+1</f>
        <v>2</v>
      </c>
      <c r="CUN537" s="340" t="s">
        <v>611</v>
      </c>
      <c r="CUO537" s="485">
        <f>CUO536+1</f>
        <v>2</v>
      </c>
      <c r="CUP537" s="340" t="s">
        <v>611</v>
      </c>
      <c r="CUQ537" s="485">
        <f>CUQ536+1</f>
        <v>2</v>
      </c>
      <c r="CUR537" s="340" t="s">
        <v>611</v>
      </c>
      <c r="CUS537" s="485">
        <f>CUS536+1</f>
        <v>2</v>
      </c>
      <c r="CUT537" s="340" t="s">
        <v>611</v>
      </c>
      <c r="CUU537" s="485">
        <f>CUU536+1</f>
        <v>2</v>
      </c>
      <c r="CUV537" s="340" t="s">
        <v>611</v>
      </c>
      <c r="CUW537" s="485">
        <f>CUW536+1</f>
        <v>2</v>
      </c>
      <c r="CUX537" s="340" t="s">
        <v>611</v>
      </c>
      <c r="CUY537" s="485">
        <f>CUY536+1</f>
        <v>2</v>
      </c>
      <c r="CUZ537" s="340" t="s">
        <v>611</v>
      </c>
      <c r="CVA537" s="485">
        <f>CVA536+1</f>
        <v>2</v>
      </c>
      <c r="CVB537" s="340" t="s">
        <v>611</v>
      </c>
      <c r="CVC537" s="485">
        <f>CVC536+1</f>
        <v>2</v>
      </c>
      <c r="CVD537" s="340" t="s">
        <v>611</v>
      </c>
      <c r="CVE537" s="485">
        <f>CVE536+1</f>
        <v>2</v>
      </c>
      <c r="CVF537" s="340" t="s">
        <v>611</v>
      </c>
      <c r="CVG537" s="485">
        <f>CVG536+1</f>
        <v>2</v>
      </c>
      <c r="CVH537" s="340" t="s">
        <v>611</v>
      </c>
      <c r="CVI537" s="485">
        <f>CVI536+1</f>
        <v>2</v>
      </c>
      <c r="CVJ537" s="340" t="s">
        <v>611</v>
      </c>
      <c r="CVK537" s="485">
        <f>CVK536+1</f>
        <v>2</v>
      </c>
      <c r="CVL537" s="340" t="s">
        <v>611</v>
      </c>
      <c r="CVM537" s="485">
        <f>CVM536+1</f>
        <v>2</v>
      </c>
      <c r="CVN537" s="340" t="s">
        <v>611</v>
      </c>
      <c r="CVO537" s="485">
        <f>CVO536+1</f>
        <v>2</v>
      </c>
      <c r="CVP537" s="340" t="s">
        <v>611</v>
      </c>
      <c r="CVQ537" s="485">
        <f>CVQ536+1</f>
        <v>2</v>
      </c>
      <c r="CVR537" s="340" t="s">
        <v>611</v>
      </c>
      <c r="CVS537" s="485">
        <f>CVS536+1</f>
        <v>2</v>
      </c>
      <c r="CVT537" s="340" t="s">
        <v>611</v>
      </c>
      <c r="CVU537" s="485">
        <f>CVU536+1</f>
        <v>2</v>
      </c>
      <c r="CVV537" s="340" t="s">
        <v>611</v>
      </c>
      <c r="CVW537" s="485">
        <f>CVW536+1</f>
        <v>2</v>
      </c>
      <c r="CVX537" s="340" t="s">
        <v>611</v>
      </c>
      <c r="CVY537" s="485">
        <f>CVY536+1</f>
        <v>2</v>
      </c>
      <c r="CVZ537" s="340" t="s">
        <v>611</v>
      </c>
      <c r="CWA537" s="485">
        <f>CWA536+1</f>
        <v>2</v>
      </c>
      <c r="CWB537" s="340" t="s">
        <v>611</v>
      </c>
      <c r="CWC537" s="485">
        <f>CWC536+1</f>
        <v>2</v>
      </c>
      <c r="CWD537" s="340" t="s">
        <v>611</v>
      </c>
      <c r="CWE537" s="485">
        <f>CWE536+1</f>
        <v>2</v>
      </c>
      <c r="CWF537" s="340" t="s">
        <v>611</v>
      </c>
      <c r="CWG537" s="485">
        <f>CWG536+1</f>
        <v>2</v>
      </c>
      <c r="CWH537" s="340" t="s">
        <v>611</v>
      </c>
      <c r="CWI537" s="485">
        <f>CWI536+1</f>
        <v>2</v>
      </c>
      <c r="CWJ537" s="340" t="s">
        <v>611</v>
      </c>
      <c r="CWK537" s="485">
        <f>CWK536+1</f>
        <v>2</v>
      </c>
      <c r="CWL537" s="340" t="s">
        <v>611</v>
      </c>
      <c r="CWM537" s="485">
        <f>CWM536+1</f>
        <v>2</v>
      </c>
      <c r="CWN537" s="340" t="s">
        <v>611</v>
      </c>
      <c r="CWO537" s="485">
        <f>CWO536+1</f>
        <v>2</v>
      </c>
      <c r="CWP537" s="340" t="s">
        <v>611</v>
      </c>
      <c r="CWQ537" s="485">
        <f>CWQ536+1</f>
        <v>2</v>
      </c>
      <c r="CWR537" s="340" t="s">
        <v>611</v>
      </c>
      <c r="CWS537" s="485">
        <f>CWS536+1</f>
        <v>2</v>
      </c>
      <c r="CWT537" s="340" t="s">
        <v>611</v>
      </c>
      <c r="CWU537" s="485">
        <f>CWU536+1</f>
        <v>2</v>
      </c>
      <c r="CWV537" s="340" t="s">
        <v>611</v>
      </c>
      <c r="CWW537" s="485">
        <f>CWW536+1</f>
        <v>2</v>
      </c>
      <c r="CWX537" s="340" t="s">
        <v>611</v>
      </c>
      <c r="CWY537" s="485">
        <f>CWY536+1</f>
        <v>2</v>
      </c>
      <c r="CWZ537" s="340" t="s">
        <v>611</v>
      </c>
      <c r="CXA537" s="485">
        <f>CXA536+1</f>
        <v>2</v>
      </c>
      <c r="CXB537" s="340" t="s">
        <v>611</v>
      </c>
      <c r="CXC537" s="485">
        <f>CXC536+1</f>
        <v>2</v>
      </c>
      <c r="CXD537" s="340" t="s">
        <v>611</v>
      </c>
      <c r="CXE537" s="485">
        <f>CXE536+1</f>
        <v>2</v>
      </c>
      <c r="CXF537" s="340" t="s">
        <v>611</v>
      </c>
      <c r="CXG537" s="485">
        <f>CXG536+1</f>
        <v>2</v>
      </c>
      <c r="CXH537" s="340" t="s">
        <v>611</v>
      </c>
      <c r="CXI537" s="485">
        <f>CXI536+1</f>
        <v>2</v>
      </c>
      <c r="CXJ537" s="340" t="s">
        <v>611</v>
      </c>
      <c r="CXK537" s="485">
        <f>CXK536+1</f>
        <v>2</v>
      </c>
      <c r="CXL537" s="340" t="s">
        <v>611</v>
      </c>
      <c r="CXM537" s="485">
        <f>CXM536+1</f>
        <v>2</v>
      </c>
      <c r="CXN537" s="340" t="s">
        <v>611</v>
      </c>
      <c r="CXO537" s="485">
        <f>CXO536+1</f>
        <v>2</v>
      </c>
      <c r="CXP537" s="340" t="s">
        <v>611</v>
      </c>
      <c r="CXQ537" s="485">
        <f>CXQ536+1</f>
        <v>2</v>
      </c>
      <c r="CXR537" s="340" t="s">
        <v>611</v>
      </c>
      <c r="CXS537" s="485">
        <f>CXS536+1</f>
        <v>2</v>
      </c>
      <c r="CXT537" s="340" t="s">
        <v>611</v>
      </c>
      <c r="CXU537" s="485">
        <f>CXU536+1</f>
        <v>2</v>
      </c>
      <c r="CXV537" s="340" t="s">
        <v>611</v>
      </c>
      <c r="CXW537" s="485">
        <f>CXW536+1</f>
        <v>2</v>
      </c>
      <c r="CXX537" s="340" t="s">
        <v>611</v>
      </c>
      <c r="CXY537" s="485">
        <f>CXY536+1</f>
        <v>2</v>
      </c>
      <c r="CXZ537" s="340" t="s">
        <v>611</v>
      </c>
      <c r="CYA537" s="485">
        <f>CYA536+1</f>
        <v>2</v>
      </c>
      <c r="CYB537" s="340" t="s">
        <v>611</v>
      </c>
      <c r="CYC537" s="485">
        <f>CYC536+1</f>
        <v>2</v>
      </c>
      <c r="CYD537" s="340" t="s">
        <v>611</v>
      </c>
      <c r="CYE537" s="485">
        <f>CYE536+1</f>
        <v>2</v>
      </c>
      <c r="CYF537" s="340" t="s">
        <v>611</v>
      </c>
      <c r="CYG537" s="485">
        <f>CYG536+1</f>
        <v>2</v>
      </c>
      <c r="CYH537" s="340" t="s">
        <v>611</v>
      </c>
      <c r="CYI537" s="485">
        <f>CYI536+1</f>
        <v>2</v>
      </c>
      <c r="CYJ537" s="340" t="s">
        <v>611</v>
      </c>
      <c r="CYK537" s="485">
        <f>CYK536+1</f>
        <v>2</v>
      </c>
      <c r="CYL537" s="340" t="s">
        <v>611</v>
      </c>
      <c r="CYM537" s="485">
        <f>CYM536+1</f>
        <v>2</v>
      </c>
      <c r="CYN537" s="340" t="s">
        <v>611</v>
      </c>
      <c r="CYO537" s="485">
        <f>CYO536+1</f>
        <v>2</v>
      </c>
      <c r="CYP537" s="340" t="s">
        <v>611</v>
      </c>
      <c r="CYQ537" s="485">
        <f>CYQ536+1</f>
        <v>2</v>
      </c>
      <c r="CYR537" s="340" t="s">
        <v>611</v>
      </c>
      <c r="CYS537" s="485">
        <f>CYS536+1</f>
        <v>2</v>
      </c>
      <c r="CYT537" s="340" t="s">
        <v>611</v>
      </c>
      <c r="CYU537" s="485">
        <f>CYU536+1</f>
        <v>2</v>
      </c>
      <c r="CYV537" s="340" t="s">
        <v>611</v>
      </c>
      <c r="CYW537" s="485">
        <f>CYW536+1</f>
        <v>2</v>
      </c>
      <c r="CYX537" s="340" t="s">
        <v>611</v>
      </c>
      <c r="CYY537" s="485">
        <f>CYY536+1</f>
        <v>2</v>
      </c>
      <c r="CYZ537" s="340" t="s">
        <v>611</v>
      </c>
      <c r="CZA537" s="485">
        <f>CZA536+1</f>
        <v>2</v>
      </c>
      <c r="CZB537" s="340" t="s">
        <v>611</v>
      </c>
      <c r="CZC537" s="485">
        <f>CZC536+1</f>
        <v>2</v>
      </c>
      <c r="CZD537" s="340" t="s">
        <v>611</v>
      </c>
      <c r="CZE537" s="485">
        <f>CZE536+1</f>
        <v>2</v>
      </c>
      <c r="CZF537" s="340" t="s">
        <v>611</v>
      </c>
      <c r="CZG537" s="485">
        <f>CZG536+1</f>
        <v>2</v>
      </c>
      <c r="CZH537" s="340" t="s">
        <v>611</v>
      </c>
      <c r="CZI537" s="485">
        <f>CZI536+1</f>
        <v>2</v>
      </c>
      <c r="CZJ537" s="340" t="s">
        <v>611</v>
      </c>
      <c r="CZK537" s="485">
        <f>CZK536+1</f>
        <v>2</v>
      </c>
      <c r="CZL537" s="340" t="s">
        <v>611</v>
      </c>
      <c r="CZM537" s="485">
        <f>CZM536+1</f>
        <v>2</v>
      </c>
      <c r="CZN537" s="340" t="s">
        <v>611</v>
      </c>
      <c r="CZO537" s="485">
        <f>CZO536+1</f>
        <v>2</v>
      </c>
      <c r="CZP537" s="340" t="s">
        <v>611</v>
      </c>
      <c r="CZQ537" s="485">
        <f>CZQ536+1</f>
        <v>2</v>
      </c>
      <c r="CZR537" s="340" t="s">
        <v>611</v>
      </c>
      <c r="CZS537" s="485">
        <f>CZS536+1</f>
        <v>2</v>
      </c>
      <c r="CZT537" s="340" t="s">
        <v>611</v>
      </c>
      <c r="CZU537" s="485">
        <f>CZU536+1</f>
        <v>2</v>
      </c>
      <c r="CZV537" s="340" t="s">
        <v>611</v>
      </c>
      <c r="CZW537" s="485">
        <f>CZW536+1</f>
        <v>2</v>
      </c>
      <c r="CZX537" s="340" t="s">
        <v>611</v>
      </c>
      <c r="CZY537" s="485">
        <f>CZY536+1</f>
        <v>2</v>
      </c>
      <c r="CZZ537" s="340" t="s">
        <v>611</v>
      </c>
      <c r="DAA537" s="485">
        <f>DAA536+1</f>
        <v>2</v>
      </c>
      <c r="DAB537" s="340" t="s">
        <v>611</v>
      </c>
      <c r="DAC537" s="485">
        <f>DAC536+1</f>
        <v>2</v>
      </c>
      <c r="DAD537" s="340" t="s">
        <v>611</v>
      </c>
      <c r="DAE537" s="485">
        <f>DAE536+1</f>
        <v>2</v>
      </c>
      <c r="DAF537" s="340" t="s">
        <v>611</v>
      </c>
      <c r="DAG537" s="485">
        <f>DAG536+1</f>
        <v>2</v>
      </c>
      <c r="DAH537" s="340" t="s">
        <v>611</v>
      </c>
      <c r="DAI537" s="485">
        <f>DAI536+1</f>
        <v>2</v>
      </c>
      <c r="DAJ537" s="340" t="s">
        <v>611</v>
      </c>
      <c r="DAK537" s="485">
        <f>DAK536+1</f>
        <v>2</v>
      </c>
      <c r="DAL537" s="340" t="s">
        <v>611</v>
      </c>
      <c r="DAM537" s="485">
        <f>DAM536+1</f>
        <v>2</v>
      </c>
      <c r="DAN537" s="340" t="s">
        <v>611</v>
      </c>
      <c r="DAO537" s="485">
        <f>DAO536+1</f>
        <v>2</v>
      </c>
      <c r="DAP537" s="340" t="s">
        <v>611</v>
      </c>
      <c r="DAQ537" s="485">
        <f>DAQ536+1</f>
        <v>2</v>
      </c>
      <c r="DAR537" s="340" t="s">
        <v>611</v>
      </c>
      <c r="DAS537" s="485">
        <f>DAS536+1</f>
        <v>2</v>
      </c>
      <c r="DAT537" s="340" t="s">
        <v>611</v>
      </c>
      <c r="DAU537" s="485">
        <f>DAU536+1</f>
        <v>2</v>
      </c>
      <c r="DAV537" s="340" t="s">
        <v>611</v>
      </c>
      <c r="DAW537" s="485">
        <f>DAW536+1</f>
        <v>2</v>
      </c>
      <c r="DAX537" s="340" t="s">
        <v>611</v>
      </c>
      <c r="DAY537" s="485">
        <f>DAY536+1</f>
        <v>2</v>
      </c>
      <c r="DAZ537" s="340" t="s">
        <v>611</v>
      </c>
      <c r="DBA537" s="485">
        <f>DBA536+1</f>
        <v>2</v>
      </c>
      <c r="DBB537" s="340" t="s">
        <v>611</v>
      </c>
      <c r="DBC537" s="485">
        <f>DBC536+1</f>
        <v>2</v>
      </c>
      <c r="DBD537" s="340" t="s">
        <v>611</v>
      </c>
      <c r="DBE537" s="485">
        <f>DBE536+1</f>
        <v>2</v>
      </c>
      <c r="DBF537" s="340" t="s">
        <v>611</v>
      </c>
      <c r="DBG537" s="485">
        <f>DBG536+1</f>
        <v>2</v>
      </c>
      <c r="DBH537" s="340" t="s">
        <v>611</v>
      </c>
      <c r="DBI537" s="485">
        <f>DBI536+1</f>
        <v>2</v>
      </c>
      <c r="DBJ537" s="340" t="s">
        <v>611</v>
      </c>
      <c r="DBK537" s="485">
        <f>DBK536+1</f>
        <v>2</v>
      </c>
      <c r="DBL537" s="340" t="s">
        <v>611</v>
      </c>
      <c r="DBM537" s="485">
        <f>DBM536+1</f>
        <v>2</v>
      </c>
      <c r="DBN537" s="340" t="s">
        <v>611</v>
      </c>
      <c r="DBO537" s="485">
        <f>DBO536+1</f>
        <v>2</v>
      </c>
      <c r="DBP537" s="340" t="s">
        <v>611</v>
      </c>
      <c r="DBQ537" s="485">
        <f>DBQ536+1</f>
        <v>2</v>
      </c>
      <c r="DBR537" s="340" t="s">
        <v>611</v>
      </c>
      <c r="DBS537" s="485">
        <f>DBS536+1</f>
        <v>2</v>
      </c>
      <c r="DBT537" s="340" t="s">
        <v>611</v>
      </c>
      <c r="DBU537" s="485">
        <f>DBU536+1</f>
        <v>2</v>
      </c>
      <c r="DBV537" s="340" t="s">
        <v>611</v>
      </c>
      <c r="DBW537" s="485">
        <f>DBW536+1</f>
        <v>2</v>
      </c>
      <c r="DBX537" s="340" t="s">
        <v>611</v>
      </c>
      <c r="DBY537" s="485">
        <f>DBY536+1</f>
        <v>2</v>
      </c>
      <c r="DBZ537" s="340" t="s">
        <v>611</v>
      </c>
      <c r="DCA537" s="485">
        <f>DCA536+1</f>
        <v>2</v>
      </c>
      <c r="DCB537" s="340" t="s">
        <v>611</v>
      </c>
      <c r="DCC537" s="485">
        <f>DCC536+1</f>
        <v>2</v>
      </c>
      <c r="DCD537" s="340" t="s">
        <v>611</v>
      </c>
      <c r="DCE537" s="485">
        <f>DCE536+1</f>
        <v>2</v>
      </c>
      <c r="DCF537" s="340" t="s">
        <v>611</v>
      </c>
      <c r="DCG537" s="485">
        <f>DCG536+1</f>
        <v>2</v>
      </c>
      <c r="DCH537" s="340" t="s">
        <v>611</v>
      </c>
      <c r="DCI537" s="485">
        <f>DCI536+1</f>
        <v>2</v>
      </c>
      <c r="DCJ537" s="340" t="s">
        <v>611</v>
      </c>
      <c r="DCK537" s="485">
        <f>DCK536+1</f>
        <v>2</v>
      </c>
      <c r="DCL537" s="340" t="s">
        <v>611</v>
      </c>
      <c r="DCM537" s="485">
        <f>DCM536+1</f>
        <v>2</v>
      </c>
      <c r="DCN537" s="340" t="s">
        <v>611</v>
      </c>
      <c r="DCO537" s="485">
        <f>DCO536+1</f>
        <v>2</v>
      </c>
      <c r="DCP537" s="340" t="s">
        <v>611</v>
      </c>
      <c r="DCQ537" s="485">
        <f>DCQ536+1</f>
        <v>2</v>
      </c>
      <c r="DCR537" s="340" t="s">
        <v>611</v>
      </c>
      <c r="DCS537" s="485">
        <f>DCS536+1</f>
        <v>2</v>
      </c>
      <c r="DCT537" s="340" t="s">
        <v>611</v>
      </c>
      <c r="DCU537" s="485">
        <f>DCU536+1</f>
        <v>2</v>
      </c>
      <c r="DCV537" s="340" t="s">
        <v>611</v>
      </c>
      <c r="DCW537" s="485">
        <f>DCW536+1</f>
        <v>2</v>
      </c>
      <c r="DCX537" s="340" t="s">
        <v>611</v>
      </c>
      <c r="DCY537" s="485">
        <f>DCY536+1</f>
        <v>2</v>
      </c>
      <c r="DCZ537" s="340" t="s">
        <v>611</v>
      </c>
      <c r="DDA537" s="485">
        <f>DDA536+1</f>
        <v>2</v>
      </c>
      <c r="DDB537" s="340" t="s">
        <v>611</v>
      </c>
      <c r="DDC537" s="485">
        <f>DDC536+1</f>
        <v>2</v>
      </c>
      <c r="DDD537" s="340" t="s">
        <v>611</v>
      </c>
      <c r="DDE537" s="485">
        <f>DDE536+1</f>
        <v>2</v>
      </c>
      <c r="DDF537" s="340" t="s">
        <v>611</v>
      </c>
      <c r="DDG537" s="485">
        <f>DDG536+1</f>
        <v>2</v>
      </c>
      <c r="DDH537" s="340" t="s">
        <v>611</v>
      </c>
      <c r="DDI537" s="485">
        <f>DDI536+1</f>
        <v>2</v>
      </c>
      <c r="DDJ537" s="340" t="s">
        <v>611</v>
      </c>
      <c r="DDK537" s="485">
        <f>DDK536+1</f>
        <v>2</v>
      </c>
      <c r="DDL537" s="340" t="s">
        <v>611</v>
      </c>
      <c r="DDM537" s="485">
        <f>DDM536+1</f>
        <v>2</v>
      </c>
      <c r="DDN537" s="340" t="s">
        <v>611</v>
      </c>
      <c r="DDO537" s="485">
        <f>DDO536+1</f>
        <v>2</v>
      </c>
      <c r="DDP537" s="340" t="s">
        <v>611</v>
      </c>
      <c r="DDQ537" s="485">
        <f>DDQ536+1</f>
        <v>2</v>
      </c>
      <c r="DDR537" s="340" t="s">
        <v>611</v>
      </c>
      <c r="DDS537" s="485">
        <f>DDS536+1</f>
        <v>2</v>
      </c>
      <c r="DDT537" s="340" t="s">
        <v>611</v>
      </c>
      <c r="DDU537" s="485">
        <f>DDU536+1</f>
        <v>2</v>
      </c>
      <c r="DDV537" s="340" t="s">
        <v>611</v>
      </c>
      <c r="DDW537" s="485">
        <f>DDW536+1</f>
        <v>2</v>
      </c>
      <c r="DDX537" s="340" t="s">
        <v>611</v>
      </c>
      <c r="DDY537" s="485">
        <f>DDY536+1</f>
        <v>2</v>
      </c>
      <c r="DDZ537" s="340" t="s">
        <v>611</v>
      </c>
      <c r="DEA537" s="485">
        <f>DEA536+1</f>
        <v>2</v>
      </c>
      <c r="DEB537" s="340" t="s">
        <v>611</v>
      </c>
      <c r="DEC537" s="485">
        <f>DEC536+1</f>
        <v>2</v>
      </c>
      <c r="DED537" s="340" t="s">
        <v>611</v>
      </c>
      <c r="DEE537" s="485">
        <f>DEE536+1</f>
        <v>2</v>
      </c>
      <c r="DEF537" s="340" t="s">
        <v>611</v>
      </c>
      <c r="DEG537" s="485">
        <f>DEG536+1</f>
        <v>2</v>
      </c>
      <c r="DEH537" s="340" t="s">
        <v>611</v>
      </c>
      <c r="DEI537" s="485">
        <f>DEI536+1</f>
        <v>2</v>
      </c>
      <c r="DEJ537" s="340" t="s">
        <v>611</v>
      </c>
      <c r="DEK537" s="485">
        <f>DEK536+1</f>
        <v>2</v>
      </c>
      <c r="DEL537" s="340" t="s">
        <v>611</v>
      </c>
      <c r="DEM537" s="485">
        <f>DEM536+1</f>
        <v>2</v>
      </c>
      <c r="DEN537" s="340" t="s">
        <v>611</v>
      </c>
      <c r="DEO537" s="485">
        <f>DEO536+1</f>
        <v>2</v>
      </c>
      <c r="DEP537" s="340" t="s">
        <v>611</v>
      </c>
      <c r="DEQ537" s="485">
        <f>DEQ536+1</f>
        <v>2</v>
      </c>
      <c r="DER537" s="340" t="s">
        <v>611</v>
      </c>
      <c r="DES537" s="485">
        <f>DES536+1</f>
        <v>2</v>
      </c>
      <c r="DET537" s="340" t="s">
        <v>611</v>
      </c>
      <c r="DEU537" s="485">
        <f>DEU536+1</f>
        <v>2</v>
      </c>
      <c r="DEV537" s="340" t="s">
        <v>611</v>
      </c>
      <c r="DEW537" s="485">
        <f>DEW536+1</f>
        <v>2</v>
      </c>
      <c r="DEX537" s="340" t="s">
        <v>611</v>
      </c>
      <c r="DEY537" s="485">
        <f>DEY536+1</f>
        <v>2</v>
      </c>
      <c r="DEZ537" s="340" t="s">
        <v>611</v>
      </c>
      <c r="DFA537" s="485">
        <f>DFA536+1</f>
        <v>2</v>
      </c>
      <c r="DFB537" s="340" t="s">
        <v>611</v>
      </c>
      <c r="DFC537" s="485">
        <f>DFC536+1</f>
        <v>2</v>
      </c>
      <c r="DFD537" s="340" t="s">
        <v>611</v>
      </c>
      <c r="DFE537" s="485">
        <f>DFE536+1</f>
        <v>2</v>
      </c>
      <c r="DFF537" s="340" t="s">
        <v>611</v>
      </c>
      <c r="DFG537" s="485">
        <f>DFG536+1</f>
        <v>2</v>
      </c>
      <c r="DFH537" s="340" t="s">
        <v>611</v>
      </c>
      <c r="DFI537" s="485">
        <f>DFI536+1</f>
        <v>2</v>
      </c>
      <c r="DFJ537" s="340" t="s">
        <v>611</v>
      </c>
      <c r="DFK537" s="485">
        <f>DFK536+1</f>
        <v>2</v>
      </c>
      <c r="DFL537" s="340" t="s">
        <v>611</v>
      </c>
      <c r="DFM537" s="485">
        <f>DFM536+1</f>
        <v>2</v>
      </c>
      <c r="DFN537" s="340" t="s">
        <v>611</v>
      </c>
      <c r="DFO537" s="485">
        <f>DFO536+1</f>
        <v>2</v>
      </c>
      <c r="DFP537" s="340" t="s">
        <v>611</v>
      </c>
      <c r="DFQ537" s="485">
        <f>DFQ536+1</f>
        <v>2</v>
      </c>
      <c r="DFR537" s="340" t="s">
        <v>611</v>
      </c>
      <c r="DFS537" s="485">
        <f>DFS536+1</f>
        <v>2</v>
      </c>
      <c r="DFT537" s="340" t="s">
        <v>611</v>
      </c>
      <c r="DFU537" s="485">
        <f>DFU536+1</f>
        <v>2</v>
      </c>
      <c r="DFV537" s="340" t="s">
        <v>611</v>
      </c>
      <c r="DFW537" s="485">
        <f>DFW536+1</f>
        <v>2</v>
      </c>
      <c r="DFX537" s="340" t="s">
        <v>611</v>
      </c>
      <c r="DFY537" s="485">
        <f>DFY536+1</f>
        <v>2</v>
      </c>
      <c r="DFZ537" s="340" t="s">
        <v>611</v>
      </c>
      <c r="DGA537" s="485">
        <f>DGA536+1</f>
        <v>2</v>
      </c>
      <c r="DGB537" s="340" t="s">
        <v>611</v>
      </c>
      <c r="DGC537" s="485">
        <f>DGC536+1</f>
        <v>2</v>
      </c>
      <c r="DGD537" s="340" t="s">
        <v>611</v>
      </c>
      <c r="DGE537" s="485">
        <f>DGE536+1</f>
        <v>2</v>
      </c>
      <c r="DGF537" s="340" t="s">
        <v>611</v>
      </c>
      <c r="DGG537" s="485">
        <f>DGG536+1</f>
        <v>2</v>
      </c>
      <c r="DGH537" s="340" t="s">
        <v>611</v>
      </c>
      <c r="DGI537" s="485">
        <f>DGI536+1</f>
        <v>2</v>
      </c>
      <c r="DGJ537" s="340" t="s">
        <v>611</v>
      </c>
      <c r="DGK537" s="485">
        <f>DGK536+1</f>
        <v>2</v>
      </c>
      <c r="DGL537" s="340" t="s">
        <v>611</v>
      </c>
      <c r="DGM537" s="485">
        <f>DGM536+1</f>
        <v>2</v>
      </c>
      <c r="DGN537" s="340" t="s">
        <v>611</v>
      </c>
      <c r="DGO537" s="485">
        <f>DGO536+1</f>
        <v>2</v>
      </c>
      <c r="DGP537" s="340" t="s">
        <v>611</v>
      </c>
      <c r="DGQ537" s="485">
        <f>DGQ536+1</f>
        <v>2</v>
      </c>
      <c r="DGR537" s="340" t="s">
        <v>611</v>
      </c>
      <c r="DGS537" s="485">
        <f>DGS536+1</f>
        <v>2</v>
      </c>
      <c r="DGT537" s="340" t="s">
        <v>611</v>
      </c>
      <c r="DGU537" s="485">
        <f>DGU536+1</f>
        <v>2</v>
      </c>
      <c r="DGV537" s="340" t="s">
        <v>611</v>
      </c>
      <c r="DGW537" s="485">
        <f>DGW536+1</f>
        <v>2</v>
      </c>
      <c r="DGX537" s="340" t="s">
        <v>611</v>
      </c>
      <c r="DGY537" s="485">
        <f>DGY536+1</f>
        <v>2</v>
      </c>
      <c r="DGZ537" s="340" t="s">
        <v>611</v>
      </c>
      <c r="DHA537" s="485">
        <f>DHA536+1</f>
        <v>2</v>
      </c>
      <c r="DHB537" s="340" t="s">
        <v>611</v>
      </c>
      <c r="DHC537" s="485">
        <f>DHC536+1</f>
        <v>2</v>
      </c>
      <c r="DHD537" s="340" t="s">
        <v>611</v>
      </c>
      <c r="DHE537" s="485">
        <f>DHE536+1</f>
        <v>2</v>
      </c>
      <c r="DHF537" s="340" t="s">
        <v>611</v>
      </c>
      <c r="DHG537" s="485">
        <f>DHG536+1</f>
        <v>2</v>
      </c>
      <c r="DHH537" s="340" t="s">
        <v>611</v>
      </c>
      <c r="DHI537" s="485">
        <f>DHI536+1</f>
        <v>2</v>
      </c>
      <c r="DHJ537" s="340" t="s">
        <v>611</v>
      </c>
      <c r="DHK537" s="485">
        <f>DHK536+1</f>
        <v>2</v>
      </c>
      <c r="DHL537" s="340" t="s">
        <v>611</v>
      </c>
      <c r="DHM537" s="485">
        <f>DHM536+1</f>
        <v>2</v>
      </c>
      <c r="DHN537" s="340" t="s">
        <v>611</v>
      </c>
      <c r="DHO537" s="485">
        <f>DHO536+1</f>
        <v>2</v>
      </c>
      <c r="DHP537" s="340" t="s">
        <v>611</v>
      </c>
      <c r="DHQ537" s="485">
        <f>DHQ536+1</f>
        <v>2</v>
      </c>
      <c r="DHR537" s="340" t="s">
        <v>611</v>
      </c>
      <c r="DHS537" s="485">
        <f>DHS536+1</f>
        <v>2</v>
      </c>
      <c r="DHT537" s="340" t="s">
        <v>611</v>
      </c>
      <c r="DHU537" s="485">
        <f>DHU536+1</f>
        <v>2</v>
      </c>
      <c r="DHV537" s="340" t="s">
        <v>611</v>
      </c>
      <c r="DHW537" s="485">
        <f>DHW536+1</f>
        <v>2</v>
      </c>
      <c r="DHX537" s="340" t="s">
        <v>611</v>
      </c>
      <c r="DHY537" s="485">
        <f>DHY536+1</f>
        <v>2</v>
      </c>
      <c r="DHZ537" s="340" t="s">
        <v>611</v>
      </c>
      <c r="DIA537" s="485">
        <f>DIA536+1</f>
        <v>2</v>
      </c>
      <c r="DIB537" s="340" t="s">
        <v>611</v>
      </c>
      <c r="DIC537" s="485">
        <f>DIC536+1</f>
        <v>2</v>
      </c>
      <c r="DID537" s="340" t="s">
        <v>611</v>
      </c>
      <c r="DIE537" s="485">
        <f>DIE536+1</f>
        <v>2</v>
      </c>
      <c r="DIF537" s="340" t="s">
        <v>611</v>
      </c>
      <c r="DIG537" s="485">
        <f>DIG536+1</f>
        <v>2</v>
      </c>
      <c r="DIH537" s="340" t="s">
        <v>611</v>
      </c>
      <c r="DII537" s="485">
        <f>DII536+1</f>
        <v>2</v>
      </c>
      <c r="DIJ537" s="340" t="s">
        <v>611</v>
      </c>
      <c r="DIK537" s="485">
        <f>DIK536+1</f>
        <v>2</v>
      </c>
      <c r="DIL537" s="340" t="s">
        <v>611</v>
      </c>
      <c r="DIM537" s="485">
        <f>DIM536+1</f>
        <v>2</v>
      </c>
      <c r="DIN537" s="340" t="s">
        <v>611</v>
      </c>
      <c r="DIO537" s="485">
        <f>DIO536+1</f>
        <v>2</v>
      </c>
      <c r="DIP537" s="340" t="s">
        <v>611</v>
      </c>
      <c r="DIQ537" s="485">
        <f>DIQ536+1</f>
        <v>2</v>
      </c>
      <c r="DIR537" s="340" t="s">
        <v>611</v>
      </c>
      <c r="DIS537" s="485">
        <f>DIS536+1</f>
        <v>2</v>
      </c>
      <c r="DIT537" s="340" t="s">
        <v>611</v>
      </c>
      <c r="DIU537" s="485">
        <f>DIU536+1</f>
        <v>2</v>
      </c>
      <c r="DIV537" s="340" t="s">
        <v>611</v>
      </c>
      <c r="DIW537" s="485">
        <f>DIW536+1</f>
        <v>2</v>
      </c>
      <c r="DIX537" s="340" t="s">
        <v>611</v>
      </c>
      <c r="DIY537" s="485">
        <f>DIY536+1</f>
        <v>2</v>
      </c>
      <c r="DIZ537" s="340" t="s">
        <v>611</v>
      </c>
      <c r="DJA537" s="485">
        <f>DJA536+1</f>
        <v>2</v>
      </c>
      <c r="DJB537" s="340" t="s">
        <v>611</v>
      </c>
      <c r="DJC537" s="485">
        <f>DJC536+1</f>
        <v>2</v>
      </c>
      <c r="DJD537" s="340" t="s">
        <v>611</v>
      </c>
      <c r="DJE537" s="485">
        <f>DJE536+1</f>
        <v>2</v>
      </c>
      <c r="DJF537" s="340" t="s">
        <v>611</v>
      </c>
      <c r="DJG537" s="485">
        <f>DJG536+1</f>
        <v>2</v>
      </c>
      <c r="DJH537" s="340" t="s">
        <v>611</v>
      </c>
      <c r="DJI537" s="485">
        <f>DJI536+1</f>
        <v>2</v>
      </c>
      <c r="DJJ537" s="340" t="s">
        <v>611</v>
      </c>
      <c r="DJK537" s="485">
        <f>DJK536+1</f>
        <v>2</v>
      </c>
      <c r="DJL537" s="340" t="s">
        <v>611</v>
      </c>
      <c r="DJM537" s="485">
        <f>DJM536+1</f>
        <v>2</v>
      </c>
      <c r="DJN537" s="340" t="s">
        <v>611</v>
      </c>
      <c r="DJO537" s="485">
        <f>DJO536+1</f>
        <v>2</v>
      </c>
      <c r="DJP537" s="340" t="s">
        <v>611</v>
      </c>
      <c r="DJQ537" s="485">
        <f>DJQ536+1</f>
        <v>2</v>
      </c>
      <c r="DJR537" s="340" t="s">
        <v>611</v>
      </c>
      <c r="DJS537" s="485">
        <f>DJS536+1</f>
        <v>2</v>
      </c>
      <c r="DJT537" s="340" t="s">
        <v>611</v>
      </c>
      <c r="DJU537" s="485">
        <f>DJU536+1</f>
        <v>2</v>
      </c>
      <c r="DJV537" s="340" t="s">
        <v>611</v>
      </c>
      <c r="DJW537" s="485">
        <f>DJW536+1</f>
        <v>2</v>
      </c>
      <c r="DJX537" s="340" t="s">
        <v>611</v>
      </c>
      <c r="DJY537" s="485">
        <f>DJY536+1</f>
        <v>2</v>
      </c>
      <c r="DJZ537" s="340" t="s">
        <v>611</v>
      </c>
      <c r="DKA537" s="485">
        <f>DKA536+1</f>
        <v>2</v>
      </c>
      <c r="DKB537" s="340" t="s">
        <v>611</v>
      </c>
      <c r="DKC537" s="485">
        <f>DKC536+1</f>
        <v>2</v>
      </c>
      <c r="DKD537" s="340" t="s">
        <v>611</v>
      </c>
      <c r="DKE537" s="485">
        <f>DKE536+1</f>
        <v>2</v>
      </c>
      <c r="DKF537" s="340" t="s">
        <v>611</v>
      </c>
      <c r="DKG537" s="485">
        <f>DKG536+1</f>
        <v>2</v>
      </c>
      <c r="DKH537" s="340" t="s">
        <v>611</v>
      </c>
      <c r="DKI537" s="485">
        <f>DKI536+1</f>
        <v>2</v>
      </c>
      <c r="DKJ537" s="340" t="s">
        <v>611</v>
      </c>
      <c r="DKK537" s="485">
        <f>DKK536+1</f>
        <v>2</v>
      </c>
      <c r="DKL537" s="340" t="s">
        <v>611</v>
      </c>
      <c r="DKM537" s="485">
        <f>DKM536+1</f>
        <v>2</v>
      </c>
      <c r="DKN537" s="340" t="s">
        <v>611</v>
      </c>
      <c r="DKO537" s="485">
        <f>DKO536+1</f>
        <v>2</v>
      </c>
      <c r="DKP537" s="340" t="s">
        <v>611</v>
      </c>
      <c r="DKQ537" s="485">
        <f>DKQ536+1</f>
        <v>2</v>
      </c>
      <c r="DKR537" s="340" t="s">
        <v>611</v>
      </c>
      <c r="DKS537" s="485">
        <f>DKS536+1</f>
        <v>2</v>
      </c>
      <c r="DKT537" s="340" t="s">
        <v>611</v>
      </c>
      <c r="DKU537" s="485">
        <f>DKU536+1</f>
        <v>2</v>
      </c>
      <c r="DKV537" s="340" t="s">
        <v>611</v>
      </c>
      <c r="DKW537" s="485">
        <f>DKW536+1</f>
        <v>2</v>
      </c>
      <c r="DKX537" s="340" t="s">
        <v>611</v>
      </c>
      <c r="DKY537" s="485">
        <f>DKY536+1</f>
        <v>2</v>
      </c>
      <c r="DKZ537" s="340" t="s">
        <v>611</v>
      </c>
      <c r="DLA537" s="485">
        <f>DLA536+1</f>
        <v>2</v>
      </c>
      <c r="DLB537" s="340" t="s">
        <v>611</v>
      </c>
      <c r="DLC537" s="485">
        <f>DLC536+1</f>
        <v>2</v>
      </c>
      <c r="DLD537" s="340" t="s">
        <v>611</v>
      </c>
      <c r="DLE537" s="485">
        <f>DLE536+1</f>
        <v>2</v>
      </c>
      <c r="DLF537" s="340" t="s">
        <v>611</v>
      </c>
      <c r="DLG537" s="485">
        <f>DLG536+1</f>
        <v>2</v>
      </c>
      <c r="DLH537" s="340" t="s">
        <v>611</v>
      </c>
      <c r="DLI537" s="485">
        <f>DLI536+1</f>
        <v>2</v>
      </c>
      <c r="DLJ537" s="340" t="s">
        <v>611</v>
      </c>
      <c r="DLK537" s="485">
        <f>DLK536+1</f>
        <v>2</v>
      </c>
      <c r="DLL537" s="340" t="s">
        <v>611</v>
      </c>
      <c r="DLM537" s="485">
        <f>DLM536+1</f>
        <v>2</v>
      </c>
      <c r="DLN537" s="340" t="s">
        <v>611</v>
      </c>
      <c r="DLO537" s="485">
        <f>DLO536+1</f>
        <v>2</v>
      </c>
      <c r="DLP537" s="340" t="s">
        <v>611</v>
      </c>
      <c r="DLQ537" s="485">
        <f>DLQ536+1</f>
        <v>2</v>
      </c>
      <c r="DLR537" s="340" t="s">
        <v>611</v>
      </c>
      <c r="DLS537" s="485">
        <f>DLS536+1</f>
        <v>2</v>
      </c>
      <c r="DLT537" s="340" t="s">
        <v>611</v>
      </c>
      <c r="DLU537" s="485">
        <f>DLU536+1</f>
        <v>2</v>
      </c>
      <c r="DLV537" s="340" t="s">
        <v>611</v>
      </c>
      <c r="DLW537" s="485">
        <f>DLW536+1</f>
        <v>2</v>
      </c>
      <c r="DLX537" s="340" t="s">
        <v>611</v>
      </c>
      <c r="DLY537" s="485">
        <f>DLY536+1</f>
        <v>2</v>
      </c>
      <c r="DLZ537" s="340" t="s">
        <v>611</v>
      </c>
      <c r="DMA537" s="485">
        <f>DMA536+1</f>
        <v>2</v>
      </c>
      <c r="DMB537" s="340" t="s">
        <v>611</v>
      </c>
      <c r="DMC537" s="485">
        <f>DMC536+1</f>
        <v>2</v>
      </c>
      <c r="DMD537" s="340" t="s">
        <v>611</v>
      </c>
      <c r="DME537" s="485">
        <f>DME536+1</f>
        <v>2</v>
      </c>
      <c r="DMF537" s="340" t="s">
        <v>611</v>
      </c>
      <c r="DMG537" s="485">
        <f>DMG536+1</f>
        <v>2</v>
      </c>
      <c r="DMH537" s="340" t="s">
        <v>611</v>
      </c>
      <c r="DMI537" s="485">
        <f>DMI536+1</f>
        <v>2</v>
      </c>
      <c r="DMJ537" s="340" t="s">
        <v>611</v>
      </c>
      <c r="DMK537" s="485">
        <f>DMK536+1</f>
        <v>2</v>
      </c>
      <c r="DML537" s="340" t="s">
        <v>611</v>
      </c>
      <c r="DMM537" s="485">
        <f>DMM536+1</f>
        <v>2</v>
      </c>
      <c r="DMN537" s="340" t="s">
        <v>611</v>
      </c>
      <c r="DMO537" s="485">
        <f>DMO536+1</f>
        <v>2</v>
      </c>
      <c r="DMP537" s="340" t="s">
        <v>611</v>
      </c>
      <c r="DMQ537" s="485">
        <f>DMQ536+1</f>
        <v>2</v>
      </c>
      <c r="DMR537" s="340" t="s">
        <v>611</v>
      </c>
      <c r="DMS537" s="485">
        <f>DMS536+1</f>
        <v>2</v>
      </c>
      <c r="DMT537" s="340" t="s">
        <v>611</v>
      </c>
      <c r="DMU537" s="485">
        <f>DMU536+1</f>
        <v>2</v>
      </c>
      <c r="DMV537" s="340" t="s">
        <v>611</v>
      </c>
      <c r="DMW537" s="485">
        <f>DMW536+1</f>
        <v>2</v>
      </c>
      <c r="DMX537" s="340" t="s">
        <v>611</v>
      </c>
      <c r="DMY537" s="485">
        <f>DMY536+1</f>
        <v>2</v>
      </c>
      <c r="DMZ537" s="340" t="s">
        <v>611</v>
      </c>
      <c r="DNA537" s="485">
        <f>DNA536+1</f>
        <v>2</v>
      </c>
      <c r="DNB537" s="340" t="s">
        <v>611</v>
      </c>
      <c r="DNC537" s="485">
        <f>DNC536+1</f>
        <v>2</v>
      </c>
      <c r="DND537" s="340" t="s">
        <v>611</v>
      </c>
      <c r="DNE537" s="485">
        <f>DNE536+1</f>
        <v>2</v>
      </c>
      <c r="DNF537" s="340" t="s">
        <v>611</v>
      </c>
      <c r="DNG537" s="485">
        <f>DNG536+1</f>
        <v>2</v>
      </c>
      <c r="DNH537" s="340" t="s">
        <v>611</v>
      </c>
      <c r="DNI537" s="485">
        <f>DNI536+1</f>
        <v>2</v>
      </c>
      <c r="DNJ537" s="340" t="s">
        <v>611</v>
      </c>
      <c r="DNK537" s="485">
        <f>DNK536+1</f>
        <v>2</v>
      </c>
      <c r="DNL537" s="340" t="s">
        <v>611</v>
      </c>
      <c r="DNM537" s="485">
        <f>DNM536+1</f>
        <v>2</v>
      </c>
      <c r="DNN537" s="340" t="s">
        <v>611</v>
      </c>
      <c r="DNO537" s="485">
        <f>DNO536+1</f>
        <v>2</v>
      </c>
      <c r="DNP537" s="340" t="s">
        <v>611</v>
      </c>
      <c r="DNQ537" s="485">
        <f>DNQ536+1</f>
        <v>2</v>
      </c>
      <c r="DNR537" s="340" t="s">
        <v>611</v>
      </c>
      <c r="DNS537" s="485">
        <f>DNS536+1</f>
        <v>2</v>
      </c>
      <c r="DNT537" s="340" t="s">
        <v>611</v>
      </c>
      <c r="DNU537" s="485">
        <f>DNU536+1</f>
        <v>2</v>
      </c>
      <c r="DNV537" s="340" t="s">
        <v>611</v>
      </c>
      <c r="DNW537" s="485">
        <f>DNW536+1</f>
        <v>2</v>
      </c>
      <c r="DNX537" s="340" t="s">
        <v>611</v>
      </c>
      <c r="DNY537" s="485">
        <f>DNY536+1</f>
        <v>2</v>
      </c>
      <c r="DNZ537" s="340" t="s">
        <v>611</v>
      </c>
      <c r="DOA537" s="485">
        <f>DOA536+1</f>
        <v>2</v>
      </c>
      <c r="DOB537" s="340" t="s">
        <v>611</v>
      </c>
      <c r="DOC537" s="485">
        <f>DOC536+1</f>
        <v>2</v>
      </c>
      <c r="DOD537" s="340" t="s">
        <v>611</v>
      </c>
      <c r="DOE537" s="485">
        <f>DOE536+1</f>
        <v>2</v>
      </c>
      <c r="DOF537" s="340" t="s">
        <v>611</v>
      </c>
      <c r="DOG537" s="485">
        <f>DOG536+1</f>
        <v>2</v>
      </c>
      <c r="DOH537" s="340" t="s">
        <v>611</v>
      </c>
      <c r="DOI537" s="485">
        <f>DOI536+1</f>
        <v>2</v>
      </c>
      <c r="DOJ537" s="340" t="s">
        <v>611</v>
      </c>
      <c r="DOK537" s="485">
        <f>DOK536+1</f>
        <v>2</v>
      </c>
      <c r="DOL537" s="340" t="s">
        <v>611</v>
      </c>
      <c r="DOM537" s="485">
        <f>DOM536+1</f>
        <v>2</v>
      </c>
      <c r="DON537" s="340" t="s">
        <v>611</v>
      </c>
      <c r="DOO537" s="485">
        <f>DOO536+1</f>
        <v>2</v>
      </c>
      <c r="DOP537" s="340" t="s">
        <v>611</v>
      </c>
      <c r="DOQ537" s="485">
        <f>DOQ536+1</f>
        <v>2</v>
      </c>
      <c r="DOR537" s="340" t="s">
        <v>611</v>
      </c>
      <c r="DOS537" s="485">
        <f>DOS536+1</f>
        <v>2</v>
      </c>
      <c r="DOT537" s="340" t="s">
        <v>611</v>
      </c>
      <c r="DOU537" s="485">
        <f>DOU536+1</f>
        <v>2</v>
      </c>
      <c r="DOV537" s="340" t="s">
        <v>611</v>
      </c>
      <c r="DOW537" s="485">
        <f>DOW536+1</f>
        <v>2</v>
      </c>
      <c r="DOX537" s="340" t="s">
        <v>611</v>
      </c>
      <c r="DOY537" s="485">
        <f>DOY536+1</f>
        <v>2</v>
      </c>
      <c r="DOZ537" s="340" t="s">
        <v>611</v>
      </c>
      <c r="DPA537" s="485">
        <f>DPA536+1</f>
        <v>2</v>
      </c>
      <c r="DPB537" s="340" t="s">
        <v>611</v>
      </c>
      <c r="DPC537" s="485">
        <f>DPC536+1</f>
        <v>2</v>
      </c>
      <c r="DPD537" s="340" t="s">
        <v>611</v>
      </c>
      <c r="DPE537" s="485">
        <f>DPE536+1</f>
        <v>2</v>
      </c>
      <c r="DPF537" s="340" t="s">
        <v>611</v>
      </c>
      <c r="DPG537" s="485">
        <f>DPG536+1</f>
        <v>2</v>
      </c>
      <c r="DPH537" s="340" t="s">
        <v>611</v>
      </c>
      <c r="DPI537" s="485">
        <f>DPI536+1</f>
        <v>2</v>
      </c>
      <c r="DPJ537" s="340" t="s">
        <v>611</v>
      </c>
      <c r="DPK537" s="485">
        <f>DPK536+1</f>
        <v>2</v>
      </c>
      <c r="DPL537" s="340" t="s">
        <v>611</v>
      </c>
      <c r="DPM537" s="485">
        <f>DPM536+1</f>
        <v>2</v>
      </c>
      <c r="DPN537" s="340" t="s">
        <v>611</v>
      </c>
      <c r="DPO537" s="485">
        <f>DPO536+1</f>
        <v>2</v>
      </c>
      <c r="DPP537" s="340" t="s">
        <v>611</v>
      </c>
      <c r="DPQ537" s="485">
        <f>DPQ536+1</f>
        <v>2</v>
      </c>
      <c r="DPR537" s="340" t="s">
        <v>611</v>
      </c>
      <c r="DPS537" s="485">
        <f>DPS536+1</f>
        <v>2</v>
      </c>
      <c r="DPT537" s="340" t="s">
        <v>611</v>
      </c>
      <c r="DPU537" s="485">
        <f>DPU536+1</f>
        <v>2</v>
      </c>
      <c r="DPV537" s="340" t="s">
        <v>611</v>
      </c>
      <c r="DPW537" s="485">
        <f>DPW536+1</f>
        <v>2</v>
      </c>
      <c r="DPX537" s="340" t="s">
        <v>611</v>
      </c>
      <c r="DPY537" s="485">
        <f>DPY536+1</f>
        <v>2</v>
      </c>
      <c r="DPZ537" s="340" t="s">
        <v>611</v>
      </c>
      <c r="DQA537" s="485">
        <f>DQA536+1</f>
        <v>2</v>
      </c>
      <c r="DQB537" s="340" t="s">
        <v>611</v>
      </c>
      <c r="DQC537" s="485">
        <f>DQC536+1</f>
        <v>2</v>
      </c>
      <c r="DQD537" s="340" t="s">
        <v>611</v>
      </c>
      <c r="DQE537" s="485">
        <f>DQE536+1</f>
        <v>2</v>
      </c>
      <c r="DQF537" s="340" t="s">
        <v>611</v>
      </c>
      <c r="DQG537" s="485">
        <f>DQG536+1</f>
        <v>2</v>
      </c>
      <c r="DQH537" s="340" t="s">
        <v>611</v>
      </c>
      <c r="DQI537" s="485">
        <f>DQI536+1</f>
        <v>2</v>
      </c>
      <c r="DQJ537" s="340" t="s">
        <v>611</v>
      </c>
      <c r="DQK537" s="485">
        <f>DQK536+1</f>
        <v>2</v>
      </c>
      <c r="DQL537" s="340" t="s">
        <v>611</v>
      </c>
      <c r="DQM537" s="485">
        <f>DQM536+1</f>
        <v>2</v>
      </c>
      <c r="DQN537" s="340" t="s">
        <v>611</v>
      </c>
      <c r="DQO537" s="485">
        <f>DQO536+1</f>
        <v>2</v>
      </c>
      <c r="DQP537" s="340" t="s">
        <v>611</v>
      </c>
      <c r="DQQ537" s="485">
        <f>DQQ536+1</f>
        <v>2</v>
      </c>
      <c r="DQR537" s="340" t="s">
        <v>611</v>
      </c>
      <c r="DQS537" s="485">
        <f>DQS536+1</f>
        <v>2</v>
      </c>
      <c r="DQT537" s="340" t="s">
        <v>611</v>
      </c>
      <c r="DQU537" s="485">
        <f>DQU536+1</f>
        <v>2</v>
      </c>
      <c r="DQV537" s="340" t="s">
        <v>611</v>
      </c>
      <c r="DQW537" s="485">
        <f>DQW536+1</f>
        <v>2</v>
      </c>
      <c r="DQX537" s="340" t="s">
        <v>611</v>
      </c>
      <c r="DQY537" s="485">
        <f>DQY536+1</f>
        <v>2</v>
      </c>
      <c r="DQZ537" s="340" t="s">
        <v>611</v>
      </c>
      <c r="DRA537" s="485">
        <f>DRA536+1</f>
        <v>2</v>
      </c>
      <c r="DRB537" s="340" t="s">
        <v>611</v>
      </c>
      <c r="DRC537" s="485">
        <f>DRC536+1</f>
        <v>2</v>
      </c>
      <c r="DRD537" s="340" t="s">
        <v>611</v>
      </c>
      <c r="DRE537" s="485">
        <f>DRE536+1</f>
        <v>2</v>
      </c>
      <c r="DRF537" s="340" t="s">
        <v>611</v>
      </c>
      <c r="DRG537" s="485">
        <f>DRG536+1</f>
        <v>2</v>
      </c>
      <c r="DRH537" s="340" t="s">
        <v>611</v>
      </c>
      <c r="DRI537" s="485">
        <f>DRI536+1</f>
        <v>2</v>
      </c>
      <c r="DRJ537" s="340" t="s">
        <v>611</v>
      </c>
      <c r="DRK537" s="485">
        <f>DRK536+1</f>
        <v>2</v>
      </c>
      <c r="DRL537" s="340" t="s">
        <v>611</v>
      </c>
      <c r="DRM537" s="485">
        <f>DRM536+1</f>
        <v>2</v>
      </c>
      <c r="DRN537" s="340" t="s">
        <v>611</v>
      </c>
      <c r="DRO537" s="485">
        <f>DRO536+1</f>
        <v>2</v>
      </c>
      <c r="DRP537" s="340" t="s">
        <v>611</v>
      </c>
      <c r="DRQ537" s="485">
        <f>DRQ536+1</f>
        <v>2</v>
      </c>
      <c r="DRR537" s="340" t="s">
        <v>611</v>
      </c>
      <c r="DRS537" s="485">
        <f>DRS536+1</f>
        <v>2</v>
      </c>
      <c r="DRT537" s="340" t="s">
        <v>611</v>
      </c>
      <c r="DRU537" s="485">
        <f>DRU536+1</f>
        <v>2</v>
      </c>
      <c r="DRV537" s="340" t="s">
        <v>611</v>
      </c>
      <c r="DRW537" s="485">
        <f>DRW536+1</f>
        <v>2</v>
      </c>
      <c r="DRX537" s="340" t="s">
        <v>611</v>
      </c>
      <c r="DRY537" s="485">
        <f>DRY536+1</f>
        <v>2</v>
      </c>
      <c r="DRZ537" s="340" t="s">
        <v>611</v>
      </c>
      <c r="DSA537" s="485">
        <f>DSA536+1</f>
        <v>2</v>
      </c>
      <c r="DSB537" s="340" t="s">
        <v>611</v>
      </c>
      <c r="DSC537" s="485">
        <f>DSC536+1</f>
        <v>2</v>
      </c>
      <c r="DSD537" s="340" t="s">
        <v>611</v>
      </c>
      <c r="DSE537" s="485">
        <f>DSE536+1</f>
        <v>2</v>
      </c>
      <c r="DSF537" s="340" t="s">
        <v>611</v>
      </c>
      <c r="DSG537" s="485">
        <f>DSG536+1</f>
        <v>2</v>
      </c>
      <c r="DSH537" s="340" t="s">
        <v>611</v>
      </c>
      <c r="DSI537" s="485">
        <f>DSI536+1</f>
        <v>2</v>
      </c>
      <c r="DSJ537" s="340" t="s">
        <v>611</v>
      </c>
      <c r="DSK537" s="485">
        <f>DSK536+1</f>
        <v>2</v>
      </c>
      <c r="DSL537" s="340" t="s">
        <v>611</v>
      </c>
      <c r="DSM537" s="485">
        <f>DSM536+1</f>
        <v>2</v>
      </c>
      <c r="DSN537" s="340" t="s">
        <v>611</v>
      </c>
      <c r="DSO537" s="485">
        <f>DSO536+1</f>
        <v>2</v>
      </c>
      <c r="DSP537" s="340" t="s">
        <v>611</v>
      </c>
      <c r="DSQ537" s="485">
        <f>DSQ536+1</f>
        <v>2</v>
      </c>
      <c r="DSR537" s="340" t="s">
        <v>611</v>
      </c>
      <c r="DSS537" s="485">
        <f>DSS536+1</f>
        <v>2</v>
      </c>
      <c r="DST537" s="340" t="s">
        <v>611</v>
      </c>
      <c r="DSU537" s="485">
        <f>DSU536+1</f>
        <v>2</v>
      </c>
      <c r="DSV537" s="340" t="s">
        <v>611</v>
      </c>
      <c r="DSW537" s="485">
        <f>DSW536+1</f>
        <v>2</v>
      </c>
      <c r="DSX537" s="340" t="s">
        <v>611</v>
      </c>
      <c r="DSY537" s="485">
        <f>DSY536+1</f>
        <v>2</v>
      </c>
      <c r="DSZ537" s="340" t="s">
        <v>611</v>
      </c>
      <c r="DTA537" s="485">
        <f>DTA536+1</f>
        <v>2</v>
      </c>
      <c r="DTB537" s="340" t="s">
        <v>611</v>
      </c>
      <c r="DTC537" s="485">
        <f>DTC536+1</f>
        <v>2</v>
      </c>
      <c r="DTD537" s="340" t="s">
        <v>611</v>
      </c>
      <c r="DTE537" s="485">
        <f>DTE536+1</f>
        <v>2</v>
      </c>
      <c r="DTF537" s="340" t="s">
        <v>611</v>
      </c>
      <c r="DTG537" s="485">
        <f>DTG536+1</f>
        <v>2</v>
      </c>
      <c r="DTH537" s="340" t="s">
        <v>611</v>
      </c>
      <c r="DTI537" s="485">
        <f>DTI536+1</f>
        <v>2</v>
      </c>
      <c r="DTJ537" s="340" t="s">
        <v>611</v>
      </c>
      <c r="DTK537" s="485">
        <f>DTK536+1</f>
        <v>2</v>
      </c>
      <c r="DTL537" s="340" t="s">
        <v>611</v>
      </c>
      <c r="DTM537" s="485">
        <f>DTM536+1</f>
        <v>2</v>
      </c>
      <c r="DTN537" s="340" t="s">
        <v>611</v>
      </c>
      <c r="DTO537" s="485">
        <f>DTO536+1</f>
        <v>2</v>
      </c>
      <c r="DTP537" s="340" t="s">
        <v>611</v>
      </c>
      <c r="DTQ537" s="485">
        <f>DTQ536+1</f>
        <v>2</v>
      </c>
      <c r="DTR537" s="340" t="s">
        <v>611</v>
      </c>
      <c r="DTS537" s="485">
        <f>DTS536+1</f>
        <v>2</v>
      </c>
      <c r="DTT537" s="340" t="s">
        <v>611</v>
      </c>
      <c r="DTU537" s="485">
        <f>DTU536+1</f>
        <v>2</v>
      </c>
      <c r="DTV537" s="340" t="s">
        <v>611</v>
      </c>
      <c r="DTW537" s="485">
        <f>DTW536+1</f>
        <v>2</v>
      </c>
      <c r="DTX537" s="340" t="s">
        <v>611</v>
      </c>
      <c r="DTY537" s="485">
        <f>DTY536+1</f>
        <v>2</v>
      </c>
      <c r="DTZ537" s="340" t="s">
        <v>611</v>
      </c>
      <c r="DUA537" s="485">
        <f>DUA536+1</f>
        <v>2</v>
      </c>
      <c r="DUB537" s="340" t="s">
        <v>611</v>
      </c>
      <c r="DUC537" s="485">
        <f>DUC536+1</f>
        <v>2</v>
      </c>
      <c r="DUD537" s="340" t="s">
        <v>611</v>
      </c>
      <c r="DUE537" s="485">
        <f>DUE536+1</f>
        <v>2</v>
      </c>
      <c r="DUF537" s="340" t="s">
        <v>611</v>
      </c>
      <c r="DUG537" s="485">
        <f>DUG536+1</f>
        <v>2</v>
      </c>
      <c r="DUH537" s="340" t="s">
        <v>611</v>
      </c>
      <c r="DUI537" s="485">
        <f>DUI536+1</f>
        <v>2</v>
      </c>
      <c r="DUJ537" s="340" t="s">
        <v>611</v>
      </c>
      <c r="DUK537" s="485">
        <f>DUK536+1</f>
        <v>2</v>
      </c>
      <c r="DUL537" s="340" t="s">
        <v>611</v>
      </c>
      <c r="DUM537" s="485">
        <f>DUM536+1</f>
        <v>2</v>
      </c>
      <c r="DUN537" s="340" t="s">
        <v>611</v>
      </c>
      <c r="DUO537" s="485">
        <f>DUO536+1</f>
        <v>2</v>
      </c>
      <c r="DUP537" s="340" t="s">
        <v>611</v>
      </c>
      <c r="DUQ537" s="485">
        <f>DUQ536+1</f>
        <v>2</v>
      </c>
      <c r="DUR537" s="340" t="s">
        <v>611</v>
      </c>
      <c r="DUS537" s="485">
        <f>DUS536+1</f>
        <v>2</v>
      </c>
      <c r="DUT537" s="340" t="s">
        <v>611</v>
      </c>
      <c r="DUU537" s="485">
        <f>DUU536+1</f>
        <v>2</v>
      </c>
      <c r="DUV537" s="340" t="s">
        <v>611</v>
      </c>
      <c r="DUW537" s="485">
        <f>DUW536+1</f>
        <v>2</v>
      </c>
      <c r="DUX537" s="340" t="s">
        <v>611</v>
      </c>
      <c r="DUY537" s="485">
        <f>DUY536+1</f>
        <v>2</v>
      </c>
      <c r="DUZ537" s="340" t="s">
        <v>611</v>
      </c>
      <c r="DVA537" s="485">
        <f>DVA536+1</f>
        <v>2</v>
      </c>
      <c r="DVB537" s="340" t="s">
        <v>611</v>
      </c>
      <c r="DVC537" s="485">
        <f>DVC536+1</f>
        <v>2</v>
      </c>
      <c r="DVD537" s="340" t="s">
        <v>611</v>
      </c>
      <c r="DVE537" s="485">
        <f>DVE536+1</f>
        <v>2</v>
      </c>
      <c r="DVF537" s="340" t="s">
        <v>611</v>
      </c>
      <c r="DVG537" s="485">
        <f>DVG536+1</f>
        <v>2</v>
      </c>
      <c r="DVH537" s="340" t="s">
        <v>611</v>
      </c>
      <c r="DVI537" s="485">
        <f>DVI536+1</f>
        <v>2</v>
      </c>
      <c r="DVJ537" s="340" t="s">
        <v>611</v>
      </c>
      <c r="DVK537" s="485">
        <f>DVK536+1</f>
        <v>2</v>
      </c>
      <c r="DVL537" s="340" t="s">
        <v>611</v>
      </c>
      <c r="DVM537" s="485">
        <f>DVM536+1</f>
        <v>2</v>
      </c>
      <c r="DVN537" s="340" t="s">
        <v>611</v>
      </c>
      <c r="DVO537" s="485">
        <f>DVO536+1</f>
        <v>2</v>
      </c>
      <c r="DVP537" s="340" t="s">
        <v>611</v>
      </c>
      <c r="DVQ537" s="485">
        <f>DVQ536+1</f>
        <v>2</v>
      </c>
      <c r="DVR537" s="340" t="s">
        <v>611</v>
      </c>
      <c r="DVS537" s="485">
        <f>DVS536+1</f>
        <v>2</v>
      </c>
      <c r="DVT537" s="340" t="s">
        <v>611</v>
      </c>
      <c r="DVU537" s="485">
        <f>DVU536+1</f>
        <v>2</v>
      </c>
      <c r="DVV537" s="340" t="s">
        <v>611</v>
      </c>
      <c r="DVW537" s="485">
        <f>DVW536+1</f>
        <v>2</v>
      </c>
      <c r="DVX537" s="340" t="s">
        <v>611</v>
      </c>
      <c r="DVY537" s="485">
        <f>DVY536+1</f>
        <v>2</v>
      </c>
      <c r="DVZ537" s="340" t="s">
        <v>611</v>
      </c>
      <c r="DWA537" s="485">
        <f>DWA536+1</f>
        <v>2</v>
      </c>
      <c r="DWB537" s="340" t="s">
        <v>611</v>
      </c>
      <c r="DWC537" s="485">
        <f>DWC536+1</f>
        <v>2</v>
      </c>
      <c r="DWD537" s="340" t="s">
        <v>611</v>
      </c>
      <c r="DWE537" s="485">
        <f>DWE536+1</f>
        <v>2</v>
      </c>
      <c r="DWF537" s="340" t="s">
        <v>611</v>
      </c>
      <c r="DWG537" s="485">
        <f>DWG536+1</f>
        <v>2</v>
      </c>
      <c r="DWH537" s="340" t="s">
        <v>611</v>
      </c>
      <c r="DWI537" s="485">
        <f>DWI536+1</f>
        <v>2</v>
      </c>
      <c r="DWJ537" s="340" t="s">
        <v>611</v>
      </c>
      <c r="DWK537" s="485">
        <f>DWK536+1</f>
        <v>2</v>
      </c>
      <c r="DWL537" s="340" t="s">
        <v>611</v>
      </c>
      <c r="DWM537" s="485">
        <f>DWM536+1</f>
        <v>2</v>
      </c>
      <c r="DWN537" s="340" t="s">
        <v>611</v>
      </c>
      <c r="DWO537" s="485">
        <f>DWO536+1</f>
        <v>2</v>
      </c>
      <c r="DWP537" s="340" t="s">
        <v>611</v>
      </c>
      <c r="DWQ537" s="485">
        <f>DWQ536+1</f>
        <v>2</v>
      </c>
      <c r="DWR537" s="340" t="s">
        <v>611</v>
      </c>
      <c r="DWS537" s="485">
        <f>DWS536+1</f>
        <v>2</v>
      </c>
      <c r="DWT537" s="340" t="s">
        <v>611</v>
      </c>
      <c r="DWU537" s="485">
        <f>DWU536+1</f>
        <v>2</v>
      </c>
      <c r="DWV537" s="340" t="s">
        <v>611</v>
      </c>
      <c r="DWW537" s="485">
        <f>DWW536+1</f>
        <v>2</v>
      </c>
      <c r="DWX537" s="340" t="s">
        <v>611</v>
      </c>
      <c r="DWY537" s="485">
        <f>DWY536+1</f>
        <v>2</v>
      </c>
      <c r="DWZ537" s="340" t="s">
        <v>611</v>
      </c>
      <c r="DXA537" s="485">
        <f>DXA536+1</f>
        <v>2</v>
      </c>
      <c r="DXB537" s="340" t="s">
        <v>611</v>
      </c>
      <c r="DXC537" s="485">
        <f>DXC536+1</f>
        <v>2</v>
      </c>
      <c r="DXD537" s="340" t="s">
        <v>611</v>
      </c>
      <c r="DXE537" s="485">
        <f>DXE536+1</f>
        <v>2</v>
      </c>
      <c r="DXF537" s="340" t="s">
        <v>611</v>
      </c>
      <c r="DXG537" s="485">
        <f>DXG536+1</f>
        <v>2</v>
      </c>
      <c r="DXH537" s="340" t="s">
        <v>611</v>
      </c>
      <c r="DXI537" s="485">
        <f>DXI536+1</f>
        <v>2</v>
      </c>
      <c r="DXJ537" s="340" t="s">
        <v>611</v>
      </c>
      <c r="DXK537" s="485">
        <f>DXK536+1</f>
        <v>2</v>
      </c>
      <c r="DXL537" s="340" t="s">
        <v>611</v>
      </c>
      <c r="DXM537" s="485">
        <f>DXM536+1</f>
        <v>2</v>
      </c>
      <c r="DXN537" s="340" t="s">
        <v>611</v>
      </c>
      <c r="DXO537" s="485">
        <f>DXO536+1</f>
        <v>2</v>
      </c>
      <c r="DXP537" s="340" t="s">
        <v>611</v>
      </c>
      <c r="DXQ537" s="485">
        <f>DXQ536+1</f>
        <v>2</v>
      </c>
      <c r="DXR537" s="340" t="s">
        <v>611</v>
      </c>
      <c r="DXS537" s="485">
        <f>DXS536+1</f>
        <v>2</v>
      </c>
      <c r="DXT537" s="340" t="s">
        <v>611</v>
      </c>
      <c r="DXU537" s="485">
        <f>DXU536+1</f>
        <v>2</v>
      </c>
      <c r="DXV537" s="340" t="s">
        <v>611</v>
      </c>
      <c r="DXW537" s="485">
        <f>DXW536+1</f>
        <v>2</v>
      </c>
      <c r="DXX537" s="340" t="s">
        <v>611</v>
      </c>
      <c r="DXY537" s="485">
        <f>DXY536+1</f>
        <v>2</v>
      </c>
      <c r="DXZ537" s="340" t="s">
        <v>611</v>
      </c>
      <c r="DYA537" s="485">
        <f>DYA536+1</f>
        <v>2</v>
      </c>
      <c r="DYB537" s="340" t="s">
        <v>611</v>
      </c>
      <c r="DYC537" s="485">
        <f>DYC536+1</f>
        <v>2</v>
      </c>
      <c r="DYD537" s="340" t="s">
        <v>611</v>
      </c>
      <c r="DYE537" s="485">
        <f>DYE536+1</f>
        <v>2</v>
      </c>
      <c r="DYF537" s="340" t="s">
        <v>611</v>
      </c>
      <c r="DYG537" s="485">
        <f>DYG536+1</f>
        <v>2</v>
      </c>
      <c r="DYH537" s="340" t="s">
        <v>611</v>
      </c>
      <c r="DYI537" s="485">
        <f>DYI536+1</f>
        <v>2</v>
      </c>
      <c r="DYJ537" s="340" t="s">
        <v>611</v>
      </c>
      <c r="DYK537" s="485">
        <f>DYK536+1</f>
        <v>2</v>
      </c>
      <c r="DYL537" s="340" t="s">
        <v>611</v>
      </c>
      <c r="DYM537" s="485">
        <f>DYM536+1</f>
        <v>2</v>
      </c>
      <c r="DYN537" s="340" t="s">
        <v>611</v>
      </c>
      <c r="DYO537" s="485">
        <f>DYO536+1</f>
        <v>2</v>
      </c>
      <c r="DYP537" s="340" t="s">
        <v>611</v>
      </c>
      <c r="DYQ537" s="485">
        <f>DYQ536+1</f>
        <v>2</v>
      </c>
      <c r="DYR537" s="340" t="s">
        <v>611</v>
      </c>
      <c r="DYS537" s="485">
        <f>DYS536+1</f>
        <v>2</v>
      </c>
      <c r="DYT537" s="340" t="s">
        <v>611</v>
      </c>
      <c r="DYU537" s="485">
        <f>DYU536+1</f>
        <v>2</v>
      </c>
      <c r="DYV537" s="340" t="s">
        <v>611</v>
      </c>
      <c r="DYW537" s="485">
        <f>DYW536+1</f>
        <v>2</v>
      </c>
      <c r="DYX537" s="340" t="s">
        <v>611</v>
      </c>
      <c r="DYY537" s="485">
        <f>DYY536+1</f>
        <v>2</v>
      </c>
      <c r="DYZ537" s="340" t="s">
        <v>611</v>
      </c>
      <c r="DZA537" s="485">
        <f>DZA536+1</f>
        <v>2</v>
      </c>
      <c r="DZB537" s="340" t="s">
        <v>611</v>
      </c>
      <c r="DZC537" s="485">
        <f>DZC536+1</f>
        <v>2</v>
      </c>
      <c r="DZD537" s="340" t="s">
        <v>611</v>
      </c>
      <c r="DZE537" s="485">
        <f>DZE536+1</f>
        <v>2</v>
      </c>
      <c r="DZF537" s="340" t="s">
        <v>611</v>
      </c>
      <c r="DZG537" s="485">
        <f>DZG536+1</f>
        <v>2</v>
      </c>
      <c r="DZH537" s="340" t="s">
        <v>611</v>
      </c>
      <c r="DZI537" s="485">
        <f>DZI536+1</f>
        <v>2</v>
      </c>
      <c r="DZJ537" s="340" t="s">
        <v>611</v>
      </c>
      <c r="DZK537" s="485">
        <f>DZK536+1</f>
        <v>2</v>
      </c>
      <c r="DZL537" s="340" t="s">
        <v>611</v>
      </c>
      <c r="DZM537" s="485">
        <f>DZM536+1</f>
        <v>2</v>
      </c>
      <c r="DZN537" s="340" t="s">
        <v>611</v>
      </c>
      <c r="DZO537" s="485">
        <f>DZO536+1</f>
        <v>2</v>
      </c>
      <c r="DZP537" s="340" t="s">
        <v>611</v>
      </c>
      <c r="DZQ537" s="485">
        <f>DZQ536+1</f>
        <v>2</v>
      </c>
      <c r="DZR537" s="340" t="s">
        <v>611</v>
      </c>
      <c r="DZS537" s="485">
        <f>DZS536+1</f>
        <v>2</v>
      </c>
      <c r="DZT537" s="340" t="s">
        <v>611</v>
      </c>
      <c r="DZU537" s="485">
        <f>DZU536+1</f>
        <v>2</v>
      </c>
      <c r="DZV537" s="340" t="s">
        <v>611</v>
      </c>
      <c r="DZW537" s="485">
        <f>DZW536+1</f>
        <v>2</v>
      </c>
      <c r="DZX537" s="340" t="s">
        <v>611</v>
      </c>
      <c r="DZY537" s="485">
        <f>DZY536+1</f>
        <v>2</v>
      </c>
      <c r="DZZ537" s="340" t="s">
        <v>611</v>
      </c>
      <c r="EAA537" s="485">
        <f>EAA536+1</f>
        <v>2</v>
      </c>
      <c r="EAB537" s="340" t="s">
        <v>611</v>
      </c>
      <c r="EAC537" s="485">
        <f>EAC536+1</f>
        <v>2</v>
      </c>
      <c r="EAD537" s="340" t="s">
        <v>611</v>
      </c>
      <c r="EAE537" s="485">
        <f>EAE536+1</f>
        <v>2</v>
      </c>
      <c r="EAF537" s="340" t="s">
        <v>611</v>
      </c>
      <c r="EAG537" s="485">
        <f>EAG536+1</f>
        <v>2</v>
      </c>
      <c r="EAH537" s="340" t="s">
        <v>611</v>
      </c>
      <c r="EAI537" s="485">
        <f>EAI536+1</f>
        <v>2</v>
      </c>
      <c r="EAJ537" s="340" t="s">
        <v>611</v>
      </c>
      <c r="EAK537" s="485">
        <f>EAK536+1</f>
        <v>2</v>
      </c>
      <c r="EAL537" s="340" t="s">
        <v>611</v>
      </c>
      <c r="EAM537" s="485">
        <f>EAM536+1</f>
        <v>2</v>
      </c>
      <c r="EAN537" s="340" t="s">
        <v>611</v>
      </c>
      <c r="EAO537" s="485">
        <f>EAO536+1</f>
        <v>2</v>
      </c>
      <c r="EAP537" s="340" t="s">
        <v>611</v>
      </c>
      <c r="EAQ537" s="485">
        <f>EAQ536+1</f>
        <v>2</v>
      </c>
      <c r="EAR537" s="340" t="s">
        <v>611</v>
      </c>
      <c r="EAS537" s="485">
        <f>EAS536+1</f>
        <v>2</v>
      </c>
      <c r="EAT537" s="340" t="s">
        <v>611</v>
      </c>
      <c r="EAU537" s="485">
        <f>EAU536+1</f>
        <v>2</v>
      </c>
      <c r="EAV537" s="340" t="s">
        <v>611</v>
      </c>
      <c r="EAW537" s="485">
        <f>EAW536+1</f>
        <v>2</v>
      </c>
      <c r="EAX537" s="340" t="s">
        <v>611</v>
      </c>
      <c r="EAY537" s="485">
        <f>EAY536+1</f>
        <v>2</v>
      </c>
      <c r="EAZ537" s="340" t="s">
        <v>611</v>
      </c>
      <c r="EBA537" s="485">
        <f>EBA536+1</f>
        <v>2</v>
      </c>
      <c r="EBB537" s="340" t="s">
        <v>611</v>
      </c>
      <c r="EBC537" s="485">
        <f>EBC536+1</f>
        <v>2</v>
      </c>
      <c r="EBD537" s="340" t="s">
        <v>611</v>
      </c>
      <c r="EBE537" s="485">
        <f>EBE536+1</f>
        <v>2</v>
      </c>
      <c r="EBF537" s="340" t="s">
        <v>611</v>
      </c>
      <c r="EBG537" s="485">
        <f>EBG536+1</f>
        <v>2</v>
      </c>
      <c r="EBH537" s="340" t="s">
        <v>611</v>
      </c>
      <c r="EBI537" s="485">
        <f>EBI536+1</f>
        <v>2</v>
      </c>
      <c r="EBJ537" s="340" t="s">
        <v>611</v>
      </c>
      <c r="EBK537" s="485">
        <f>EBK536+1</f>
        <v>2</v>
      </c>
      <c r="EBL537" s="340" t="s">
        <v>611</v>
      </c>
      <c r="EBM537" s="485">
        <f>EBM536+1</f>
        <v>2</v>
      </c>
      <c r="EBN537" s="340" t="s">
        <v>611</v>
      </c>
      <c r="EBO537" s="485">
        <f>EBO536+1</f>
        <v>2</v>
      </c>
      <c r="EBP537" s="340" t="s">
        <v>611</v>
      </c>
      <c r="EBQ537" s="485">
        <f>EBQ536+1</f>
        <v>2</v>
      </c>
      <c r="EBR537" s="340" t="s">
        <v>611</v>
      </c>
      <c r="EBS537" s="485">
        <f>EBS536+1</f>
        <v>2</v>
      </c>
      <c r="EBT537" s="340" t="s">
        <v>611</v>
      </c>
      <c r="EBU537" s="485">
        <f>EBU536+1</f>
        <v>2</v>
      </c>
      <c r="EBV537" s="340" t="s">
        <v>611</v>
      </c>
      <c r="EBW537" s="485">
        <f>EBW536+1</f>
        <v>2</v>
      </c>
      <c r="EBX537" s="340" t="s">
        <v>611</v>
      </c>
      <c r="EBY537" s="485">
        <f>EBY536+1</f>
        <v>2</v>
      </c>
      <c r="EBZ537" s="340" t="s">
        <v>611</v>
      </c>
      <c r="ECA537" s="485">
        <f>ECA536+1</f>
        <v>2</v>
      </c>
      <c r="ECB537" s="340" t="s">
        <v>611</v>
      </c>
      <c r="ECC537" s="485">
        <f>ECC536+1</f>
        <v>2</v>
      </c>
      <c r="ECD537" s="340" t="s">
        <v>611</v>
      </c>
      <c r="ECE537" s="485">
        <f>ECE536+1</f>
        <v>2</v>
      </c>
      <c r="ECF537" s="340" t="s">
        <v>611</v>
      </c>
      <c r="ECG537" s="485">
        <f>ECG536+1</f>
        <v>2</v>
      </c>
      <c r="ECH537" s="340" t="s">
        <v>611</v>
      </c>
      <c r="ECI537" s="485">
        <f>ECI536+1</f>
        <v>2</v>
      </c>
      <c r="ECJ537" s="340" t="s">
        <v>611</v>
      </c>
      <c r="ECK537" s="485">
        <f>ECK536+1</f>
        <v>2</v>
      </c>
      <c r="ECL537" s="340" t="s">
        <v>611</v>
      </c>
      <c r="ECM537" s="485">
        <f>ECM536+1</f>
        <v>2</v>
      </c>
      <c r="ECN537" s="340" t="s">
        <v>611</v>
      </c>
      <c r="ECO537" s="485">
        <f>ECO536+1</f>
        <v>2</v>
      </c>
      <c r="ECP537" s="340" t="s">
        <v>611</v>
      </c>
      <c r="ECQ537" s="485">
        <f>ECQ536+1</f>
        <v>2</v>
      </c>
      <c r="ECR537" s="340" t="s">
        <v>611</v>
      </c>
      <c r="ECS537" s="485">
        <f>ECS536+1</f>
        <v>2</v>
      </c>
      <c r="ECT537" s="340" t="s">
        <v>611</v>
      </c>
      <c r="ECU537" s="485">
        <f>ECU536+1</f>
        <v>2</v>
      </c>
      <c r="ECV537" s="340" t="s">
        <v>611</v>
      </c>
      <c r="ECW537" s="485">
        <f>ECW536+1</f>
        <v>2</v>
      </c>
      <c r="ECX537" s="340" t="s">
        <v>611</v>
      </c>
      <c r="ECY537" s="485">
        <f>ECY536+1</f>
        <v>2</v>
      </c>
      <c r="ECZ537" s="340" t="s">
        <v>611</v>
      </c>
      <c r="EDA537" s="485">
        <f>EDA536+1</f>
        <v>2</v>
      </c>
      <c r="EDB537" s="340" t="s">
        <v>611</v>
      </c>
      <c r="EDC537" s="485">
        <f>EDC536+1</f>
        <v>2</v>
      </c>
      <c r="EDD537" s="340" t="s">
        <v>611</v>
      </c>
      <c r="EDE537" s="485">
        <f>EDE536+1</f>
        <v>2</v>
      </c>
      <c r="EDF537" s="340" t="s">
        <v>611</v>
      </c>
      <c r="EDG537" s="485">
        <f>EDG536+1</f>
        <v>2</v>
      </c>
      <c r="EDH537" s="340" t="s">
        <v>611</v>
      </c>
      <c r="EDI537" s="485">
        <f>EDI536+1</f>
        <v>2</v>
      </c>
      <c r="EDJ537" s="340" t="s">
        <v>611</v>
      </c>
      <c r="EDK537" s="485">
        <f>EDK536+1</f>
        <v>2</v>
      </c>
      <c r="EDL537" s="340" t="s">
        <v>611</v>
      </c>
      <c r="EDM537" s="485">
        <f>EDM536+1</f>
        <v>2</v>
      </c>
      <c r="EDN537" s="340" t="s">
        <v>611</v>
      </c>
      <c r="EDO537" s="485">
        <f>EDO536+1</f>
        <v>2</v>
      </c>
      <c r="EDP537" s="340" t="s">
        <v>611</v>
      </c>
      <c r="EDQ537" s="485">
        <f>EDQ536+1</f>
        <v>2</v>
      </c>
      <c r="EDR537" s="340" t="s">
        <v>611</v>
      </c>
      <c r="EDS537" s="485">
        <f>EDS536+1</f>
        <v>2</v>
      </c>
      <c r="EDT537" s="340" t="s">
        <v>611</v>
      </c>
      <c r="EDU537" s="485">
        <f>EDU536+1</f>
        <v>2</v>
      </c>
      <c r="EDV537" s="340" t="s">
        <v>611</v>
      </c>
      <c r="EDW537" s="485">
        <f>EDW536+1</f>
        <v>2</v>
      </c>
      <c r="EDX537" s="340" t="s">
        <v>611</v>
      </c>
      <c r="EDY537" s="485">
        <f>EDY536+1</f>
        <v>2</v>
      </c>
      <c r="EDZ537" s="340" t="s">
        <v>611</v>
      </c>
      <c r="EEA537" s="485">
        <f>EEA536+1</f>
        <v>2</v>
      </c>
      <c r="EEB537" s="340" t="s">
        <v>611</v>
      </c>
      <c r="EEC537" s="485">
        <f>EEC536+1</f>
        <v>2</v>
      </c>
      <c r="EED537" s="340" t="s">
        <v>611</v>
      </c>
      <c r="EEE537" s="485">
        <f>EEE536+1</f>
        <v>2</v>
      </c>
      <c r="EEF537" s="340" t="s">
        <v>611</v>
      </c>
      <c r="EEG537" s="485">
        <f>EEG536+1</f>
        <v>2</v>
      </c>
      <c r="EEH537" s="340" t="s">
        <v>611</v>
      </c>
      <c r="EEI537" s="485">
        <f>EEI536+1</f>
        <v>2</v>
      </c>
      <c r="EEJ537" s="340" t="s">
        <v>611</v>
      </c>
      <c r="EEK537" s="485">
        <f>EEK536+1</f>
        <v>2</v>
      </c>
      <c r="EEL537" s="340" t="s">
        <v>611</v>
      </c>
      <c r="EEM537" s="485">
        <f>EEM536+1</f>
        <v>2</v>
      </c>
      <c r="EEN537" s="340" t="s">
        <v>611</v>
      </c>
      <c r="EEO537" s="485">
        <f>EEO536+1</f>
        <v>2</v>
      </c>
      <c r="EEP537" s="340" t="s">
        <v>611</v>
      </c>
      <c r="EEQ537" s="485">
        <f>EEQ536+1</f>
        <v>2</v>
      </c>
      <c r="EER537" s="340" t="s">
        <v>611</v>
      </c>
      <c r="EES537" s="485">
        <f>EES536+1</f>
        <v>2</v>
      </c>
      <c r="EET537" s="340" t="s">
        <v>611</v>
      </c>
      <c r="EEU537" s="485">
        <f>EEU536+1</f>
        <v>2</v>
      </c>
      <c r="EEV537" s="340" t="s">
        <v>611</v>
      </c>
      <c r="EEW537" s="485">
        <f>EEW536+1</f>
        <v>2</v>
      </c>
      <c r="EEX537" s="340" t="s">
        <v>611</v>
      </c>
      <c r="EEY537" s="485">
        <f>EEY536+1</f>
        <v>2</v>
      </c>
      <c r="EEZ537" s="340" t="s">
        <v>611</v>
      </c>
      <c r="EFA537" s="485">
        <f>EFA536+1</f>
        <v>2</v>
      </c>
      <c r="EFB537" s="340" t="s">
        <v>611</v>
      </c>
      <c r="EFC537" s="485">
        <f>EFC536+1</f>
        <v>2</v>
      </c>
      <c r="EFD537" s="340" t="s">
        <v>611</v>
      </c>
      <c r="EFE537" s="485">
        <f>EFE536+1</f>
        <v>2</v>
      </c>
      <c r="EFF537" s="340" t="s">
        <v>611</v>
      </c>
      <c r="EFG537" s="485">
        <f>EFG536+1</f>
        <v>2</v>
      </c>
      <c r="EFH537" s="340" t="s">
        <v>611</v>
      </c>
      <c r="EFI537" s="485">
        <f>EFI536+1</f>
        <v>2</v>
      </c>
      <c r="EFJ537" s="340" t="s">
        <v>611</v>
      </c>
      <c r="EFK537" s="485">
        <f>EFK536+1</f>
        <v>2</v>
      </c>
      <c r="EFL537" s="340" t="s">
        <v>611</v>
      </c>
      <c r="EFM537" s="485">
        <f>EFM536+1</f>
        <v>2</v>
      </c>
      <c r="EFN537" s="340" t="s">
        <v>611</v>
      </c>
      <c r="EFO537" s="485">
        <f>EFO536+1</f>
        <v>2</v>
      </c>
      <c r="EFP537" s="340" t="s">
        <v>611</v>
      </c>
      <c r="EFQ537" s="485">
        <f>EFQ536+1</f>
        <v>2</v>
      </c>
      <c r="EFR537" s="340" t="s">
        <v>611</v>
      </c>
      <c r="EFS537" s="485">
        <f>EFS536+1</f>
        <v>2</v>
      </c>
      <c r="EFT537" s="340" t="s">
        <v>611</v>
      </c>
      <c r="EFU537" s="485">
        <f>EFU536+1</f>
        <v>2</v>
      </c>
      <c r="EFV537" s="340" t="s">
        <v>611</v>
      </c>
      <c r="EFW537" s="485">
        <f>EFW536+1</f>
        <v>2</v>
      </c>
      <c r="EFX537" s="340" t="s">
        <v>611</v>
      </c>
      <c r="EFY537" s="485">
        <f>EFY536+1</f>
        <v>2</v>
      </c>
      <c r="EFZ537" s="340" t="s">
        <v>611</v>
      </c>
      <c r="EGA537" s="485">
        <f>EGA536+1</f>
        <v>2</v>
      </c>
      <c r="EGB537" s="340" t="s">
        <v>611</v>
      </c>
      <c r="EGC537" s="485">
        <f>EGC536+1</f>
        <v>2</v>
      </c>
      <c r="EGD537" s="340" t="s">
        <v>611</v>
      </c>
      <c r="EGE537" s="485">
        <f>EGE536+1</f>
        <v>2</v>
      </c>
      <c r="EGF537" s="340" t="s">
        <v>611</v>
      </c>
      <c r="EGG537" s="485">
        <f>EGG536+1</f>
        <v>2</v>
      </c>
      <c r="EGH537" s="340" t="s">
        <v>611</v>
      </c>
      <c r="EGI537" s="485">
        <f>EGI536+1</f>
        <v>2</v>
      </c>
      <c r="EGJ537" s="340" t="s">
        <v>611</v>
      </c>
      <c r="EGK537" s="485">
        <f>EGK536+1</f>
        <v>2</v>
      </c>
      <c r="EGL537" s="340" t="s">
        <v>611</v>
      </c>
      <c r="EGM537" s="485">
        <f>EGM536+1</f>
        <v>2</v>
      </c>
      <c r="EGN537" s="340" t="s">
        <v>611</v>
      </c>
      <c r="EGO537" s="485">
        <f>EGO536+1</f>
        <v>2</v>
      </c>
      <c r="EGP537" s="340" t="s">
        <v>611</v>
      </c>
      <c r="EGQ537" s="485">
        <f>EGQ536+1</f>
        <v>2</v>
      </c>
      <c r="EGR537" s="340" t="s">
        <v>611</v>
      </c>
      <c r="EGS537" s="485">
        <f>EGS536+1</f>
        <v>2</v>
      </c>
      <c r="EGT537" s="340" t="s">
        <v>611</v>
      </c>
      <c r="EGU537" s="485">
        <f>EGU536+1</f>
        <v>2</v>
      </c>
      <c r="EGV537" s="340" t="s">
        <v>611</v>
      </c>
      <c r="EGW537" s="485">
        <f>EGW536+1</f>
        <v>2</v>
      </c>
      <c r="EGX537" s="340" t="s">
        <v>611</v>
      </c>
      <c r="EGY537" s="485">
        <f>EGY536+1</f>
        <v>2</v>
      </c>
      <c r="EGZ537" s="340" t="s">
        <v>611</v>
      </c>
      <c r="EHA537" s="485">
        <f>EHA536+1</f>
        <v>2</v>
      </c>
      <c r="EHB537" s="340" t="s">
        <v>611</v>
      </c>
      <c r="EHC537" s="485">
        <f>EHC536+1</f>
        <v>2</v>
      </c>
      <c r="EHD537" s="340" t="s">
        <v>611</v>
      </c>
      <c r="EHE537" s="485">
        <f>EHE536+1</f>
        <v>2</v>
      </c>
      <c r="EHF537" s="340" t="s">
        <v>611</v>
      </c>
      <c r="EHG537" s="485">
        <f>EHG536+1</f>
        <v>2</v>
      </c>
      <c r="EHH537" s="340" t="s">
        <v>611</v>
      </c>
      <c r="EHI537" s="485">
        <f>EHI536+1</f>
        <v>2</v>
      </c>
      <c r="EHJ537" s="340" t="s">
        <v>611</v>
      </c>
      <c r="EHK537" s="485">
        <f>EHK536+1</f>
        <v>2</v>
      </c>
      <c r="EHL537" s="340" t="s">
        <v>611</v>
      </c>
      <c r="EHM537" s="485">
        <f>EHM536+1</f>
        <v>2</v>
      </c>
      <c r="EHN537" s="340" t="s">
        <v>611</v>
      </c>
      <c r="EHO537" s="485">
        <f>EHO536+1</f>
        <v>2</v>
      </c>
      <c r="EHP537" s="340" t="s">
        <v>611</v>
      </c>
      <c r="EHQ537" s="485">
        <f>EHQ536+1</f>
        <v>2</v>
      </c>
      <c r="EHR537" s="340" t="s">
        <v>611</v>
      </c>
      <c r="EHS537" s="485">
        <f>EHS536+1</f>
        <v>2</v>
      </c>
      <c r="EHT537" s="340" t="s">
        <v>611</v>
      </c>
      <c r="EHU537" s="485">
        <f>EHU536+1</f>
        <v>2</v>
      </c>
      <c r="EHV537" s="340" t="s">
        <v>611</v>
      </c>
      <c r="EHW537" s="485">
        <f>EHW536+1</f>
        <v>2</v>
      </c>
      <c r="EHX537" s="340" t="s">
        <v>611</v>
      </c>
      <c r="EHY537" s="485">
        <f>EHY536+1</f>
        <v>2</v>
      </c>
      <c r="EHZ537" s="340" t="s">
        <v>611</v>
      </c>
      <c r="EIA537" s="485">
        <f>EIA536+1</f>
        <v>2</v>
      </c>
      <c r="EIB537" s="340" t="s">
        <v>611</v>
      </c>
      <c r="EIC537" s="485">
        <f>EIC536+1</f>
        <v>2</v>
      </c>
      <c r="EID537" s="340" t="s">
        <v>611</v>
      </c>
      <c r="EIE537" s="485">
        <f>EIE536+1</f>
        <v>2</v>
      </c>
      <c r="EIF537" s="340" t="s">
        <v>611</v>
      </c>
      <c r="EIG537" s="485">
        <f>EIG536+1</f>
        <v>2</v>
      </c>
      <c r="EIH537" s="340" t="s">
        <v>611</v>
      </c>
      <c r="EII537" s="485">
        <f>EII536+1</f>
        <v>2</v>
      </c>
      <c r="EIJ537" s="340" t="s">
        <v>611</v>
      </c>
      <c r="EIK537" s="485">
        <f>EIK536+1</f>
        <v>2</v>
      </c>
      <c r="EIL537" s="340" t="s">
        <v>611</v>
      </c>
      <c r="EIM537" s="485">
        <f>EIM536+1</f>
        <v>2</v>
      </c>
      <c r="EIN537" s="340" t="s">
        <v>611</v>
      </c>
      <c r="EIO537" s="485">
        <f>EIO536+1</f>
        <v>2</v>
      </c>
      <c r="EIP537" s="340" t="s">
        <v>611</v>
      </c>
      <c r="EIQ537" s="485">
        <f>EIQ536+1</f>
        <v>2</v>
      </c>
      <c r="EIR537" s="340" t="s">
        <v>611</v>
      </c>
      <c r="EIS537" s="485">
        <f>EIS536+1</f>
        <v>2</v>
      </c>
      <c r="EIT537" s="340" t="s">
        <v>611</v>
      </c>
      <c r="EIU537" s="485">
        <f>EIU536+1</f>
        <v>2</v>
      </c>
      <c r="EIV537" s="340" t="s">
        <v>611</v>
      </c>
      <c r="EIW537" s="485">
        <f>EIW536+1</f>
        <v>2</v>
      </c>
      <c r="EIX537" s="340" t="s">
        <v>611</v>
      </c>
      <c r="EIY537" s="485">
        <f>EIY536+1</f>
        <v>2</v>
      </c>
      <c r="EIZ537" s="340" t="s">
        <v>611</v>
      </c>
      <c r="EJA537" s="485">
        <f>EJA536+1</f>
        <v>2</v>
      </c>
      <c r="EJB537" s="340" t="s">
        <v>611</v>
      </c>
      <c r="EJC537" s="485">
        <f>EJC536+1</f>
        <v>2</v>
      </c>
      <c r="EJD537" s="340" t="s">
        <v>611</v>
      </c>
      <c r="EJE537" s="485">
        <f>EJE536+1</f>
        <v>2</v>
      </c>
      <c r="EJF537" s="340" t="s">
        <v>611</v>
      </c>
      <c r="EJG537" s="485">
        <f>EJG536+1</f>
        <v>2</v>
      </c>
      <c r="EJH537" s="340" t="s">
        <v>611</v>
      </c>
      <c r="EJI537" s="485">
        <f>EJI536+1</f>
        <v>2</v>
      </c>
      <c r="EJJ537" s="340" t="s">
        <v>611</v>
      </c>
      <c r="EJK537" s="485">
        <f>EJK536+1</f>
        <v>2</v>
      </c>
      <c r="EJL537" s="340" t="s">
        <v>611</v>
      </c>
      <c r="EJM537" s="485">
        <f>EJM536+1</f>
        <v>2</v>
      </c>
      <c r="EJN537" s="340" t="s">
        <v>611</v>
      </c>
      <c r="EJO537" s="485">
        <f>EJO536+1</f>
        <v>2</v>
      </c>
      <c r="EJP537" s="340" t="s">
        <v>611</v>
      </c>
      <c r="EJQ537" s="485">
        <f>EJQ536+1</f>
        <v>2</v>
      </c>
      <c r="EJR537" s="340" t="s">
        <v>611</v>
      </c>
      <c r="EJS537" s="485">
        <f>EJS536+1</f>
        <v>2</v>
      </c>
      <c r="EJT537" s="340" t="s">
        <v>611</v>
      </c>
      <c r="EJU537" s="485">
        <f>EJU536+1</f>
        <v>2</v>
      </c>
      <c r="EJV537" s="340" t="s">
        <v>611</v>
      </c>
      <c r="EJW537" s="485">
        <f>EJW536+1</f>
        <v>2</v>
      </c>
      <c r="EJX537" s="340" t="s">
        <v>611</v>
      </c>
      <c r="EJY537" s="485">
        <f>EJY536+1</f>
        <v>2</v>
      </c>
      <c r="EJZ537" s="340" t="s">
        <v>611</v>
      </c>
      <c r="EKA537" s="485">
        <f>EKA536+1</f>
        <v>2</v>
      </c>
      <c r="EKB537" s="340" t="s">
        <v>611</v>
      </c>
      <c r="EKC537" s="485">
        <f>EKC536+1</f>
        <v>2</v>
      </c>
      <c r="EKD537" s="340" t="s">
        <v>611</v>
      </c>
      <c r="EKE537" s="485">
        <f>EKE536+1</f>
        <v>2</v>
      </c>
      <c r="EKF537" s="340" t="s">
        <v>611</v>
      </c>
      <c r="EKG537" s="485">
        <f>EKG536+1</f>
        <v>2</v>
      </c>
      <c r="EKH537" s="340" t="s">
        <v>611</v>
      </c>
      <c r="EKI537" s="485">
        <f>EKI536+1</f>
        <v>2</v>
      </c>
      <c r="EKJ537" s="340" t="s">
        <v>611</v>
      </c>
      <c r="EKK537" s="485">
        <f>EKK536+1</f>
        <v>2</v>
      </c>
      <c r="EKL537" s="340" t="s">
        <v>611</v>
      </c>
      <c r="EKM537" s="485">
        <f>EKM536+1</f>
        <v>2</v>
      </c>
      <c r="EKN537" s="340" t="s">
        <v>611</v>
      </c>
      <c r="EKO537" s="485">
        <f>EKO536+1</f>
        <v>2</v>
      </c>
      <c r="EKP537" s="340" t="s">
        <v>611</v>
      </c>
      <c r="EKQ537" s="485">
        <f>EKQ536+1</f>
        <v>2</v>
      </c>
      <c r="EKR537" s="340" t="s">
        <v>611</v>
      </c>
      <c r="EKS537" s="485">
        <f>EKS536+1</f>
        <v>2</v>
      </c>
      <c r="EKT537" s="340" t="s">
        <v>611</v>
      </c>
      <c r="EKU537" s="485">
        <f>EKU536+1</f>
        <v>2</v>
      </c>
      <c r="EKV537" s="340" t="s">
        <v>611</v>
      </c>
      <c r="EKW537" s="485">
        <f>EKW536+1</f>
        <v>2</v>
      </c>
      <c r="EKX537" s="340" t="s">
        <v>611</v>
      </c>
      <c r="EKY537" s="485">
        <f>EKY536+1</f>
        <v>2</v>
      </c>
      <c r="EKZ537" s="340" t="s">
        <v>611</v>
      </c>
      <c r="ELA537" s="485">
        <f>ELA536+1</f>
        <v>2</v>
      </c>
      <c r="ELB537" s="340" t="s">
        <v>611</v>
      </c>
      <c r="ELC537" s="485">
        <f>ELC536+1</f>
        <v>2</v>
      </c>
      <c r="ELD537" s="340" t="s">
        <v>611</v>
      </c>
      <c r="ELE537" s="485">
        <f>ELE536+1</f>
        <v>2</v>
      </c>
      <c r="ELF537" s="340" t="s">
        <v>611</v>
      </c>
      <c r="ELG537" s="485">
        <f>ELG536+1</f>
        <v>2</v>
      </c>
      <c r="ELH537" s="340" t="s">
        <v>611</v>
      </c>
      <c r="ELI537" s="485">
        <f>ELI536+1</f>
        <v>2</v>
      </c>
      <c r="ELJ537" s="340" t="s">
        <v>611</v>
      </c>
      <c r="ELK537" s="485">
        <f>ELK536+1</f>
        <v>2</v>
      </c>
      <c r="ELL537" s="340" t="s">
        <v>611</v>
      </c>
      <c r="ELM537" s="485">
        <f>ELM536+1</f>
        <v>2</v>
      </c>
      <c r="ELN537" s="340" t="s">
        <v>611</v>
      </c>
      <c r="ELO537" s="485">
        <f>ELO536+1</f>
        <v>2</v>
      </c>
      <c r="ELP537" s="340" t="s">
        <v>611</v>
      </c>
      <c r="ELQ537" s="485">
        <f>ELQ536+1</f>
        <v>2</v>
      </c>
      <c r="ELR537" s="340" t="s">
        <v>611</v>
      </c>
      <c r="ELS537" s="485">
        <f>ELS536+1</f>
        <v>2</v>
      </c>
      <c r="ELT537" s="340" t="s">
        <v>611</v>
      </c>
      <c r="ELU537" s="485">
        <f>ELU536+1</f>
        <v>2</v>
      </c>
      <c r="ELV537" s="340" t="s">
        <v>611</v>
      </c>
      <c r="ELW537" s="485">
        <f>ELW536+1</f>
        <v>2</v>
      </c>
      <c r="ELX537" s="340" t="s">
        <v>611</v>
      </c>
      <c r="ELY537" s="485">
        <f>ELY536+1</f>
        <v>2</v>
      </c>
      <c r="ELZ537" s="340" t="s">
        <v>611</v>
      </c>
      <c r="EMA537" s="485">
        <f>EMA536+1</f>
        <v>2</v>
      </c>
      <c r="EMB537" s="340" t="s">
        <v>611</v>
      </c>
      <c r="EMC537" s="485">
        <f>EMC536+1</f>
        <v>2</v>
      </c>
      <c r="EMD537" s="340" t="s">
        <v>611</v>
      </c>
      <c r="EME537" s="485">
        <f>EME536+1</f>
        <v>2</v>
      </c>
      <c r="EMF537" s="340" t="s">
        <v>611</v>
      </c>
      <c r="EMG537" s="485">
        <f>EMG536+1</f>
        <v>2</v>
      </c>
      <c r="EMH537" s="340" t="s">
        <v>611</v>
      </c>
      <c r="EMI537" s="485">
        <f>EMI536+1</f>
        <v>2</v>
      </c>
      <c r="EMJ537" s="340" t="s">
        <v>611</v>
      </c>
      <c r="EMK537" s="485">
        <f>EMK536+1</f>
        <v>2</v>
      </c>
      <c r="EML537" s="340" t="s">
        <v>611</v>
      </c>
      <c r="EMM537" s="485">
        <f>EMM536+1</f>
        <v>2</v>
      </c>
      <c r="EMN537" s="340" t="s">
        <v>611</v>
      </c>
      <c r="EMO537" s="485">
        <f>EMO536+1</f>
        <v>2</v>
      </c>
      <c r="EMP537" s="340" t="s">
        <v>611</v>
      </c>
      <c r="EMQ537" s="485">
        <f>EMQ536+1</f>
        <v>2</v>
      </c>
      <c r="EMR537" s="340" t="s">
        <v>611</v>
      </c>
      <c r="EMS537" s="485">
        <f>EMS536+1</f>
        <v>2</v>
      </c>
      <c r="EMT537" s="340" t="s">
        <v>611</v>
      </c>
      <c r="EMU537" s="485">
        <f>EMU536+1</f>
        <v>2</v>
      </c>
      <c r="EMV537" s="340" t="s">
        <v>611</v>
      </c>
      <c r="EMW537" s="485">
        <f>EMW536+1</f>
        <v>2</v>
      </c>
      <c r="EMX537" s="340" t="s">
        <v>611</v>
      </c>
      <c r="EMY537" s="485">
        <f>EMY536+1</f>
        <v>2</v>
      </c>
      <c r="EMZ537" s="340" t="s">
        <v>611</v>
      </c>
      <c r="ENA537" s="485">
        <f>ENA536+1</f>
        <v>2</v>
      </c>
      <c r="ENB537" s="340" t="s">
        <v>611</v>
      </c>
      <c r="ENC537" s="485">
        <f>ENC536+1</f>
        <v>2</v>
      </c>
      <c r="END537" s="340" t="s">
        <v>611</v>
      </c>
      <c r="ENE537" s="485">
        <f>ENE536+1</f>
        <v>2</v>
      </c>
      <c r="ENF537" s="340" t="s">
        <v>611</v>
      </c>
      <c r="ENG537" s="485">
        <f>ENG536+1</f>
        <v>2</v>
      </c>
      <c r="ENH537" s="340" t="s">
        <v>611</v>
      </c>
      <c r="ENI537" s="485">
        <f>ENI536+1</f>
        <v>2</v>
      </c>
      <c r="ENJ537" s="340" t="s">
        <v>611</v>
      </c>
      <c r="ENK537" s="485">
        <f>ENK536+1</f>
        <v>2</v>
      </c>
      <c r="ENL537" s="340" t="s">
        <v>611</v>
      </c>
      <c r="ENM537" s="485">
        <f>ENM536+1</f>
        <v>2</v>
      </c>
      <c r="ENN537" s="340" t="s">
        <v>611</v>
      </c>
      <c r="ENO537" s="485">
        <f>ENO536+1</f>
        <v>2</v>
      </c>
      <c r="ENP537" s="340" t="s">
        <v>611</v>
      </c>
      <c r="ENQ537" s="485">
        <f>ENQ536+1</f>
        <v>2</v>
      </c>
      <c r="ENR537" s="340" t="s">
        <v>611</v>
      </c>
      <c r="ENS537" s="485">
        <f>ENS536+1</f>
        <v>2</v>
      </c>
      <c r="ENT537" s="340" t="s">
        <v>611</v>
      </c>
      <c r="ENU537" s="485">
        <f>ENU536+1</f>
        <v>2</v>
      </c>
      <c r="ENV537" s="340" t="s">
        <v>611</v>
      </c>
      <c r="ENW537" s="485">
        <f>ENW536+1</f>
        <v>2</v>
      </c>
      <c r="ENX537" s="340" t="s">
        <v>611</v>
      </c>
      <c r="ENY537" s="485">
        <f>ENY536+1</f>
        <v>2</v>
      </c>
      <c r="ENZ537" s="340" t="s">
        <v>611</v>
      </c>
      <c r="EOA537" s="485">
        <f>EOA536+1</f>
        <v>2</v>
      </c>
      <c r="EOB537" s="340" t="s">
        <v>611</v>
      </c>
      <c r="EOC537" s="485">
        <f>EOC536+1</f>
        <v>2</v>
      </c>
      <c r="EOD537" s="340" t="s">
        <v>611</v>
      </c>
      <c r="EOE537" s="485">
        <f>EOE536+1</f>
        <v>2</v>
      </c>
      <c r="EOF537" s="340" t="s">
        <v>611</v>
      </c>
      <c r="EOG537" s="485">
        <f>EOG536+1</f>
        <v>2</v>
      </c>
      <c r="EOH537" s="340" t="s">
        <v>611</v>
      </c>
      <c r="EOI537" s="485">
        <f>EOI536+1</f>
        <v>2</v>
      </c>
      <c r="EOJ537" s="340" t="s">
        <v>611</v>
      </c>
      <c r="EOK537" s="485">
        <f>EOK536+1</f>
        <v>2</v>
      </c>
      <c r="EOL537" s="340" t="s">
        <v>611</v>
      </c>
      <c r="EOM537" s="485">
        <f>EOM536+1</f>
        <v>2</v>
      </c>
      <c r="EON537" s="340" t="s">
        <v>611</v>
      </c>
      <c r="EOO537" s="485">
        <f>EOO536+1</f>
        <v>2</v>
      </c>
      <c r="EOP537" s="340" t="s">
        <v>611</v>
      </c>
      <c r="EOQ537" s="485">
        <f>EOQ536+1</f>
        <v>2</v>
      </c>
      <c r="EOR537" s="340" t="s">
        <v>611</v>
      </c>
      <c r="EOS537" s="485">
        <f>EOS536+1</f>
        <v>2</v>
      </c>
      <c r="EOT537" s="340" t="s">
        <v>611</v>
      </c>
      <c r="EOU537" s="485">
        <f>EOU536+1</f>
        <v>2</v>
      </c>
      <c r="EOV537" s="340" t="s">
        <v>611</v>
      </c>
      <c r="EOW537" s="485">
        <f>EOW536+1</f>
        <v>2</v>
      </c>
      <c r="EOX537" s="340" t="s">
        <v>611</v>
      </c>
      <c r="EOY537" s="485">
        <f>EOY536+1</f>
        <v>2</v>
      </c>
      <c r="EOZ537" s="340" t="s">
        <v>611</v>
      </c>
      <c r="EPA537" s="485">
        <f>EPA536+1</f>
        <v>2</v>
      </c>
      <c r="EPB537" s="340" t="s">
        <v>611</v>
      </c>
      <c r="EPC537" s="485">
        <f>EPC536+1</f>
        <v>2</v>
      </c>
      <c r="EPD537" s="340" t="s">
        <v>611</v>
      </c>
      <c r="EPE537" s="485">
        <f>EPE536+1</f>
        <v>2</v>
      </c>
      <c r="EPF537" s="340" t="s">
        <v>611</v>
      </c>
      <c r="EPG537" s="485">
        <f>EPG536+1</f>
        <v>2</v>
      </c>
      <c r="EPH537" s="340" t="s">
        <v>611</v>
      </c>
      <c r="EPI537" s="485">
        <f>EPI536+1</f>
        <v>2</v>
      </c>
      <c r="EPJ537" s="340" t="s">
        <v>611</v>
      </c>
      <c r="EPK537" s="485">
        <f>EPK536+1</f>
        <v>2</v>
      </c>
      <c r="EPL537" s="340" t="s">
        <v>611</v>
      </c>
      <c r="EPM537" s="485">
        <f>EPM536+1</f>
        <v>2</v>
      </c>
      <c r="EPN537" s="340" t="s">
        <v>611</v>
      </c>
      <c r="EPO537" s="485">
        <f>EPO536+1</f>
        <v>2</v>
      </c>
      <c r="EPP537" s="340" t="s">
        <v>611</v>
      </c>
      <c r="EPQ537" s="485">
        <f>EPQ536+1</f>
        <v>2</v>
      </c>
      <c r="EPR537" s="340" t="s">
        <v>611</v>
      </c>
      <c r="EPS537" s="485">
        <f>EPS536+1</f>
        <v>2</v>
      </c>
      <c r="EPT537" s="340" t="s">
        <v>611</v>
      </c>
      <c r="EPU537" s="485">
        <f>EPU536+1</f>
        <v>2</v>
      </c>
      <c r="EPV537" s="340" t="s">
        <v>611</v>
      </c>
      <c r="EPW537" s="485">
        <f>EPW536+1</f>
        <v>2</v>
      </c>
      <c r="EPX537" s="340" t="s">
        <v>611</v>
      </c>
      <c r="EPY537" s="485">
        <f>EPY536+1</f>
        <v>2</v>
      </c>
      <c r="EPZ537" s="340" t="s">
        <v>611</v>
      </c>
      <c r="EQA537" s="485">
        <f>EQA536+1</f>
        <v>2</v>
      </c>
      <c r="EQB537" s="340" t="s">
        <v>611</v>
      </c>
      <c r="EQC537" s="485">
        <f>EQC536+1</f>
        <v>2</v>
      </c>
      <c r="EQD537" s="340" t="s">
        <v>611</v>
      </c>
      <c r="EQE537" s="485">
        <f>EQE536+1</f>
        <v>2</v>
      </c>
      <c r="EQF537" s="340" t="s">
        <v>611</v>
      </c>
      <c r="EQG537" s="485">
        <f>EQG536+1</f>
        <v>2</v>
      </c>
      <c r="EQH537" s="340" t="s">
        <v>611</v>
      </c>
      <c r="EQI537" s="485">
        <f>EQI536+1</f>
        <v>2</v>
      </c>
      <c r="EQJ537" s="340" t="s">
        <v>611</v>
      </c>
      <c r="EQK537" s="485">
        <f>EQK536+1</f>
        <v>2</v>
      </c>
      <c r="EQL537" s="340" t="s">
        <v>611</v>
      </c>
      <c r="EQM537" s="485">
        <f>EQM536+1</f>
        <v>2</v>
      </c>
      <c r="EQN537" s="340" t="s">
        <v>611</v>
      </c>
      <c r="EQO537" s="485">
        <f>EQO536+1</f>
        <v>2</v>
      </c>
      <c r="EQP537" s="340" t="s">
        <v>611</v>
      </c>
      <c r="EQQ537" s="485">
        <f>EQQ536+1</f>
        <v>2</v>
      </c>
      <c r="EQR537" s="340" t="s">
        <v>611</v>
      </c>
      <c r="EQS537" s="485">
        <f>EQS536+1</f>
        <v>2</v>
      </c>
      <c r="EQT537" s="340" t="s">
        <v>611</v>
      </c>
      <c r="EQU537" s="485">
        <f>EQU536+1</f>
        <v>2</v>
      </c>
      <c r="EQV537" s="340" t="s">
        <v>611</v>
      </c>
      <c r="EQW537" s="485">
        <f>EQW536+1</f>
        <v>2</v>
      </c>
      <c r="EQX537" s="340" t="s">
        <v>611</v>
      </c>
      <c r="EQY537" s="485">
        <f>EQY536+1</f>
        <v>2</v>
      </c>
      <c r="EQZ537" s="340" t="s">
        <v>611</v>
      </c>
      <c r="ERA537" s="485">
        <f>ERA536+1</f>
        <v>2</v>
      </c>
      <c r="ERB537" s="340" t="s">
        <v>611</v>
      </c>
      <c r="ERC537" s="485">
        <f>ERC536+1</f>
        <v>2</v>
      </c>
      <c r="ERD537" s="340" t="s">
        <v>611</v>
      </c>
      <c r="ERE537" s="485">
        <f>ERE536+1</f>
        <v>2</v>
      </c>
      <c r="ERF537" s="340" t="s">
        <v>611</v>
      </c>
      <c r="ERG537" s="485">
        <f>ERG536+1</f>
        <v>2</v>
      </c>
      <c r="ERH537" s="340" t="s">
        <v>611</v>
      </c>
      <c r="ERI537" s="485">
        <f>ERI536+1</f>
        <v>2</v>
      </c>
      <c r="ERJ537" s="340" t="s">
        <v>611</v>
      </c>
      <c r="ERK537" s="485">
        <f>ERK536+1</f>
        <v>2</v>
      </c>
      <c r="ERL537" s="340" t="s">
        <v>611</v>
      </c>
      <c r="ERM537" s="485">
        <f>ERM536+1</f>
        <v>2</v>
      </c>
      <c r="ERN537" s="340" t="s">
        <v>611</v>
      </c>
      <c r="ERO537" s="485">
        <f>ERO536+1</f>
        <v>2</v>
      </c>
      <c r="ERP537" s="340" t="s">
        <v>611</v>
      </c>
      <c r="ERQ537" s="485">
        <f>ERQ536+1</f>
        <v>2</v>
      </c>
      <c r="ERR537" s="340" t="s">
        <v>611</v>
      </c>
      <c r="ERS537" s="485">
        <f>ERS536+1</f>
        <v>2</v>
      </c>
      <c r="ERT537" s="340" t="s">
        <v>611</v>
      </c>
      <c r="ERU537" s="485">
        <f>ERU536+1</f>
        <v>2</v>
      </c>
      <c r="ERV537" s="340" t="s">
        <v>611</v>
      </c>
      <c r="ERW537" s="485">
        <f>ERW536+1</f>
        <v>2</v>
      </c>
      <c r="ERX537" s="340" t="s">
        <v>611</v>
      </c>
      <c r="ERY537" s="485">
        <f>ERY536+1</f>
        <v>2</v>
      </c>
      <c r="ERZ537" s="340" t="s">
        <v>611</v>
      </c>
      <c r="ESA537" s="485">
        <f>ESA536+1</f>
        <v>2</v>
      </c>
      <c r="ESB537" s="340" t="s">
        <v>611</v>
      </c>
      <c r="ESC537" s="485">
        <f>ESC536+1</f>
        <v>2</v>
      </c>
      <c r="ESD537" s="340" t="s">
        <v>611</v>
      </c>
      <c r="ESE537" s="485">
        <f>ESE536+1</f>
        <v>2</v>
      </c>
      <c r="ESF537" s="340" t="s">
        <v>611</v>
      </c>
      <c r="ESG537" s="485">
        <f>ESG536+1</f>
        <v>2</v>
      </c>
      <c r="ESH537" s="340" t="s">
        <v>611</v>
      </c>
      <c r="ESI537" s="485">
        <f>ESI536+1</f>
        <v>2</v>
      </c>
      <c r="ESJ537" s="340" t="s">
        <v>611</v>
      </c>
      <c r="ESK537" s="485">
        <f>ESK536+1</f>
        <v>2</v>
      </c>
      <c r="ESL537" s="340" t="s">
        <v>611</v>
      </c>
      <c r="ESM537" s="485">
        <f>ESM536+1</f>
        <v>2</v>
      </c>
      <c r="ESN537" s="340" t="s">
        <v>611</v>
      </c>
      <c r="ESO537" s="485">
        <f>ESO536+1</f>
        <v>2</v>
      </c>
      <c r="ESP537" s="340" t="s">
        <v>611</v>
      </c>
      <c r="ESQ537" s="485">
        <f>ESQ536+1</f>
        <v>2</v>
      </c>
      <c r="ESR537" s="340" t="s">
        <v>611</v>
      </c>
      <c r="ESS537" s="485">
        <f>ESS536+1</f>
        <v>2</v>
      </c>
      <c r="EST537" s="340" t="s">
        <v>611</v>
      </c>
      <c r="ESU537" s="485">
        <f>ESU536+1</f>
        <v>2</v>
      </c>
      <c r="ESV537" s="340" t="s">
        <v>611</v>
      </c>
      <c r="ESW537" s="485">
        <f>ESW536+1</f>
        <v>2</v>
      </c>
      <c r="ESX537" s="340" t="s">
        <v>611</v>
      </c>
      <c r="ESY537" s="485">
        <f>ESY536+1</f>
        <v>2</v>
      </c>
      <c r="ESZ537" s="340" t="s">
        <v>611</v>
      </c>
      <c r="ETA537" s="485">
        <f>ETA536+1</f>
        <v>2</v>
      </c>
      <c r="ETB537" s="340" t="s">
        <v>611</v>
      </c>
      <c r="ETC537" s="485">
        <f>ETC536+1</f>
        <v>2</v>
      </c>
      <c r="ETD537" s="340" t="s">
        <v>611</v>
      </c>
      <c r="ETE537" s="485">
        <f>ETE536+1</f>
        <v>2</v>
      </c>
      <c r="ETF537" s="340" t="s">
        <v>611</v>
      </c>
      <c r="ETG537" s="485">
        <f>ETG536+1</f>
        <v>2</v>
      </c>
      <c r="ETH537" s="340" t="s">
        <v>611</v>
      </c>
      <c r="ETI537" s="485">
        <f>ETI536+1</f>
        <v>2</v>
      </c>
      <c r="ETJ537" s="340" t="s">
        <v>611</v>
      </c>
      <c r="ETK537" s="485">
        <f>ETK536+1</f>
        <v>2</v>
      </c>
      <c r="ETL537" s="340" t="s">
        <v>611</v>
      </c>
      <c r="ETM537" s="485">
        <f>ETM536+1</f>
        <v>2</v>
      </c>
      <c r="ETN537" s="340" t="s">
        <v>611</v>
      </c>
      <c r="ETO537" s="485">
        <f>ETO536+1</f>
        <v>2</v>
      </c>
      <c r="ETP537" s="340" t="s">
        <v>611</v>
      </c>
      <c r="ETQ537" s="485">
        <f>ETQ536+1</f>
        <v>2</v>
      </c>
      <c r="ETR537" s="340" t="s">
        <v>611</v>
      </c>
      <c r="ETS537" s="485">
        <f>ETS536+1</f>
        <v>2</v>
      </c>
      <c r="ETT537" s="340" t="s">
        <v>611</v>
      </c>
      <c r="ETU537" s="485">
        <f>ETU536+1</f>
        <v>2</v>
      </c>
      <c r="ETV537" s="340" t="s">
        <v>611</v>
      </c>
      <c r="ETW537" s="485">
        <f>ETW536+1</f>
        <v>2</v>
      </c>
      <c r="ETX537" s="340" t="s">
        <v>611</v>
      </c>
      <c r="ETY537" s="485">
        <f>ETY536+1</f>
        <v>2</v>
      </c>
      <c r="ETZ537" s="340" t="s">
        <v>611</v>
      </c>
      <c r="EUA537" s="485">
        <f>EUA536+1</f>
        <v>2</v>
      </c>
      <c r="EUB537" s="340" t="s">
        <v>611</v>
      </c>
      <c r="EUC537" s="485">
        <f>EUC536+1</f>
        <v>2</v>
      </c>
      <c r="EUD537" s="340" t="s">
        <v>611</v>
      </c>
      <c r="EUE537" s="485">
        <f>EUE536+1</f>
        <v>2</v>
      </c>
      <c r="EUF537" s="340" t="s">
        <v>611</v>
      </c>
      <c r="EUG537" s="485">
        <f>EUG536+1</f>
        <v>2</v>
      </c>
      <c r="EUH537" s="340" t="s">
        <v>611</v>
      </c>
      <c r="EUI537" s="485">
        <f>EUI536+1</f>
        <v>2</v>
      </c>
      <c r="EUJ537" s="340" t="s">
        <v>611</v>
      </c>
      <c r="EUK537" s="485">
        <f>EUK536+1</f>
        <v>2</v>
      </c>
      <c r="EUL537" s="340" t="s">
        <v>611</v>
      </c>
      <c r="EUM537" s="485">
        <f>EUM536+1</f>
        <v>2</v>
      </c>
      <c r="EUN537" s="340" t="s">
        <v>611</v>
      </c>
      <c r="EUO537" s="485">
        <f>EUO536+1</f>
        <v>2</v>
      </c>
      <c r="EUP537" s="340" t="s">
        <v>611</v>
      </c>
      <c r="EUQ537" s="485">
        <f>EUQ536+1</f>
        <v>2</v>
      </c>
      <c r="EUR537" s="340" t="s">
        <v>611</v>
      </c>
      <c r="EUS537" s="485">
        <f>EUS536+1</f>
        <v>2</v>
      </c>
      <c r="EUT537" s="340" t="s">
        <v>611</v>
      </c>
      <c r="EUU537" s="485">
        <f>EUU536+1</f>
        <v>2</v>
      </c>
      <c r="EUV537" s="340" t="s">
        <v>611</v>
      </c>
      <c r="EUW537" s="485">
        <f>EUW536+1</f>
        <v>2</v>
      </c>
      <c r="EUX537" s="340" t="s">
        <v>611</v>
      </c>
      <c r="EUY537" s="485">
        <f>EUY536+1</f>
        <v>2</v>
      </c>
      <c r="EUZ537" s="340" t="s">
        <v>611</v>
      </c>
      <c r="EVA537" s="485">
        <f>EVA536+1</f>
        <v>2</v>
      </c>
      <c r="EVB537" s="340" t="s">
        <v>611</v>
      </c>
      <c r="EVC537" s="485">
        <f>EVC536+1</f>
        <v>2</v>
      </c>
      <c r="EVD537" s="340" t="s">
        <v>611</v>
      </c>
      <c r="EVE537" s="485">
        <f>EVE536+1</f>
        <v>2</v>
      </c>
      <c r="EVF537" s="340" t="s">
        <v>611</v>
      </c>
      <c r="EVG537" s="485">
        <f>EVG536+1</f>
        <v>2</v>
      </c>
      <c r="EVH537" s="340" t="s">
        <v>611</v>
      </c>
      <c r="EVI537" s="485">
        <f>EVI536+1</f>
        <v>2</v>
      </c>
      <c r="EVJ537" s="340" t="s">
        <v>611</v>
      </c>
      <c r="EVK537" s="485">
        <f>EVK536+1</f>
        <v>2</v>
      </c>
      <c r="EVL537" s="340" t="s">
        <v>611</v>
      </c>
      <c r="EVM537" s="485">
        <f>EVM536+1</f>
        <v>2</v>
      </c>
      <c r="EVN537" s="340" t="s">
        <v>611</v>
      </c>
      <c r="EVO537" s="485">
        <f>EVO536+1</f>
        <v>2</v>
      </c>
      <c r="EVP537" s="340" t="s">
        <v>611</v>
      </c>
      <c r="EVQ537" s="485">
        <f>EVQ536+1</f>
        <v>2</v>
      </c>
      <c r="EVR537" s="340" t="s">
        <v>611</v>
      </c>
      <c r="EVS537" s="485">
        <f>EVS536+1</f>
        <v>2</v>
      </c>
      <c r="EVT537" s="340" t="s">
        <v>611</v>
      </c>
      <c r="EVU537" s="485">
        <f>EVU536+1</f>
        <v>2</v>
      </c>
      <c r="EVV537" s="340" t="s">
        <v>611</v>
      </c>
      <c r="EVW537" s="485">
        <f>EVW536+1</f>
        <v>2</v>
      </c>
      <c r="EVX537" s="340" t="s">
        <v>611</v>
      </c>
      <c r="EVY537" s="485">
        <f>EVY536+1</f>
        <v>2</v>
      </c>
      <c r="EVZ537" s="340" t="s">
        <v>611</v>
      </c>
      <c r="EWA537" s="485">
        <f>EWA536+1</f>
        <v>2</v>
      </c>
      <c r="EWB537" s="340" t="s">
        <v>611</v>
      </c>
      <c r="EWC537" s="485">
        <f>EWC536+1</f>
        <v>2</v>
      </c>
      <c r="EWD537" s="340" t="s">
        <v>611</v>
      </c>
      <c r="EWE537" s="485">
        <f>EWE536+1</f>
        <v>2</v>
      </c>
      <c r="EWF537" s="340" t="s">
        <v>611</v>
      </c>
      <c r="EWG537" s="485">
        <f>EWG536+1</f>
        <v>2</v>
      </c>
      <c r="EWH537" s="340" t="s">
        <v>611</v>
      </c>
      <c r="EWI537" s="485">
        <f>EWI536+1</f>
        <v>2</v>
      </c>
      <c r="EWJ537" s="340" t="s">
        <v>611</v>
      </c>
      <c r="EWK537" s="485">
        <f>EWK536+1</f>
        <v>2</v>
      </c>
      <c r="EWL537" s="340" t="s">
        <v>611</v>
      </c>
      <c r="EWM537" s="485">
        <f>EWM536+1</f>
        <v>2</v>
      </c>
      <c r="EWN537" s="340" t="s">
        <v>611</v>
      </c>
      <c r="EWO537" s="485">
        <f>EWO536+1</f>
        <v>2</v>
      </c>
      <c r="EWP537" s="340" t="s">
        <v>611</v>
      </c>
      <c r="EWQ537" s="485">
        <f>EWQ536+1</f>
        <v>2</v>
      </c>
      <c r="EWR537" s="340" t="s">
        <v>611</v>
      </c>
      <c r="EWS537" s="485">
        <f>EWS536+1</f>
        <v>2</v>
      </c>
      <c r="EWT537" s="340" t="s">
        <v>611</v>
      </c>
      <c r="EWU537" s="485">
        <f>EWU536+1</f>
        <v>2</v>
      </c>
      <c r="EWV537" s="340" t="s">
        <v>611</v>
      </c>
      <c r="EWW537" s="485">
        <f>EWW536+1</f>
        <v>2</v>
      </c>
      <c r="EWX537" s="340" t="s">
        <v>611</v>
      </c>
      <c r="EWY537" s="485">
        <f>EWY536+1</f>
        <v>2</v>
      </c>
      <c r="EWZ537" s="340" t="s">
        <v>611</v>
      </c>
      <c r="EXA537" s="485">
        <f>EXA536+1</f>
        <v>2</v>
      </c>
      <c r="EXB537" s="340" t="s">
        <v>611</v>
      </c>
      <c r="EXC537" s="485">
        <f>EXC536+1</f>
        <v>2</v>
      </c>
      <c r="EXD537" s="340" t="s">
        <v>611</v>
      </c>
      <c r="EXE537" s="485">
        <f>EXE536+1</f>
        <v>2</v>
      </c>
      <c r="EXF537" s="340" t="s">
        <v>611</v>
      </c>
      <c r="EXG537" s="485">
        <f>EXG536+1</f>
        <v>2</v>
      </c>
      <c r="EXH537" s="340" t="s">
        <v>611</v>
      </c>
      <c r="EXI537" s="485">
        <f>EXI536+1</f>
        <v>2</v>
      </c>
      <c r="EXJ537" s="340" t="s">
        <v>611</v>
      </c>
      <c r="EXK537" s="485">
        <f>EXK536+1</f>
        <v>2</v>
      </c>
      <c r="EXL537" s="340" t="s">
        <v>611</v>
      </c>
      <c r="EXM537" s="485">
        <f>EXM536+1</f>
        <v>2</v>
      </c>
      <c r="EXN537" s="340" t="s">
        <v>611</v>
      </c>
      <c r="EXO537" s="485">
        <f>EXO536+1</f>
        <v>2</v>
      </c>
      <c r="EXP537" s="340" t="s">
        <v>611</v>
      </c>
      <c r="EXQ537" s="485">
        <f>EXQ536+1</f>
        <v>2</v>
      </c>
      <c r="EXR537" s="340" t="s">
        <v>611</v>
      </c>
      <c r="EXS537" s="485">
        <f>EXS536+1</f>
        <v>2</v>
      </c>
      <c r="EXT537" s="340" t="s">
        <v>611</v>
      </c>
      <c r="EXU537" s="485">
        <f>EXU536+1</f>
        <v>2</v>
      </c>
      <c r="EXV537" s="340" t="s">
        <v>611</v>
      </c>
      <c r="EXW537" s="485">
        <f>EXW536+1</f>
        <v>2</v>
      </c>
      <c r="EXX537" s="340" t="s">
        <v>611</v>
      </c>
      <c r="EXY537" s="485">
        <f>EXY536+1</f>
        <v>2</v>
      </c>
      <c r="EXZ537" s="340" t="s">
        <v>611</v>
      </c>
      <c r="EYA537" s="485">
        <f>EYA536+1</f>
        <v>2</v>
      </c>
      <c r="EYB537" s="340" t="s">
        <v>611</v>
      </c>
      <c r="EYC537" s="485">
        <f>EYC536+1</f>
        <v>2</v>
      </c>
      <c r="EYD537" s="340" t="s">
        <v>611</v>
      </c>
      <c r="EYE537" s="485">
        <f>EYE536+1</f>
        <v>2</v>
      </c>
      <c r="EYF537" s="340" t="s">
        <v>611</v>
      </c>
      <c r="EYG537" s="485">
        <f>EYG536+1</f>
        <v>2</v>
      </c>
      <c r="EYH537" s="340" t="s">
        <v>611</v>
      </c>
      <c r="EYI537" s="485">
        <f>EYI536+1</f>
        <v>2</v>
      </c>
      <c r="EYJ537" s="340" t="s">
        <v>611</v>
      </c>
      <c r="EYK537" s="485">
        <f>EYK536+1</f>
        <v>2</v>
      </c>
      <c r="EYL537" s="340" t="s">
        <v>611</v>
      </c>
      <c r="EYM537" s="485">
        <f>EYM536+1</f>
        <v>2</v>
      </c>
      <c r="EYN537" s="340" t="s">
        <v>611</v>
      </c>
      <c r="EYO537" s="485">
        <f>EYO536+1</f>
        <v>2</v>
      </c>
      <c r="EYP537" s="340" t="s">
        <v>611</v>
      </c>
      <c r="EYQ537" s="485">
        <f>EYQ536+1</f>
        <v>2</v>
      </c>
      <c r="EYR537" s="340" t="s">
        <v>611</v>
      </c>
      <c r="EYS537" s="485">
        <f>EYS536+1</f>
        <v>2</v>
      </c>
      <c r="EYT537" s="340" t="s">
        <v>611</v>
      </c>
      <c r="EYU537" s="485">
        <f>EYU536+1</f>
        <v>2</v>
      </c>
      <c r="EYV537" s="340" t="s">
        <v>611</v>
      </c>
      <c r="EYW537" s="485">
        <f>EYW536+1</f>
        <v>2</v>
      </c>
      <c r="EYX537" s="340" t="s">
        <v>611</v>
      </c>
      <c r="EYY537" s="485">
        <f>EYY536+1</f>
        <v>2</v>
      </c>
      <c r="EYZ537" s="340" t="s">
        <v>611</v>
      </c>
      <c r="EZA537" s="485">
        <f>EZA536+1</f>
        <v>2</v>
      </c>
      <c r="EZB537" s="340" t="s">
        <v>611</v>
      </c>
      <c r="EZC537" s="485">
        <f>EZC536+1</f>
        <v>2</v>
      </c>
      <c r="EZD537" s="340" t="s">
        <v>611</v>
      </c>
      <c r="EZE537" s="485">
        <f>EZE536+1</f>
        <v>2</v>
      </c>
      <c r="EZF537" s="340" t="s">
        <v>611</v>
      </c>
      <c r="EZG537" s="485">
        <f>EZG536+1</f>
        <v>2</v>
      </c>
      <c r="EZH537" s="340" t="s">
        <v>611</v>
      </c>
      <c r="EZI537" s="485">
        <f>EZI536+1</f>
        <v>2</v>
      </c>
      <c r="EZJ537" s="340" t="s">
        <v>611</v>
      </c>
      <c r="EZK537" s="485">
        <f>EZK536+1</f>
        <v>2</v>
      </c>
      <c r="EZL537" s="340" t="s">
        <v>611</v>
      </c>
      <c r="EZM537" s="485">
        <f>EZM536+1</f>
        <v>2</v>
      </c>
      <c r="EZN537" s="340" t="s">
        <v>611</v>
      </c>
      <c r="EZO537" s="485">
        <f>EZO536+1</f>
        <v>2</v>
      </c>
      <c r="EZP537" s="340" t="s">
        <v>611</v>
      </c>
      <c r="EZQ537" s="485">
        <f>EZQ536+1</f>
        <v>2</v>
      </c>
      <c r="EZR537" s="340" t="s">
        <v>611</v>
      </c>
      <c r="EZS537" s="485">
        <f>EZS536+1</f>
        <v>2</v>
      </c>
      <c r="EZT537" s="340" t="s">
        <v>611</v>
      </c>
      <c r="EZU537" s="485">
        <f>EZU536+1</f>
        <v>2</v>
      </c>
      <c r="EZV537" s="340" t="s">
        <v>611</v>
      </c>
      <c r="EZW537" s="485">
        <f>EZW536+1</f>
        <v>2</v>
      </c>
      <c r="EZX537" s="340" t="s">
        <v>611</v>
      </c>
      <c r="EZY537" s="485">
        <f>EZY536+1</f>
        <v>2</v>
      </c>
      <c r="EZZ537" s="340" t="s">
        <v>611</v>
      </c>
      <c r="FAA537" s="485">
        <f>FAA536+1</f>
        <v>2</v>
      </c>
      <c r="FAB537" s="340" t="s">
        <v>611</v>
      </c>
      <c r="FAC537" s="485">
        <f>FAC536+1</f>
        <v>2</v>
      </c>
      <c r="FAD537" s="340" t="s">
        <v>611</v>
      </c>
      <c r="FAE537" s="485">
        <f>FAE536+1</f>
        <v>2</v>
      </c>
      <c r="FAF537" s="340" t="s">
        <v>611</v>
      </c>
      <c r="FAG537" s="485">
        <f>FAG536+1</f>
        <v>2</v>
      </c>
      <c r="FAH537" s="340" t="s">
        <v>611</v>
      </c>
      <c r="FAI537" s="485">
        <f>FAI536+1</f>
        <v>2</v>
      </c>
      <c r="FAJ537" s="340" t="s">
        <v>611</v>
      </c>
      <c r="FAK537" s="485">
        <f>FAK536+1</f>
        <v>2</v>
      </c>
      <c r="FAL537" s="340" t="s">
        <v>611</v>
      </c>
      <c r="FAM537" s="485">
        <f>FAM536+1</f>
        <v>2</v>
      </c>
      <c r="FAN537" s="340" t="s">
        <v>611</v>
      </c>
      <c r="FAO537" s="485">
        <f>FAO536+1</f>
        <v>2</v>
      </c>
      <c r="FAP537" s="340" t="s">
        <v>611</v>
      </c>
      <c r="FAQ537" s="485">
        <f>FAQ536+1</f>
        <v>2</v>
      </c>
      <c r="FAR537" s="340" t="s">
        <v>611</v>
      </c>
      <c r="FAS537" s="485">
        <f>FAS536+1</f>
        <v>2</v>
      </c>
      <c r="FAT537" s="340" t="s">
        <v>611</v>
      </c>
      <c r="FAU537" s="485">
        <f>FAU536+1</f>
        <v>2</v>
      </c>
      <c r="FAV537" s="340" t="s">
        <v>611</v>
      </c>
      <c r="FAW537" s="485">
        <f>FAW536+1</f>
        <v>2</v>
      </c>
      <c r="FAX537" s="340" t="s">
        <v>611</v>
      </c>
      <c r="FAY537" s="485">
        <f>FAY536+1</f>
        <v>2</v>
      </c>
      <c r="FAZ537" s="340" t="s">
        <v>611</v>
      </c>
      <c r="FBA537" s="485">
        <f>FBA536+1</f>
        <v>2</v>
      </c>
      <c r="FBB537" s="340" t="s">
        <v>611</v>
      </c>
      <c r="FBC537" s="485">
        <f>FBC536+1</f>
        <v>2</v>
      </c>
      <c r="FBD537" s="340" t="s">
        <v>611</v>
      </c>
      <c r="FBE537" s="485">
        <f>FBE536+1</f>
        <v>2</v>
      </c>
      <c r="FBF537" s="340" t="s">
        <v>611</v>
      </c>
      <c r="FBG537" s="485">
        <f>FBG536+1</f>
        <v>2</v>
      </c>
      <c r="FBH537" s="340" t="s">
        <v>611</v>
      </c>
      <c r="FBI537" s="485">
        <f>FBI536+1</f>
        <v>2</v>
      </c>
      <c r="FBJ537" s="340" t="s">
        <v>611</v>
      </c>
      <c r="FBK537" s="485">
        <f>FBK536+1</f>
        <v>2</v>
      </c>
      <c r="FBL537" s="340" t="s">
        <v>611</v>
      </c>
      <c r="FBM537" s="485">
        <f>FBM536+1</f>
        <v>2</v>
      </c>
      <c r="FBN537" s="340" t="s">
        <v>611</v>
      </c>
      <c r="FBO537" s="485">
        <f>FBO536+1</f>
        <v>2</v>
      </c>
      <c r="FBP537" s="340" t="s">
        <v>611</v>
      </c>
      <c r="FBQ537" s="485">
        <f>FBQ536+1</f>
        <v>2</v>
      </c>
      <c r="FBR537" s="340" t="s">
        <v>611</v>
      </c>
      <c r="FBS537" s="485">
        <f>FBS536+1</f>
        <v>2</v>
      </c>
      <c r="FBT537" s="340" t="s">
        <v>611</v>
      </c>
      <c r="FBU537" s="485">
        <f>FBU536+1</f>
        <v>2</v>
      </c>
      <c r="FBV537" s="340" t="s">
        <v>611</v>
      </c>
      <c r="FBW537" s="485">
        <f>FBW536+1</f>
        <v>2</v>
      </c>
      <c r="FBX537" s="340" t="s">
        <v>611</v>
      </c>
      <c r="FBY537" s="485">
        <f>FBY536+1</f>
        <v>2</v>
      </c>
      <c r="FBZ537" s="340" t="s">
        <v>611</v>
      </c>
      <c r="FCA537" s="485">
        <f>FCA536+1</f>
        <v>2</v>
      </c>
      <c r="FCB537" s="340" t="s">
        <v>611</v>
      </c>
      <c r="FCC537" s="485">
        <f>FCC536+1</f>
        <v>2</v>
      </c>
      <c r="FCD537" s="340" t="s">
        <v>611</v>
      </c>
      <c r="FCE537" s="485">
        <f>FCE536+1</f>
        <v>2</v>
      </c>
      <c r="FCF537" s="340" t="s">
        <v>611</v>
      </c>
      <c r="FCG537" s="485">
        <f>FCG536+1</f>
        <v>2</v>
      </c>
      <c r="FCH537" s="340" t="s">
        <v>611</v>
      </c>
      <c r="FCI537" s="485">
        <f>FCI536+1</f>
        <v>2</v>
      </c>
      <c r="FCJ537" s="340" t="s">
        <v>611</v>
      </c>
      <c r="FCK537" s="485">
        <f>FCK536+1</f>
        <v>2</v>
      </c>
      <c r="FCL537" s="340" t="s">
        <v>611</v>
      </c>
      <c r="FCM537" s="485">
        <f>FCM536+1</f>
        <v>2</v>
      </c>
      <c r="FCN537" s="340" t="s">
        <v>611</v>
      </c>
      <c r="FCO537" s="485">
        <f>FCO536+1</f>
        <v>2</v>
      </c>
      <c r="FCP537" s="340" t="s">
        <v>611</v>
      </c>
      <c r="FCQ537" s="485">
        <f>FCQ536+1</f>
        <v>2</v>
      </c>
      <c r="FCR537" s="340" t="s">
        <v>611</v>
      </c>
      <c r="FCS537" s="485">
        <f>FCS536+1</f>
        <v>2</v>
      </c>
      <c r="FCT537" s="340" t="s">
        <v>611</v>
      </c>
      <c r="FCU537" s="485">
        <f>FCU536+1</f>
        <v>2</v>
      </c>
      <c r="FCV537" s="340" t="s">
        <v>611</v>
      </c>
      <c r="FCW537" s="485">
        <f>FCW536+1</f>
        <v>2</v>
      </c>
      <c r="FCX537" s="340" t="s">
        <v>611</v>
      </c>
      <c r="FCY537" s="485">
        <f>FCY536+1</f>
        <v>2</v>
      </c>
      <c r="FCZ537" s="340" t="s">
        <v>611</v>
      </c>
      <c r="FDA537" s="485">
        <f>FDA536+1</f>
        <v>2</v>
      </c>
      <c r="FDB537" s="340" t="s">
        <v>611</v>
      </c>
      <c r="FDC537" s="485">
        <f>FDC536+1</f>
        <v>2</v>
      </c>
      <c r="FDD537" s="340" t="s">
        <v>611</v>
      </c>
      <c r="FDE537" s="485">
        <f>FDE536+1</f>
        <v>2</v>
      </c>
      <c r="FDF537" s="340" t="s">
        <v>611</v>
      </c>
      <c r="FDG537" s="485">
        <f>FDG536+1</f>
        <v>2</v>
      </c>
      <c r="FDH537" s="340" t="s">
        <v>611</v>
      </c>
      <c r="FDI537" s="485">
        <f>FDI536+1</f>
        <v>2</v>
      </c>
      <c r="FDJ537" s="340" t="s">
        <v>611</v>
      </c>
      <c r="FDK537" s="485">
        <f>FDK536+1</f>
        <v>2</v>
      </c>
      <c r="FDL537" s="340" t="s">
        <v>611</v>
      </c>
      <c r="FDM537" s="485">
        <f>FDM536+1</f>
        <v>2</v>
      </c>
      <c r="FDN537" s="340" t="s">
        <v>611</v>
      </c>
      <c r="FDO537" s="485">
        <f>FDO536+1</f>
        <v>2</v>
      </c>
      <c r="FDP537" s="340" t="s">
        <v>611</v>
      </c>
      <c r="FDQ537" s="485">
        <f>FDQ536+1</f>
        <v>2</v>
      </c>
      <c r="FDR537" s="340" t="s">
        <v>611</v>
      </c>
      <c r="FDS537" s="485">
        <f>FDS536+1</f>
        <v>2</v>
      </c>
      <c r="FDT537" s="340" t="s">
        <v>611</v>
      </c>
      <c r="FDU537" s="485">
        <f>FDU536+1</f>
        <v>2</v>
      </c>
      <c r="FDV537" s="340" t="s">
        <v>611</v>
      </c>
      <c r="FDW537" s="485">
        <f>FDW536+1</f>
        <v>2</v>
      </c>
      <c r="FDX537" s="340" t="s">
        <v>611</v>
      </c>
      <c r="FDY537" s="485">
        <f>FDY536+1</f>
        <v>2</v>
      </c>
      <c r="FDZ537" s="340" t="s">
        <v>611</v>
      </c>
      <c r="FEA537" s="485">
        <f>FEA536+1</f>
        <v>2</v>
      </c>
      <c r="FEB537" s="340" t="s">
        <v>611</v>
      </c>
      <c r="FEC537" s="485">
        <f>FEC536+1</f>
        <v>2</v>
      </c>
      <c r="FED537" s="340" t="s">
        <v>611</v>
      </c>
      <c r="FEE537" s="485">
        <f>FEE536+1</f>
        <v>2</v>
      </c>
      <c r="FEF537" s="340" t="s">
        <v>611</v>
      </c>
      <c r="FEG537" s="485">
        <f>FEG536+1</f>
        <v>2</v>
      </c>
      <c r="FEH537" s="340" t="s">
        <v>611</v>
      </c>
      <c r="FEI537" s="485">
        <f>FEI536+1</f>
        <v>2</v>
      </c>
      <c r="FEJ537" s="340" t="s">
        <v>611</v>
      </c>
      <c r="FEK537" s="485">
        <f>FEK536+1</f>
        <v>2</v>
      </c>
      <c r="FEL537" s="340" t="s">
        <v>611</v>
      </c>
      <c r="FEM537" s="485">
        <f>FEM536+1</f>
        <v>2</v>
      </c>
      <c r="FEN537" s="340" t="s">
        <v>611</v>
      </c>
      <c r="FEO537" s="485">
        <f>FEO536+1</f>
        <v>2</v>
      </c>
      <c r="FEP537" s="340" t="s">
        <v>611</v>
      </c>
      <c r="FEQ537" s="485">
        <f>FEQ536+1</f>
        <v>2</v>
      </c>
      <c r="FER537" s="340" t="s">
        <v>611</v>
      </c>
      <c r="FES537" s="485">
        <f>FES536+1</f>
        <v>2</v>
      </c>
      <c r="FET537" s="340" t="s">
        <v>611</v>
      </c>
      <c r="FEU537" s="485">
        <f>FEU536+1</f>
        <v>2</v>
      </c>
      <c r="FEV537" s="340" t="s">
        <v>611</v>
      </c>
      <c r="FEW537" s="485">
        <f>FEW536+1</f>
        <v>2</v>
      </c>
      <c r="FEX537" s="340" t="s">
        <v>611</v>
      </c>
      <c r="FEY537" s="485">
        <f>FEY536+1</f>
        <v>2</v>
      </c>
      <c r="FEZ537" s="340" t="s">
        <v>611</v>
      </c>
      <c r="FFA537" s="485">
        <f>FFA536+1</f>
        <v>2</v>
      </c>
      <c r="FFB537" s="340" t="s">
        <v>611</v>
      </c>
      <c r="FFC537" s="485">
        <f>FFC536+1</f>
        <v>2</v>
      </c>
      <c r="FFD537" s="340" t="s">
        <v>611</v>
      </c>
      <c r="FFE537" s="485">
        <f>FFE536+1</f>
        <v>2</v>
      </c>
      <c r="FFF537" s="340" t="s">
        <v>611</v>
      </c>
      <c r="FFG537" s="485">
        <f>FFG536+1</f>
        <v>2</v>
      </c>
      <c r="FFH537" s="340" t="s">
        <v>611</v>
      </c>
      <c r="FFI537" s="485">
        <f>FFI536+1</f>
        <v>2</v>
      </c>
      <c r="FFJ537" s="340" t="s">
        <v>611</v>
      </c>
      <c r="FFK537" s="485">
        <f>FFK536+1</f>
        <v>2</v>
      </c>
      <c r="FFL537" s="340" t="s">
        <v>611</v>
      </c>
      <c r="FFM537" s="485">
        <f>FFM536+1</f>
        <v>2</v>
      </c>
      <c r="FFN537" s="340" t="s">
        <v>611</v>
      </c>
      <c r="FFO537" s="485">
        <f>FFO536+1</f>
        <v>2</v>
      </c>
      <c r="FFP537" s="340" t="s">
        <v>611</v>
      </c>
      <c r="FFQ537" s="485">
        <f>FFQ536+1</f>
        <v>2</v>
      </c>
      <c r="FFR537" s="340" t="s">
        <v>611</v>
      </c>
      <c r="FFS537" s="485">
        <f>FFS536+1</f>
        <v>2</v>
      </c>
      <c r="FFT537" s="340" t="s">
        <v>611</v>
      </c>
      <c r="FFU537" s="485">
        <f>FFU536+1</f>
        <v>2</v>
      </c>
      <c r="FFV537" s="340" t="s">
        <v>611</v>
      </c>
      <c r="FFW537" s="485">
        <f>FFW536+1</f>
        <v>2</v>
      </c>
      <c r="FFX537" s="340" t="s">
        <v>611</v>
      </c>
      <c r="FFY537" s="485">
        <f>FFY536+1</f>
        <v>2</v>
      </c>
      <c r="FFZ537" s="340" t="s">
        <v>611</v>
      </c>
      <c r="FGA537" s="485">
        <f>FGA536+1</f>
        <v>2</v>
      </c>
      <c r="FGB537" s="340" t="s">
        <v>611</v>
      </c>
      <c r="FGC537" s="485">
        <f>FGC536+1</f>
        <v>2</v>
      </c>
      <c r="FGD537" s="340" t="s">
        <v>611</v>
      </c>
      <c r="FGE537" s="485">
        <f>FGE536+1</f>
        <v>2</v>
      </c>
      <c r="FGF537" s="340" t="s">
        <v>611</v>
      </c>
      <c r="FGG537" s="485">
        <f>FGG536+1</f>
        <v>2</v>
      </c>
      <c r="FGH537" s="340" t="s">
        <v>611</v>
      </c>
      <c r="FGI537" s="485">
        <f>FGI536+1</f>
        <v>2</v>
      </c>
      <c r="FGJ537" s="340" t="s">
        <v>611</v>
      </c>
      <c r="FGK537" s="485">
        <f>FGK536+1</f>
        <v>2</v>
      </c>
      <c r="FGL537" s="340" t="s">
        <v>611</v>
      </c>
      <c r="FGM537" s="485">
        <f>FGM536+1</f>
        <v>2</v>
      </c>
      <c r="FGN537" s="340" t="s">
        <v>611</v>
      </c>
      <c r="FGO537" s="485">
        <f>FGO536+1</f>
        <v>2</v>
      </c>
      <c r="FGP537" s="340" t="s">
        <v>611</v>
      </c>
      <c r="FGQ537" s="485">
        <f>FGQ536+1</f>
        <v>2</v>
      </c>
      <c r="FGR537" s="340" t="s">
        <v>611</v>
      </c>
      <c r="FGS537" s="485">
        <f>FGS536+1</f>
        <v>2</v>
      </c>
      <c r="FGT537" s="340" t="s">
        <v>611</v>
      </c>
      <c r="FGU537" s="485">
        <f>FGU536+1</f>
        <v>2</v>
      </c>
      <c r="FGV537" s="340" t="s">
        <v>611</v>
      </c>
      <c r="FGW537" s="485">
        <f>FGW536+1</f>
        <v>2</v>
      </c>
      <c r="FGX537" s="340" t="s">
        <v>611</v>
      </c>
      <c r="FGY537" s="485">
        <f>FGY536+1</f>
        <v>2</v>
      </c>
      <c r="FGZ537" s="340" t="s">
        <v>611</v>
      </c>
      <c r="FHA537" s="485">
        <f>FHA536+1</f>
        <v>2</v>
      </c>
      <c r="FHB537" s="340" t="s">
        <v>611</v>
      </c>
      <c r="FHC537" s="485">
        <f>FHC536+1</f>
        <v>2</v>
      </c>
      <c r="FHD537" s="340" t="s">
        <v>611</v>
      </c>
      <c r="FHE537" s="485">
        <f>FHE536+1</f>
        <v>2</v>
      </c>
      <c r="FHF537" s="340" t="s">
        <v>611</v>
      </c>
      <c r="FHG537" s="485">
        <f>FHG536+1</f>
        <v>2</v>
      </c>
      <c r="FHH537" s="340" t="s">
        <v>611</v>
      </c>
      <c r="FHI537" s="485">
        <f>FHI536+1</f>
        <v>2</v>
      </c>
      <c r="FHJ537" s="340" t="s">
        <v>611</v>
      </c>
      <c r="FHK537" s="485">
        <f>FHK536+1</f>
        <v>2</v>
      </c>
      <c r="FHL537" s="340" t="s">
        <v>611</v>
      </c>
      <c r="FHM537" s="485">
        <f>FHM536+1</f>
        <v>2</v>
      </c>
      <c r="FHN537" s="340" t="s">
        <v>611</v>
      </c>
      <c r="FHO537" s="485">
        <f>FHO536+1</f>
        <v>2</v>
      </c>
      <c r="FHP537" s="340" t="s">
        <v>611</v>
      </c>
      <c r="FHQ537" s="485">
        <f>FHQ536+1</f>
        <v>2</v>
      </c>
      <c r="FHR537" s="340" t="s">
        <v>611</v>
      </c>
      <c r="FHS537" s="485">
        <f>FHS536+1</f>
        <v>2</v>
      </c>
      <c r="FHT537" s="340" t="s">
        <v>611</v>
      </c>
      <c r="FHU537" s="485">
        <f>FHU536+1</f>
        <v>2</v>
      </c>
      <c r="FHV537" s="340" t="s">
        <v>611</v>
      </c>
      <c r="FHW537" s="485">
        <f>FHW536+1</f>
        <v>2</v>
      </c>
      <c r="FHX537" s="340" t="s">
        <v>611</v>
      </c>
      <c r="FHY537" s="485">
        <f>FHY536+1</f>
        <v>2</v>
      </c>
      <c r="FHZ537" s="340" t="s">
        <v>611</v>
      </c>
      <c r="FIA537" s="485">
        <f>FIA536+1</f>
        <v>2</v>
      </c>
      <c r="FIB537" s="340" t="s">
        <v>611</v>
      </c>
      <c r="FIC537" s="485">
        <f>FIC536+1</f>
        <v>2</v>
      </c>
      <c r="FID537" s="340" t="s">
        <v>611</v>
      </c>
      <c r="FIE537" s="485">
        <f>FIE536+1</f>
        <v>2</v>
      </c>
      <c r="FIF537" s="340" t="s">
        <v>611</v>
      </c>
      <c r="FIG537" s="485">
        <f>FIG536+1</f>
        <v>2</v>
      </c>
      <c r="FIH537" s="340" t="s">
        <v>611</v>
      </c>
      <c r="FII537" s="485">
        <f>FII536+1</f>
        <v>2</v>
      </c>
      <c r="FIJ537" s="340" t="s">
        <v>611</v>
      </c>
      <c r="FIK537" s="485">
        <f>FIK536+1</f>
        <v>2</v>
      </c>
      <c r="FIL537" s="340" t="s">
        <v>611</v>
      </c>
      <c r="FIM537" s="485">
        <f>FIM536+1</f>
        <v>2</v>
      </c>
      <c r="FIN537" s="340" t="s">
        <v>611</v>
      </c>
      <c r="FIO537" s="485">
        <f>FIO536+1</f>
        <v>2</v>
      </c>
      <c r="FIP537" s="340" t="s">
        <v>611</v>
      </c>
      <c r="FIQ537" s="485">
        <f>FIQ536+1</f>
        <v>2</v>
      </c>
      <c r="FIR537" s="340" t="s">
        <v>611</v>
      </c>
      <c r="FIS537" s="485">
        <f>FIS536+1</f>
        <v>2</v>
      </c>
      <c r="FIT537" s="340" t="s">
        <v>611</v>
      </c>
      <c r="FIU537" s="485">
        <f>FIU536+1</f>
        <v>2</v>
      </c>
      <c r="FIV537" s="340" t="s">
        <v>611</v>
      </c>
      <c r="FIW537" s="485">
        <f>FIW536+1</f>
        <v>2</v>
      </c>
      <c r="FIX537" s="340" t="s">
        <v>611</v>
      </c>
      <c r="FIY537" s="485">
        <f>FIY536+1</f>
        <v>2</v>
      </c>
      <c r="FIZ537" s="340" t="s">
        <v>611</v>
      </c>
      <c r="FJA537" s="485">
        <f>FJA536+1</f>
        <v>2</v>
      </c>
      <c r="FJB537" s="340" t="s">
        <v>611</v>
      </c>
      <c r="FJC537" s="485">
        <f>FJC536+1</f>
        <v>2</v>
      </c>
      <c r="FJD537" s="340" t="s">
        <v>611</v>
      </c>
      <c r="FJE537" s="485">
        <f>FJE536+1</f>
        <v>2</v>
      </c>
      <c r="FJF537" s="340" t="s">
        <v>611</v>
      </c>
      <c r="FJG537" s="485">
        <f>FJG536+1</f>
        <v>2</v>
      </c>
      <c r="FJH537" s="340" t="s">
        <v>611</v>
      </c>
      <c r="FJI537" s="485">
        <f>FJI536+1</f>
        <v>2</v>
      </c>
      <c r="FJJ537" s="340" t="s">
        <v>611</v>
      </c>
      <c r="FJK537" s="485">
        <f>FJK536+1</f>
        <v>2</v>
      </c>
      <c r="FJL537" s="340" t="s">
        <v>611</v>
      </c>
      <c r="FJM537" s="485">
        <f>FJM536+1</f>
        <v>2</v>
      </c>
      <c r="FJN537" s="340" t="s">
        <v>611</v>
      </c>
      <c r="FJO537" s="485">
        <f>FJO536+1</f>
        <v>2</v>
      </c>
      <c r="FJP537" s="340" t="s">
        <v>611</v>
      </c>
      <c r="FJQ537" s="485">
        <f>FJQ536+1</f>
        <v>2</v>
      </c>
      <c r="FJR537" s="340" t="s">
        <v>611</v>
      </c>
      <c r="FJS537" s="485">
        <f>FJS536+1</f>
        <v>2</v>
      </c>
      <c r="FJT537" s="340" t="s">
        <v>611</v>
      </c>
      <c r="FJU537" s="485">
        <f>FJU536+1</f>
        <v>2</v>
      </c>
      <c r="FJV537" s="340" t="s">
        <v>611</v>
      </c>
      <c r="FJW537" s="485">
        <f>FJW536+1</f>
        <v>2</v>
      </c>
      <c r="FJX537" s="340" t="s">
        <v>611</v>
      </c>
      <c r="FJY537" s="485">
        <f>FJY536+1</f>
        <v>2</v>
      </c>
      <c r="FJZ537" s="340" t="s">
        <v>611</v>
      </c>
      <c r="FKA537" s="485">
        <f>FKA536+1</f>
        <v>2</v>
      </c>
      <c r="FKB537" s="340" t="s">
        <v>611</v>
      </c>
      <c r="FKC537" s="485">
        <f>FKC536+1</f>
        <v>2</v>
      </c>
      <c r="FKD537" s="340" t="s">
        <v>611</v>
      </c>
      <c r="FKE537" s="485">
        <f>FKE536+1</f>
        <v>2</v>
      </c>
      <c r="FKF537" s="340" t="s">
        <v>611</v>
      </c>
      <c r="FKG537" s="485">
        <f>FKG536+1</f>
        <v>2</v>
      </c>
      <c r="FKH537" s="340" t="s">
        <v>611</v>
      </c>
      <c r="FKI537" s="485">
        <f>FKI536+1</f>
        <v>2</v>
      </c>
      <c r="FKJ537" s="340" t="s">
        <v>611</v>
      </c>
      <c r="FKK537" s="485">
        <f>FKK536+1</f>
        <v>2</v>
      </c>
      <c r="FKL537" s="340" t="s">
        <v>611</v>
      </c>
      <c r="FKM537" s="485">
        <f>FKM536+1</f>
        <v>2</v>
      </c>
      <c r="FKN537" s="340" t="s">
        <v>611</v>
      </c>
      <c r="FKO537" s="485">
        <f>FKO536+1</f>
        <v>2</v>
      </c>
      <c r="FKP537" s="340" t="s">
        <v>611</v>
      </c>
      <c r="FKQ537" s="485">
        <f>FKQ536+1</f>
        <v>2</v>
      </c>
      <c r="FKR537" s="340" t="s">
        <v>611</v>
      </c>
      <c r="FKS537" s="485">
        <f>FKS536+1</f>
        <v>2</v>
      </c>
      <c r="FKT537" s="340" t="s">
        <v>611</v>
      </c>
      <c r="FKU537" s="485">
        <f>FKU536+1</f>
        <v>2</v>
      </c>
      <c r="FKV537" s="340" t="s">
        <v>611</v>
      </c>
      <c r="FKW537" s="485">
        <f>FKW536+1</f>
        <v>2</v>
      </c>
      <c r="FKX537" s="340" t="s">
        <v>611</v>
      </c>
      <c r="FKY537" s="485">
        <f>FKY536+1</f>
        <v>2</v>
      </c>
      <c r="FKZ537" s="340" t="s">
        <v>611</v>
      </c>
      <c r="FLA537" s="485">
        <f>FLA536+1</f>
        <v>2</v>
      </c>
      <c r="FLB537" s="340" t="s">
        <v>611</v>
      </c>
      <c r="FLC537" s="485">
        <f>FLC536+1</f>
        <v>2</v>
      </c>
      <c r="FLD537" s="340" t="s">
        <v>611</v>
      </c>
      <c r="FLE537" s="485">
        <f>FLE536+1</f>
        <v>2</v>
      </c>
      <c r="FLF537" s="340" t="s">
        <v>611</v>
      </c>
      <c r="FLG537" s="485">
        <f>FLG536+1</f>
        <v>2</v>
      </c>
      <c r="FLH537" s="340" t="s">
        <v>611</v>
      </c>
      <c r="FLI537" s="485">
        <f>FLI536+1</f>
        <v>2</v>
      </c>
      <c r="FLJ537" s="340" t="s">
        <v>611</v>
      </c>
      <c r="FLK537" s="485">
        <f>FLK536+1</f>
        <v>2</v>
      </c>
      <c r="FLL537" s="340" t="s">
        <v>611</v>
      </c>
      <c r="FLM537" s="485">
        <f>FLM536+1</f>
        <v>2</v>
      </c>
      <c r="FLN537" s="340" t="s">
        <v>611</v>
      </c>
      <c r="FLO537" s="485">
        <f>FLO536+1</f>
        <v>2</v>
      </c>
      <c r="FLP537" s="340" t="s">
        <v>611</v>
      </c>
      <c r="FLQ537" s="485">
        <f>FLQ536+1</f>
        <v>2</v>
      </c>
      <c r="FLR537" s="340" t="s">
        <v>611</v>
      </c>
      <c r="FLS537" s="485">
        <f>FLS536+1</f>
        <v>2</v>
      </c>
      <c r="FLT537" s="340" t="s">
        <v>611</v>
      </c>
      <c r="FLU537" s="485">
        <f>FLU536+1</f>
        <v>2</v>
      </c>
      <c r="FLV537" s="340" t="s">
        <v>611</v>
      </c>
      <c r="FLW537" s="485">
        <f>FLW536+1</f>
        <v>2</v>
      </c>
      <c r="FLX537" s="340" t="s">
        <v>611</v>
      </c>
      <c r="FLY537" s="485">
        <f>FLY536+1</f>
        <v>2</v>
      </c>
      <c r="FLZ537" s="340" t="s">
        <v>611</v>
      </c>
      <c r="FMA537" s="485">
        <f>FMA536+1</f>
        <v>2</v>
      </c>
      <c r="FMB537" s="340" t="s">
        <v>611</v>
      </c>
      <c r="FMC537" s="485">
        <f>FMC536+1</f>
        <v>2</v>
      </c>
      <c r="FMD537" s="340" t="s">
        <v>611</v>
      </c>
      <c r="FME537" s="485">
        <f>FME536+1</f>
        <v>2</v>
      </c>
      <c r="FMF537" s="340" t="s">
        <v>611</v>
      </c>
      <c r="FMG537" s="485">
        <f>FMG536+1</f>
        <v>2</v>
      </c>
      <c r="FMH537" s="340" t="s">
        <v>611</v>
      </c>
      <c r="FMI537" s="485">
        <f>FMI536+1</f>
        <v>2</v>
      </c>
      <c r="FMJ537" s="340" t="s">
        <v>611</v>
      </c>
      <c r="FMK537" s="485">
        <f>FMK536+1</f>
        <v>2</v>
      </c>
      <c r="FML537" s="340" t="s">
        <v>611</v>
      </c>
      <c r="FMM537" s="485">
        <f>FMM536+1</f>
        <v>2</v>
      </c>
      <c r="FMN537" s="340" t="s">
        <v>611</v>
      </c>
      <c r="FMO537" s="485">
        <f>FMO536+1</f>
        <v>2</v>
      </c>
      <c r="FMP537" s="340" t="s">
        <v>611</v>
      </c>
      <c r="FMQ537" s="485">
        <f>FMQ536+1</f>
        <v>2</v>
      </c>
      <c r="FMR537" s="340" t="s">
        <v>611</v>
      </c>
      <c r="FMS537" s="485">
        <f>FMS536+1</f>
        <v>2</v>
      </c>
      <c r="FMT537" s="340" t="s">
        <v>611</v>
      </c>
      <c r="FMU537" s="485">
        <f>FMU536+1</f>
        <v>2</v>
      </c>
      <c r="FMV537" s="340" t="s">
        <v>611</v>
      </c>
      <c r="FMW537" s="485">
        <f>FMW536+1</f>
        <v>2</v>
      </c>
      <c r="FMX537" s="340" t="s">
        <v>611</v>
      </c>
      <c r="FMY537" s="485">
        <f>FMY536+1</f>
        <v>2</v>
      </c>
      <c r="FMZ537" s="340" t="s">
        <v>611</v>
      </c>
      <c r="FNA537" s="485">
        <f>FNA536+1</f>
        <v>2</v>
      </c>
      <c r="FNB537" s="340" t="s">
        <v>611</v>
      </c>
      <c r="FNC537" s="485">
        <f>FNC536+1</f>
        <v>2</v>
      </c>
      <c r="FND537" s="340" t="s">
        <v>611</v>
      </c>
      <c r="FNE537" s="485">
        <f>FNE536+1</f>
        <v>2</v>
      </c>
      <c r="FNF537" s="340" t="s">
        <v>611</v>
      </c>
      <c r="FNG537" s="485">
        <f>FNG536+1</f>
        <v>2</v>
      </c>
      <c r="FNH537" s="340" t="s">
        <v>611</v>
      </c>
      <c r="FNI537" s="485">
        <f>FNI536+1</f>
        <v>2</v>
      </c>
      <c r="FNJ537" s="340" t="s">
        <v>611</v>
      </c>
      <c r="FNK537" s="485">
        <f>FNK536+1</f>
        <v>2</v>
      </c>
      <c r="FNL537" s="340" t="s">
        <v>611</v>
      </c>
      <c r="FNM537" s="485">
        <f>FNM536+1</f>
        <v>2</v>
      </c>
      <c r="FNN537" s="340" t="s">
        <v>611</v>
      </c>
      <c r="FNO537" s="485">
        <f>FNO536+1</f>
        <v>2</v>
      </c>
      <c r="FNP537" s="340" t="s">
        <v>611</v>
      </c>
      <c r="FNQ537" s="485">
        <f>FNQ536+1</f>
        <v>2</v>
      </c>
      <c r="FNR537" s="340" t="s">
        <v>611</v>
      </c>
      <c r="FNS537" s="485">
        <f>FNS536+1</f>
        <v>2</v>
      </c>
      <c r="FNT537" s="340" t="s">
        <v>611</v>
      </c>
      <c r="FNU537" s="485">
        <f>FNU536+1</f>
        <v>2</v>
      </c>
      <c r="FNV537" s="340" t="s">
        <v>611</v>
      </c>
      <c r="FNW537" s="485">
        <f>FNW536+1</f>
        <v>2</v>
      </c>
      <c r="FNX537" s="340" t="s">
        <v>611</v>
      </c>
      <c r="FNY537" s="485">
        <f>FNY536+1</f>
        <v>2</v>
      </c>
      <c r="FNZ537" s="340" t="s">
        <v>611</v>
      </c>
      <c r="FOA537" s="485">
        <f>FOA536+1</f>
        <v>2</v>
      </c>
      <c r="FOB537" s="340" t="s">
        <v>611</v>
      </c>
      <c r="FOC537" s="485">
        <f>FOC536+1</f>
        <v>2</v>
      </c>
      <c r="FOD537" s="340" t="s">
        <v>611</v>
      </c>
      <c r="FOE537" s="485">
        <f>FOE536+1</f>
        <v>2</v>
      </c>
      <c r="FOF537" s="340" t="s">
        <v>611</v>
      </c>
      <c r="FOG537" s="485">
        <f>FOG536+1</f>
        <v>2</v>
      </c>
      <c r="FOH537" s="340" t="s">
        <v>611</v>
      </c>
      <c r="FOI537" s="485">
        <f>FOI536+1</f>
        <v>2</v>
      </c>
      <c r="FOJ537" s="340" t="s">
        <v>611</v>
      </c>
      <c r="FOK537" s="485">
        <f>FOK536+1</f>
        <v>2</v>
      </c>
      <c r="FOL537" s="340" t="s">
        <v>611</v>
      </c>
      <c r="FOM537" s="485">
        <f>FOM536+1</f>
        <v>2</v>
      </c>
      <c r="FON537" s="340" t="s">
        <v>611</v>
      </c>
      <c r="FOO537" s="485">
        <f>FOO536+1</f>
        <v>2</v>
      </c>
      <c r="FOP537" s="340" t="s">
        <v>611</v>
      </c>
      <c r="FOQ537" s="485">
        <f>FOQ536+1</f>
        <v>2</v>
      </c>
      <c r="FOR537" s="340" t="s">
        <v>611</v>
      </c>
      <c r="FOS537" s="485">
        <f>FOS536+1</f>
        <v>2</v>
      </c>
      <c r="FOT537" s="340" t="s">
        <v>611</v>
      </c>
      <c r="FOU537" s="485">
        <f>FOU536+1</f>
        <v>2</v>
      </c>
      <c r="FOV537" s="340" t="s">
        <v>611</v>
      </c>
      <c r="FOW537" s="485">
        <f>FOW536+1</f>
        <v>2</v>
      </c>
      <c r="FOX537" s="340" t="s">
        <v>611</v>
      </c>
      <c r="FOY537" s="485">
        <f>FOY536+1</f>
        <v>2</v>
      </c>
      <c r="FOZ537" s="340" t="s">
        <v>611</v>
      </c>
      <c r="FPA537" s="485">
        <f>FPA536+1</f>
        <v>2</v>
      </c>
      <c r="FPB537" s="340" t="s">
        <v>611</v>
      </c>
      <c r="FPC537" s="485">
        <f>FPC536+1</f>
        <v>2</v>
      </c>
      <c r="FPD537" s="340" t="s">
        <v>611</v>
      </c>
      <c r="FPE537" s="485">
        <f>FPE536+1</f>
        <v>2</v>
      </c>
      <c r="FPF537" s="340" t="s">
        <v>611</v>
      </c>
      <c r="FPG537" s="485">
        <f>FPG536+1</f>
        <v>2</v>
      </c>
      <c r="FPH537" s="340" t="s">
        <v>611</v>
      </c>
      <c r="FPI537" s="485">
        <f>FPI536+1</f>
        <v>2</v>
      </c>
      <c r="FPJ537" s="340" t="s">
        <v>611</v>
      </c>
      <c r="FPK537" s="485">
        <f>FPK536+1</f>
        <v>2</v>
      </c>
      <c r="FPL537" s="340" t="s">
        <v>611</v>
      </c>
      <c r="FPM537" s="485">
        <f>FPM536+1</f>
        <v>2</v>
      </c>
      <c r="FPN537" s="340" t="s">
        <v>611</v>
      </c>
      <c r="FPO537" s="485">
        <f>FPO536+1</f>
        <v>2</v>
      </c>
      <c r="FPP537" s="340" t="s">
        <v>611</v>
      </c>
      <c r="FPQ537" s="485">
        <f>FPQ536+1</f>
        <v>2</v>
      </c>
      <c r="FPR537" s="340" t="s">
        <v>611</v>
      </c>
      <c r="FPS537" s="485">
        <f>FPS536+1</f>
        <v>2</v>
      </c>
      <c r="FPT537" s="340" t="s">
        <v>611</v>
      </c>
      <c r="FPU537" s="485">
        <f>FPU536+1</f>
        <v>2</v>
      </c>
      <c r="FPV537" s="340" t="s">
        <v>611</v>
      </c>
      <c r="FPW537" s="485">
        <f>FPW536+1</f>
        <v>2</v>
      </c>
      <c r="FPX537" s="340" t="s">
        <v>611</v>
      </c>
      <c r="FPY537" s="485">
        <f>FPY536+1</f>
        <v>2</v>
      </c>
      <c r="FPZ537" s="340" t="s">
        <v>611</v>
      </c>
      <c r="FQA537" s="485">
        <f>FQA536+1</f>
        <v>2</v>
      </c>
      <c r="FQB537" s="340" t="s">
        <v>611</v>
      </c>
      <c r="FQC537" s="485">
        <f>FQC536+1</f>
        <v>2</v>
      </c>
      <c r="FQD537" s="340" t="s">
        <v>611</v>
      </c>
      <c r="FQE537" s="485">
        <f>FQE536+1</f>
        <v>2</v>
      </c>
      <c r="FQF537" s="340" t="s">
        <v>611</v>
      </c>
      <c r="FQG537" s="485">
        <f>FQG536+1</f>
        <v>2</v>
      </c>
      <c r="FQH537" s="340" t="s">
        <v>611</v>
      </c>
      <c r="FQI537" s="485">
        <f>FQI536+1</f>
        <v>2</v>
      </c>
      <c r="FQJ537" s="340" t="s">
        <v>611</v>
      </c>
      <c r="FQK537" s="485">
        <f>FQK536+1</f>
        <v>2</v>
      </c>
      <c r="FQL537" s="340" t="s">
        <v>611</v>
      </c>
      <c r="FQM537" s="485">
        <f>FQM536+1</f>
        <v>2</v>
      </c>
      <c r="FQN537" s="340" t="s">
        <v>611</v>
      </c>
      <c r="FQO537" s="485">
        <f>FQO536+1</f>
        <v>2</v>
      </c>
      <c r="FQP537" s="340" t="s">
        <v>611</v>
      </c>
      <c r="FQQ537" s="485">
        <f>FQQ536+1</f>
        <v>2</v>
      </c>
      <c r="FQR537" s="340" t="s">
        <v>611</v>
      </c>
      <c r="FQS537" s="485">
        <f>FQS536+1</f>
        <v>2</v>
      </c>
      <c r="FQT537" s="340" t="s">
        <v>611</v>
      </c>
      <c r="FQU537" s="485">
        <f>FQU536+1</f>
        <v>2</v>
      </c>
      <c r="FQV537" s="340" t="s">
        <v>611</v>
      </c>
      <c r="FQW537" s="485">
        <f>FQW536+1</f>
        <v>2</v>
      </c>
      <c r="FQX537" s="340" t="s">
        <v>611</v>
      </c>
      <c r="FQY537" s="485"/>
      <c r="FQZ537" s="340"/>
      <c r="FRA537" s="485"/>
      <c r="FRB537" s="340"/>
      <c r="FRC537" s="485"/>
      <c r="FRD537" s="340"/>
      <c r="FRE537" s="485"/>
      <c r="FRF537" s="340"/>
      <c r="FRG537" s="485"/>
      <c r="FRH537" s="340"/>
      <c r="FRI537" s="485"/>
      <c r="FRJ537" s="340"/>
      <c r="FRK537" s="485"/>
      <c r="FRL537" s="340"/>
      <c r="FRM537" s="485"/>
      <c r="FRN537" s="340"/>
      <c r="FRO537" s="485"/>
      <c r="FRP537" s="340"/>
      <c r="FRQ537" s="485"/>
      <c r="FRR537" s="340"/>
      <c r="FRS537" s="485"/>
      <c r="FRT537" s="340"/>
      <c r="FRU537" s="485"/>
      <c r="FRV537" s="340"/>
      <c r="FRW537" s="485"/>
      <c r="FRX537" s="340"/>
      <c r="FRY537" s="485"/>
      <c r="FRZ537" s="340"/>
      <c r="FSA537" s="485"/>
      <c r="FSB537" s="340"/>
      <c r="FSC537" s="485"/>
      <c r="FSD537" s="340"/>
      <c r="FSE537" s="485"/>
      <c r="FSF537" s="340"/>
      <c r="FSG537" s="485"/>
      <c r="FSH537" s="340"/>
      <c r="FSI537" s="485"/>
      <c r="FSJ537" s="340"/>
      <c r="FSK537" s="485"/>
      <c r="FSL537" s="340"/>
      <c r="FSM537" s="485"/>
      <c r="FSN537" s="340"/>
      <c r="FSO537" s="485"/>
      <c r="FSP537" s="340"/>
      <c r="FSQ537" s="485"/>
      <c r="FSR537" s="340"/>
      <c r="FSS537" s="485"/>
      <c r="FST537" s="340"/>
      <c r="FSU537" s="485"/>
      <c r="FSV537" s="340"/>
      <c r="FSW537" s="485"/>
      <c r="FSX537" s="340"/>
      <c r="FSY537" s="485"/>
      <c r="FSZ537" s="340"/>
      <c r="FTA537" s="485"/>
      <c r="FTB537" s="340"/>
      <c r="FTC537" s="485"/>
      <c r="FTD537" s="340"/>
      <c r="FTE537" s="485"/>
      <c r="FTF537" s="340"/>
      <c r="FTG537" s="485"/>
      <c r="FTH537" s="340"/>
      <c r="FTI537" s="485"/>
      <c r="FTJ537" s="340"/>
      <c r="FTK537" s="485"/>
      <c r="FTL537" s="340"/>
      <c r="FTM537" s="485"/>
      <c r="FTN537" s="340"/>
      <c r="FTO537" s="485"/>
      <c r="FTP537" s="340"/>
      <c r="FTQ537" s="485"/>
      <c r="FTR537" s="340"/>
      <c r="FTS537" s="485"/>
      <c r="FTT537" s="340"/>
      <c r="FTU537" s="485"/>
      <c r="FTV537" s="340"/>
      <c r="FTW537" s="485"/>
      <c r="FTX537" s="340"/>
      <c r="FTY537" s="485"/>
      <c r="FTZ537" s="340"/>
      <c r="FUA537" s="485"/>
      <c r="FUB537" s="340"/>
      <c r="FUC537" s="485"/>
      <c r="FUD537" s="340"/>
      <c r="FUE537" s="485"/>
      <c r="FUF537" s="340"/>
      <c r="FUG537" s="485"/>
      <c r="FUH537" s="340"/>
      <c r="FUI537" s="485"/>
      <c r="FUJ537" s="340"/>
      <c r="FUK537" s="485"/>
      <c r="FUL537" s="340"/>
      <c r="FUM537" s="485"/>
      <c r="FUN537" s="340"/>
      <c r="FUO537" s="485"/>
      <c r="FUP537" s="340"/>
      <c r="FUQ537" s="485"/>
      <c r="FUR537" s="340"/>
      <c r="FUS537" s="485"/>
      <c r="FUT537" s="340"/>
      <c r="FUU537" s="485"/>
      <c r="FUV537" s="340"/>
      <c r="FUW537" s="485"/>
      <c r="FUX537" s="340"/>
      <c r="FUY537" s="485"/>
      <c r="FUZ537" s="340"/>
      <c r="FVA537" s="485"/>
      <c r="FVB537" s="340"/>
      <c r="FVC537" s="485"/>
      <c r="FVD537" s="340"/>
      <c r="FVE537" s="485"/>
      <c r="FVF537" s="340"/>
      <c r="FVG537" s="485"/>
      <c r="FVH537" s="340"/>
      <c r="FVI537" s="485"/>
      <c r="FVJ537" s="340"/>
      <c r="FVK537" s="485"/>
      <c r="FVL537" s="340"/>
      <c r="FVM537" s="485"/>
      <c r="FVN537" s="340"/>
      <c r="FVO537" s="485"/>
      <c r="FVP537" s="340"/>
      <c r="FVQ537" s="485"/>
      <c r="FVR537" s="340"/>
      <c r="FVS537" s="485"/>
      <c r="FVT537" s="340"/>
      <c r="FVU537" s="485"/>
      <c r="FVV537" s="340"/>
      <c r="FVW537" s="485"/>
      <c r="FVX537" s="340"/>
      <c r="FVY537" s="485"/>
      <c r="FVZ537" s="340"/>
      <c r="FWA537" s="485"/>
      <c r="FWB537" s="340"/>
      <c r="FWC537" s="485"/>
      <c r="FWD537" s="340"/>
      <c r="FWE537" s="485"/>
      <c r="FWF537" s="340"/>
      <c r="FWG537" s="485"/>
      <c r="FWH537" s="340"/>
      <c r="FWI537" s="485"/>
      <c r="FWJ537" s="340"/>
      <c r="FWK537" s="485"/>
      <c r="FWL537" s="340"/>
      <c r="FWM537" s="485"/>
      <c r="FWN537" s="340"/>
      <c r="FWO537" s="485"/>
      <c r="FWP537" s="340"/>
      <c r="FWQ537" s="485"/>
      <c r="FWR537" s="340"/>
      <c r="FWS537" s="485"/>
      <c r="FWT537" s="340"/>
      <c r="FWU537" s="485"/>
      <c r="FWV537" s="340"/>
      <c r="FWW537" s="485"/>
      <c r="FWX537" s="340"/>
      <c r="FWY537" s="485"/>
      <c r="FWZ537" s="340"/>
      <c r="FXA537" s="485"/>
      <c r="FXB537" s="340"/>
      <c r="FXC537" s="485"/>
      <c r="FXD537" s="340"/>
      <c r="FXE537" s="485"/>
      <c r="FXF537" s="340"/>
      <c r="FXG537" s="485"/>
      <c r="FXH537" s="340"/>
      <c r="FXI537" s="485"/>
      <c r="FXJ537" s="340"/>
      <c r="FXK537" s="485"/>
      <c r="FXL537" s="340"/>
      <c r="FXM537" s="485"/>
      <c r="FXN537" s="340"/>
      <c r="FXO537" s="485"/>
      <c r="FXP537" s="340"/>
      <c r="FXQ537" s="485"/>
      <c r="FXR537" s="340"/>
      <c r="FXS537" s="485"/>
      <c r="FXT537" s="340"/>
      <c r="FXU537" s="485"/>
      <c r="FXV537" s="340"/>
      <c r="FXW537" s="485"/>
      <c r="FXX537" s="340"/>
      <c r="FXY537" s="485"/>
      <c r="FXZ537" s="340"/>
      <c r="FYA537" s="485"/>
      <c r="FYB537" s="340"/>
      <c r="FYC537" s="485"/>
      <c r="FYD537" s="340"/>
      <c r="FYE537" s="485"/>
      <c r="FYF537" s="340"/>
      <c r="FYG537" s="485"/>
      <c r="FYH537" s="340"/>
      <c r="FYI537" s="485"/>
      <c r="FYJ537" s="340"/>
      <c r="FYK537" s="485"/>
      <c r="FYL537" s="340"/>
      <c r="FYM537" s="485"/>
      <c r="FYN537" s="340"/>
      <c r="FYO537" s="485"/>
      <c r="FYP537" s="340"/>
      <c r="FYQ537" s="485"/>
      <c r="FYR537" s="340"/>
      <c r="FYS537" s="485"/>
      <c r="FYT537" s="340"/>
      <c r="FYU537" s="485"/>
      <c r="FYV537" s="340"/>
      <c r="FYW537" s="485"/>
      <c r="FYX537" s="340"/>
      <c r="FYY537" s="485"/>
      <c r="FYZ537" s="340"/>
      <c r="FZA537" s="485"/>
      <c r="FZB537" s="340"/>
      <c r="FZC537" s="485"/>
      <c r="FZD537" s="340"/>
      <c r="FZE537" s="485"/>
      <c r="FZF537" s="340"/>
      <c r="FZG537" s="485"/>
      <c r="FZH537" s="340"/>
      <c r="FZI537" s="485"/>
      <c r="FZJ537" s="340"/>
      <c r="FZK537" s="485"/>
      <c r="FZL537" s="340"/>
      <c r="FZM537" s="485"/>
      <c r="FZN537" s="340"/>
      <c r="FZO537" s="485"/>
      <c r="FZP537" s="340"/>
      <c r="FZQ537" s="485"/>
      <c r="FZR537" s="340"/>
      <c r="FZS537" s="485"/>
      <c r="FZT537" s="340"/>
      <c r="FZU537" s="485"/>
      <c r="FZV537" s="340"/>
      <c r="FZW537" s="485"/>
      <c r="FZX537" s="340"/>
      <c r="FZY537" s="485"/>
      <c r="FZZ537" s="340"/>
      <c r="GAA537" s="485"/>
      <c r="GAB537" s="340"/>
      <c r="GAC537" s="485"/>
      <c r="GAD537" s="340"/>
      <c r="GAE537" s="485"/>
      <c r="GAF537" s="340"/>
      <c r="GAG537" s="485"/>
      <c r="GAH537" s="340"/>
      <c r="GAI537" s="485"/>
      <c r="GAJ537" s="340"/>
      <c r="GAK537" s="485"/>
      <c r="GAL537" s="340"/>
      <c r="GAM537" s="485"/>
      <c r="GAN537" s="340"/>
      <c r="GAO537" s="485"/>
      <c r="GAP537" s="340"/>
      <c r="GAQ537" s="485"/>
      <c r="GAR537" s="340"/>
      <c r="GAS537" s="485"/>
      <c r="GAT537" s="340"/>
      <c r="GAU537" s="485"/>
      <c r="GAV537" s="340"/>
      <c r="GAW537" s="485"/>
      <c r="GAX537" s="340"/>
      <c r="GAY537" s="485"/>
      <c r="GAZ537" s="340"/>
      <c r="GBA537" s="485"/>
      <c r="GBB537" s="340"/>
      <c r="GBC537" s="485"/>
      <c r="GBD537" s="340"/>
      <c r="GBE537" s="485"/>
      <c r="GBF537" s="340"/>
      <c r="GBG537" s="485"/>
      <c r="GBH537" s="340"/>
      <c r="GBI537" s="485"/>
      <c r="GBJ537" s="340"/>
      <c r="GBK537" s="485"/>
      <c r="GBL537" s="340"/>
      <c r="GBM537" s="485"/>
      <c r="GBN537" s="340"/>
      <c r="GBO537" s="485"/>
      <c r="GBP537" s="340"/>
      <c r="GBQ537" s="485"/>
      <c r="GBR537" s="340"/>
      <c r="GBS537" s="485"/>
      <c r="GBT537" s="340"/>
      <c r="GBU537" s="485"/>
      <c r="GBV537" s="340"/>
      <c r="GBW537" s="485"/>
      <c r="GBX537" s="340"/>
      <c r="GBY537" s="485"/>
      <c r="GBZ537" s="340"/>
      <c r="GCA537" s="485"/>
      <c r="GCB537" s="340"/>
      <c r="GCC537" s="485"/>
      <c r="GCD537" s="340"/>
      <c r="GCE537" s="485"/>
      <c r="GCF537" s="340"/>
      <c r="GCG537" s="485"/>
      <c r="GCH537" s="340"/>
      <c r="GCI537" s="485"/>
      <c r="GCJ537" s="340"/>
      <c r="GCK537" s="485"/>
      <c r="GCL537" s="340"/>
      <c r="GCM537" s="485"/>
      <c r="GCN537" s="340"/>
      <c r="GCO537" s="485"/>
      <c r="GCP537" s="340"/>
      <c r="GCQ537" s="485"/>
      <c r="GCR537" s="340"/>
      <c r="GCS537" s="485"/>
      <c r="GCT537" s="340"/>
      <c r="GCU537" s="485"/>
      <c r="GCV537" s="340"/>
      <c r="GCW537" s="485"/>
      <c r="GCX537" s="340"/>
      <c r="GCY537" s="485"/>
      <c r="GCZ537" s="340"/>
      <c r="GDA537" s="485"/>
      <c r="GDB537" s="340"/>
      <c r="GDC537" s="485"/>
      <c r="GDD537" s="340"/>
      <c r="GDE537" s="485"/>
      <c r="GDF537" s="340"/>
      <c r="GDG537" s="485"/>
      <c r="GDH537" s="340"/>
      <c r="GDI537" s="485"/>
      <c r="GDJ537" s="340"/>
      <c r="GDK537" s="485"/>
      <c r="GDL537" s="340"/>
      <c r="GDM537" s="485"/>
      <c r="GDN537" s="340"/>
      <c r="GDO537" s="485"/>
      <c r="GDP537" s="340"/>
      <c r="GDQ537" s="485"/>
      <c r="GDR537" s="340"/>
      <c r="GDS537" s="485"/>
      <c r="GDT537" s="340"/>
      <c r="GDU537" s="485"/>
      <c r="GDV537" s="340"/>
      <c r="GDW537" s="485"/>
      <c r="GDX537" s="340"/>
      <c r="GDY537" s="485"/>
      <c r="GDZ537" s="340"/>
      <c r="GEA537" s="485"/>
      <c r="GEB537" s="340"/>
      <c r="GEC537" s="485"/>
      <c r="GED537" s="340"/>
      <c r="GEE537" s="485"/>
      <c r="GEF537" s="340"/>
      <c r="GEG537" s="485"/>
      <c r="GEH537" s="340"/>
      <c r="GEI537" s="485"/>
      <c r="GEJ537" s="340"/>
      <c r="GEK537" s="485"/>
      <c r="GEL537" s="340"/>
      <c r="GEM537" s="485"/>
      <c r="GEN537" s="340"/>
      <c r="GEO537" s="485"/>
      <c r="GEP537" s="340"/>
      <c r="GEQ537" s="485"/>
      <c r="GER537" s="340"/>
      <c r="GES537" s="485"/>
      <c r="GET537" s="340"/>
      <c r="GEU537" s="485"/>
      <c r="GEV537" s="340"/>
      <c r="GEW537" s="485"/>
      <c r="GEX537" s="340"/>
      <c r="GEY537" s="485"/>
      <c r="GEZ537" s="340"/>
      <c r="GFA537" s="485"/>
      <c r="GFB537" s="340"/>
      <c r="GFC537" s="485"/>
      <c r="GFD537" s="340"/>
      <c r="GFE537" s="485"/>
      <c r="GFF537" s="340"/>
      <c r="GFG537" s="485"/>
      <c r="GFH537" s="340"/>
      <c r="GFI537" s="485"/>
      <c r="GFJ537" s="340"/>
      <c r="GFK537" s="485"/>
      <c r="GFL537" s="340"/>
      <c r="GFM537" s="485"/>
      <c r="GFN537" s="340"/>
      <c r="GFO537" s="485"/>
      <c r="GFP537" s="340"/>
      <c r="GFQ537" s="485"/>
      <c r="GFR537" s="340"/>
      <c r="GFS537" s="485"/>
      <c r="GFT537" s="340"/>
      <c r="GFU537" s="485"/>
      <c r="GFV537" s="340"/>
      <c r="GFW537" s="485"/>
      <c r="GFX537" s="340"/>
      <c r="GFY537" s="485"/>
      <c r="GFZ537" s="340"/>
      <c r="GGA537" s="485"/>
      <c r="GGB537" s="340"/>
      <c r="GGC537" s="485"/>
      <c r="GGD537" s="340"/>
      <c r="GGE537" s="485"/>
      <c r="GGF537" s="340"/>
      <c r="GGG537" s="485"/>
      <c r="GGH537" s="340"/>
      <c r="GGI537" s="485"/>
      <c r="GGJ537" s="340"/>
      <c r="GGK537" s="485"/>
      <c r="GGL537" s="340"/>
      <c r="GGM537" s="485"/>
      <c r="GGN537" s="340"/>
      <c r="GGO537" s="485"/>
      <c r="GGP537" s="340"/>
      <c r="GGQ537" s="485"/>
      <c r="GGR537" s="340"/>
      <c r="GGS537" s="485"/>
      <c r="GGT537" s="340"/>
      <c r="GGU537" s="485"/>
      <c r="GGV537" s="340"/>
      <c r="GGW537" s="485"/>
      <c r="GGX537" s="340"/>
      <c r="GGY537" s="485"/>
      <c r="GGZ537" s="340"/>
      <c r="GHA537" s="485"/>
      <c r="GHB537" s="340"/>
      <c r="GHC537" s="485"/>
      <c r="GHD537" s="340"/>
      <c r="GHE537" s="485"/>
      <c r="GHF537" s="340"/>
      <c r="GHG537" s="485"/>
      <c r="GHH537" s="340"/>
      <c r="GHI537" s="485"/>
      <c r="GHJ537" s="340"/>
      <c r="GHK537" s="485"/>
      <c r="GHL537" s="340"/>
      <c r="GHM537" s="485"/>
      <c r="GHN537" s="340"/>
      <c r="GHO537" s="485"/>
      <c r="GHP537" s="340"/>
      <c r="GHQ537" s="485"/>
      <c r="GHR537" s="340"/>
      <c r="GHS537" s="485"/>
      <c r="GHT537" s="340"/>
      <c r="GHU537" s="485"/>
      <c r="GHV537" s="340"/>
      <c r="GHW537" s="485"/>
      <c r="GHX537" s="340"/>
      <c r="GHY537" s="485"/>
      <c r="GHZ537" s="340"/>
      <c r="GIA537" s="485"/>
      <c r="GIB537" s="340"/>
      <c r="GIC537" s="485"/>
      <c r="GID537" s="340"/>
      <c r="GIE537" s="485"/>
      <c r="GIF537" s="340"/>
      <c r="GIG537" s="485"/>
      <c r="GIH537" s="340"/>
      <c r="GII537" s="485"/>
      <c r="GIJ537" s="340"/>
      <c r="GIK537" s="485"/>
      <c r="GIL537" s="340"/>
      <c r="GIM537" s="485"/>
      <c r="GIN537" s="340"/>
      <c r="GIO537" s="485"/>
      <c r="GIP537" s="340"/>
      <c r="GIQ537" s="485"/>
      <c r="GIR537" s="340"/>
      <c r="GIS537" s="485"/>
      <c r="GIT537" s="340"/>
      <c r="GIU537" s="485"/>
      <c r="GIV537" s="340"/>
      <c r="GIW537" s="485"/>
      <c r="GIX537" s="340"/>
      <c r="GIY537" s="485"/>
      <c r="GIZ537" s="340"/>
      <c r="GJA537" s="485"/>
      <c r="GJB537" s="340"/>
      <c r="GJC537" s="485"/>
      <c r="GJD537" s="340"/>
      <c r="GJE537" s="485"/>
      <c r="GJF537" s="340"/>
      <c r="GJG537" s="485"/>
      <c r="GJH537" s="340"/>
      <c r="GJI537" s="485"/>
      <c r="GJJ537" s="340"/>
      <c r="GJK537" s="485"/>
      <c r="GJL537" s="340"/>
      <c r="GJM537" s="485"/>
      <c r="GJN537" s="340"/>
      <c r="GJO537" s="485"/>
      <c r="GJP537" s="340"/>
      <c r="GJQ537" s="485"/>
      <c r="GJR537" s="340"/>
      <c r="GJS537" s="485"/>
      <c r="GJT537" s="340"/>
      <c r="GJU537" s="485"/>
      <c r="GJV537" s="340"/>
      <c r="GJW537" s="485"/>
      <c r="GJX537" s="340"/>
      <c r="GJY537" s="485"/>
      <c r="GJZ537" s="340"/>
      <c r="GKA537" s="485"/>
      <c r="GKB537" s="340"/>
      <c r="GKC537" s="485"/>
      <c r="GKD537" s="340"/>
      <c r="GKE537" s="485"/>
      <c r="GKF537" s="340"/>
      <c r="GKG537" s="485"/>
      <c r="GKH537" s="340"/>
      <c r="GKI537" s="485"/>
      <c r="GKJ537" s="340"/>
      <c r="GKK537" s="485"/>
      <c r="GKL537" s="340"/>
      <c r="GKM537" s="485"/>
      <c r="GKN537" s="340"/>
      <c r="GKO537" s="485"/>
      <c r="GKP537" s="340"/>
      <c r="GKQ537" s="485"/>
      <c r="GKR537" s="340"/>
      <c r="GKS537" s="485"/>
      <c r="GKT537" s="340"/>
      <c r="GKU537" s="485"/>
      <c r="GKV537" s="340"/>
      <c r="GKW537" s="485"/>
      <c r="GKX537" s="340"/>
      <c r="GKY537" s="485"/>
      <c r="GKZ537" s="340"/>
      <c r="GLA537" s="485"/>
      <c r="GLB537" s="340"/>
      <c r="GLC537" s="485"/>
      <c r="GLD537" s="340"/>
      <c r="GLE537" s="485"/>
      <c r="GLF537" s="340"/>
      <c r="GLG537" s="485"/>
      <c r="GLH537" s="340"/>
      <c r="GLI537" s="485"/>
      <c r="GLJ537" s="340"/>
      <c r="GLK537" s="485"/>
      <c r="GLL537" s="340"/>
      <c r="GLM537" s="485"/>
      <c r="GLN537" s="340"/>
      <c r="GLO537" s="485"/>
      <c r="GLP537" s="340"/>
      <c r="GLQ537" s="485"/>
      <c r="GLR537" s="340"/>
      <c r="GLS537" s="485"/>
      <c r="GLT537" s="340"/>
      <c r="GLU537" s="485"/>
      <c r="GLV537" s="340"/>
      <c r="GLW537" s="485"/>
      <c r="GLX537" s="340"/>
      <c r="GLY537" s="485"/>
      <c r="GLZ537" s="340"/>
      <c r="GMA537" s="485"/>
      <c r="GMB537" s="340"/>
      <c r="GMC537" s="485"/>
      <c r="GMD537" s="340"/>
      <c r="GME537" s="485"/>
      <c r="GMF537" s="340"/>
      <c r="GMG537" s="485"/>
      <c r="GMH537" s="340"/>
      <c r="GMI537" s="485"/>
      <c r="GMJ537" s="340"/>
      <c r="GMK537" s="485"/>
      <c r="GML537" s="340"/>
      <c r="GMM537" s="485"/>
      <c r="GMN537" s="340"/>
      <c r="GMO537" s="485"/>
      <c r="GMP537" s="340"/>
      <c r="GMQ537" s="485"/>
      <c r="GMR537" s="340"/>
      <c r="GMS537" s="485"/>
      <c r="GMT537" s="340"/>
      <c r="GMU537" s="485"/>
      <c r="GMV537" s="340"/>
      <c r="GMW537" s="485"/>
      <c r="GMX537" s="340"/>
      <c r="GMY537" s="485"/>
      <c r="GMZ537" s="340"/>
      <c r="GNA537" s="485"/>
      <c r="GNB537" s="340"/>
      <c r="GNC537" s="485"/>
      <c r="GND537" s="340"/>
      <c r="GNE537" s="485"/>
      <c r="GNF537" s="340"/>
      <c r="GNG537" s="485"/>
      <c r="GNH537" s="340"/>
      <c r="GNI537" s="485"/>
      <c r="GNJ537" s="340"/>
      <c r="GNK537" s="485"/>
      <c r="GNL537" s="340"/>
      <c r="GNM537" s="485"/>
      <c r="GNN537" s="340"/>
      <c r="GNO537" s="485"/>
      <c r="GNP537" s="340"/>
      <c r="GNQ537" s="485"/>
      <c r="GNR537" s="340"/>
      <c r="GNS537" s="485"/>
      <c r="GNT537" s="340"/>
      <c r="GNU537" s="485"/>
      <c r="GNV537" s="340"/>
      <c r="GNW537" s="485"/>
      <c r="GNX537" s="340"/>
      <c r="GNY537" s="485"/>
      <c r="GNZ537" s="340"/>
      <c r="GOA537" s="485"/>
      <c r="GOB537" s="340"/>
      <c r="GOC537" s="485"/>
      <c r="GOD537" s="340"/>
      <c r="GOE537" s="485"/>
      <c r="GOF537" s="340"/>
      <c r="GOG537" s="485"/>
      <c r="GOH537" s="340"/>
      <c r="GOI537" s="485"/>
      <c r="GOJ537" s="340"/>
      <c r="GOK537" s="485"/>
      <c r="GOL537" s="340"/>
      <c r="GOM537" s="485"/>
      <c r="GON537" s="340"/>
      <c r="GOO537" s="485"/>
      <c r="GOP537" s="340"/>
      <c r="GOQ537" s="485"/>
      <c r="GOR537" s="340"/>
      <c r="GOS537" s="485"/>
      <c r="GOT537" s="340"/>
      <c r="GOU537" s="485"/>
      <c r="GOV537" s="340"/>
      <c r="GOW537" s="485"/>
      <c r="GOX537" s="340"/>
      <c r="GOY537" s="485"/>
      <c r="GOZ537" s="340"/>
      <c r="GPA537" s="485"/>
      <c r="GPB537" s="340"/>
      <c r="GPC537" s="485"/>
      <c r="GPD537" s="340"/>
      <c r="GPE537" s="485"/>
      <c r="GPF537" s="340"/>
      <c r="GPG537" s="485"/>
      <c r="GPH537" s="340"/>
      <c r="GPI537" s="485"/>
      <c r="GPJ537" s="340"/>
      <c r="GPK537" s="485"/>
      <c r="GPL537" s="340"/>
      <c r="GPM537" s="485"/>
      <c r="GPN537" s="340"/>
      <c r="GPO537" s="485"/>
      <c r="GPP537" s="340"/>
      <c r="GPQ537" s="485"/>
      <c r="GPR537" s="340"/>
      <c r="GPS537" s="485"/>
      <c r="GPT537" s="340"/>
      <c r="GPU537" s="485"/>
      <c r="GPV537" s="340"/>
      <c r="GPW537" s="485"/>
      <c r="GPX537" s="340"/>
      <c r="GPY537" s="485"/>
      <c r="GPZ537" s="340"/>
      <c r="GQA537" s="485"/>
      <c r="GQB537" s="340"/>
      <c r="GQC537" s="485"/>
      <c r="GQD537" s="340"/>
      <c r="GQE537" s="485"/>
      <c r="GQF537" s="340"/>
      <c r="GQG537" s="485"/>
      <c r="GQH537" s="340"/>
      <c r="GQI537" s="485"/>
      <c r="GQJ537" s="340"/>
      <c r="GQK537" s="485"/>
      <c r="GQL537" s="340"/>
      <c r="GQM537" s="485"/>
      <c r="GQN537" s="340"/>
      <c r="GQO537" s="485"/>
      <c r="GQP537" s="340"/>
      <c r="GQQ537" s="485"/>
      <c r="GQR537" s="340"/>
      <c r="GQS537" s="485"/>
      <c r="GQT537" s="340"/>
      <c r="GQU537" s="485"/>
      <c r="GQV537" s="340"/>
      <c r="GQW537" s="485"/>
      <c r="GQX537" s="340"/>
      <c r="GQY537" s="485"/>
      <c r="GQZ537" s="340"/>
      <c r="GRA537" s="485"/>
      <c r="GRB537" s="340"/>
      <c r="GRC537" s="485"/>
      <c r="GRD537" s="340"/>
      <c r="GRE537" s="485"/>
      <c r="GRF537" s="340"/>
      <c r="GRG537" s="485"/>
      <c r="GRH537" s="340"/>
      <c r="GRI537" s="485"/>
      <c r="GRJ537" s="340"/>
      <c r="GRK537" s="485"/>
      <c r="GRL537" s="340"/>
      <c r="GRM537" s="485"/>
      <c r="GRN537" s="340"/>
      <c r="GRO537" s="485"/>
      <c r="GRP537" s="340"/>
      <c r="GRQ537" s="485"/>
      <c r="GRR537" s="340"/>
      <c r="GRS537" s="485"/>
      <c r="GRT537" s="340"/>
      <c r="GRU537" s="485"/>
      <c r="GRV537" s="340"/>
      <c r="GRW537" s="485"/>
      <c r="GRX537" s="340"/>
      <c r="GRY537" s="485"/>
      <c r="GRZ537" s="340"/>
      <c r="GSA537" s="485"/>
      <c r="GSB537" s="340"/>
      <c r="GSC537" s="485"/>
      <c r="GSD537" s="340"/>
      <c r="GSE537" s="485"/>
      <c r="GSF537" s="340"/>
      <c r="GSG537" s="485"/>
      <c r="GSH537" s="340"/>
      <c r="GSI537" s="485"/>
      <c r="GSJ537" s="340"/>
      <c r="GSK537" s="485"/>
      <c r="GSL537" s="340"/>
      <c r="GSM537" s="485"/>
      <c r="GSN537" s="340"/>
      <c r="GSO537" s="485"/>
      <c r="GSP537" s="340"/>
      <c r="GSQ537" s="485"/>
      <c r="GSR537" s="340"/>
      <c r="GSS537" s="485"/>
      <c r="GST537" s="340"/>
      <c r="GSU537" s="485"/>
      <c r="GSV537" s="340"/>
      <c r="GSW537" s="485"/>
      <c r="GSX537" s="340"/>
      <c r="GSY537" s="485"/>
      <c r="GSZ537" s="340"/>
      <c r="GTA537" s="485"/>
      <c r="GTB537" s="340"/>
      <c r="GTC537" s="485"/>
      <c r="GTD537" s="340"/>
      <c r="GTE537" s="485"/>
      <c r="GTF537" s="340"/>
      <c r="GTG537" s="485"/>
      <c r="GTH537" s="340"/>
      <c r="GTI537" s="485"/>
      <c r="GTJ537" s="340"/>
      <c r="GTK537" s="485"/>
      <c r="GTL537" s="340"/>
      <c r="GTM537" s="485"/>
      <c r="GTN537" s="340"/>
      <c r="GTO537" s="485"/>
      <c r="GTP537" s="340"/>
      <c r="GTQ537" s="485"/>
      <c r="GTR537" s="340"/>
      <c r="GTS537" s="485"/>
      <c r="GTT537" s="340"/>
      <c r="GTU537" s="485"/>
      <c r="GTV537" s="340"/>
      <c r="GTW537" s="485"/>
      <c r="GTX537" s="340"/>
      <c r="GTY537" s="485"/>
      <c r="GTZ537" s="340"/>
      <c r="GUA537" s="485"/>
      <c r="GUB537" s="340"/>
      <c r="GUC537" s="485"/>
      <c r="GUD537" s="340"/>
      <c r="GUE537" s="485"/>
      <c r="GUF537" s="340"/>
      <c r="GUG537" s="485"/>
      <c r="GUH537" s="340"/>
      <c r="GUI537" s="485"/>
      <c r="GUJ537" s="340"/>
      <c r="GUK537" s="485"/>
      <c r="GUL537" s="340"/>
      <c r="GUM537" s="485"/>
      <c r="GUN537" s="340"/>
      <c r="GUO537" s="485"/>
      <c r="GUP537" s="340"/>
      <c r="GUQ537" s="485"/>
      <c r="GUR537" s="340"/>
      <c r="GUS537" s="485"/>
      <c r="GUT537" s="340"/>
      <c r="GUU537" s="485"/>
      <c r="GUV537" s="340"/>
      <c r="GUW537" s="485"/>
      <c r="GUX537" s="340"/>
      <c r="GUY537" s="485"/>
      <c r="GUZ537" s="340"/>
      <c r="GVA537" s="485"/>
      <c r="GVB537" s="340"/>
      <c r="GVC537" s="485"/>
      <c r="GVD537" s="340"/>
      <c r="GVE537" s="485"/>
      <c r="GVF537" s="340"/>
      <c r="GVG537" s="485"/>
      <c r="GVH537" s="340"/>
      <c r="GVI537" s="485"/>
      <c r="GVJ537" s="340"/>
      <c r="GVK537" s="485"/>
      <c r="GVL537" s="340"/>
      <c r="GVM537" s="485"/>
      <c r="GVN537" s="340"/>
      <c r="GVO537" s="485"/>
      <c r="GVP537" s="340"/>
      <c r="GVQ537" s="485"/>
      <c r="GVR537" s="340"/>
      <c r="GVS537" s="485"/>
      <c r="GVT537" s="340"/>
      <c r="GVU537" s="485"/>
      <c r="GVV537" s="340"/>
      <c r="GVW537" s="485"/>
      <c r="GVX537" s="340"/>
      <c r="GVY537" s="485"/>
      <c r="GVZ537" s="340"/>
      <c r="GWA537" s="485"/>
      <c r="GWB537" s="340"/>
      <c r="GWC537" s="485"/>
      <c r="GWD537" s="340"/>
      <c r="GWE537" s="485"/>
      <c r="GWF537" s="340"/>
      <c r="GWG537" s="485"/>
      <c r="GWH537" s="340"/>
      <c r="GWI537" s="485"/>
      <c r="GWJ537" s="340"/>
      <c r="GWK537" s="485"/>
      <c r="GWL537" s="340"/>
      <c r="GWM537" s="485"/>
      <c r="GWN537" s="340"/>
      <c r="GWO537" s="485"/>
      <c r="GWP537" s="340"/>
      <c r="GWQ537" s="485"/>
      <c r="GWR537" s="340"/>
      <c r="GWS537" s="485"/>
      <c r="GWT537" s="340"/>
      <c r="GWU537" s="485"/>
      <c r="GWV537" s="340"/>
      <c r="GWW537" s="485"/>
      <c r="GWX537" s="340"/>
      <c r="GWY537" s="485"/>
      <c r="GWZ537" s="340"/>
      <c r="GXA537" s="485"/>
      <c r="GXB537" s="340"/>
      <c r="GXC537" s="485"/>
      <c r="GXD537" s="340"/>
      <c r="GXE537" s="485"/>
      <c r="GXF537" s="340"/>
      <c r="GXG537" s="485"/>
      <c r="GXH537" s="340"/>
      <c r="GXI537" s="485"/>
      <c r="GXJ537" s="340"/>
      <c r="GXK537" s="485"/>
      <c r="GXL537" s="340"/>
      <c r="GXM537" s="485"/>
      <c r="GXN537" s="340"/>
      <c r="GXO537" s="485"/>
      <c r="GXP537" s="340"/>
      <c r="GXQ537" s="485"/>
      <c r="GXR537" s="340"/>
      <c r="GXS537" s="485"/>
      <c r="GXT537" s="340"/>
      <c r="GXU537" s="485"/>
      <c r="GXV537" s="340"/>
      <c r="GXW537" s="485"/>
      <c r="GXX537" s="340"/>
      <c r="GXY537" s="485"/>
      <c r="GXZ537" s="340"/>
      <c r="GYA537" s="485"/>
      <c r="GYB537" s="340"/>
      <c r="GYC537" s="485"/>
      <c r="GYD537" s="340"/>
      <c r="GYE537" s="485"/>
      <c r="GYF537" s="340"/>
      <c r="GYG537" s="485"/>
      <c r="GYH537" s="340"/>
      <c r="GYI537" s="485"/>
      <c r="GYJ537" s="340"/>
      <c r="GYK537" s="485"/>
      <c r="GYL537" s="340"/>
      <c r="GYM537" s="485"/>
      <c r="GYN537" s="340"/>
      <c r="GYO537" s="485"/>
      <c r="GYP537" s="340"/>
      <c r="GYQ537" s="485"/>
      <c r="GYR537" s="340"/>
      <c r="GYS537" s="485"/>
      <c r="GYT537" s="340"/>
      <c r="GYU537" s="485"/>
      <c r="GYV537" s="340"/>
      <c r="GYW537" s="485"/>
      <c r="GYX537" s="340"/>
      <c r="GYY537" s="485"/>
      <c r="GYZ537" s="340"/>
      <c r="GZA537" s="485"/>
      <c r="GZB537" s="340"/>
      <c r="GZC537" s="485"/>
      <c r="GZD537" s="340"/>
      <c r="GZE537" s="485"/>
      <c r="GZF537" s="340"/>
      <c r="GZG537" s="485"/>
      <c r="GZH537" s="340"/>
      <c r="GZI537" s="485"/>
      <c r="GZJ537" s="340"/>
      <c r="GZK537" s="485"/>
      <c r="GZL537" s="340"/>
      <c r="GZM537" s="485"/>
      <c r="GZN537" s="340"/>
      <c r="GZO537" s="485"/>
      <c r="GZP537" s="340"/>
      <c r="GZQ537" s="485"/>
      <c r="GZR537" s="340"/>
      <c r="GZS537" s="485"/>
      <c r="GZT537" s="340"/>
      <c r="GZU537" s="485"/>
      <c r="GZV537" s="340"/>
      <c r="GZW537" s="485"/>
      <c r="GZX537" s="340"/>
      <c r="GZY537" s="485"/>
      <c r="GZZ537" s="340"/>
      <c r="HAA537" s="485"/>
      <c r="HAB537" s="340"/>
      <c r="HAC537" s="485"/>
      <c r="HAD537" s="340"/>
      <c r="HAE537" s="485"/>
      <c r="HAF537" s="340"/>
      <c r="HAG537" s="485"/>
      <c r="HAH537" s="340"/>
      <c r="HAI537" s="485"/>
      <c r="HAJ537" s="340"/>
      <c r="HAK537" s="485"/>
      <c r="HAL537" s="340"/>
      <c r="HAM537" s="485"/>
      <c r="HAN537" s="340"/>
      <c r="HAO537" s="485"/>
      <c r="HAP537" s="340"/>
      <c r="HAQ537" s="485"/>
      <c r="HAR537" s="340"/>
      <c r="HAS537" s="485"/>
      <c r="HAT537" s="340"/>
      <c r="HAU537" s="485"/>
      <c r="HAV537" s="340"/>
      <c r="HAW537" s="485"/>
      <c r="HAX537" s="340"/>
      <c r="HAY537" s="485"/>
      <c r="HAZ537" s="340"/>
      <c r="HBA537" s="485"/>
      <c r="HBB537" s="340"/>
      <c r="HBC537" s="485"/>
      <c r="HBD537" s="340"/>
      <c r="HBE537" s="485"/>
      <c r="HBF537" s="340"/>
      <c r="HBG537" s="485"/>
      <c r="HBH537" s="340"/>
      <c r="HBI537" s="485"/>
      <c r="HBJ537" s="340"/>
      <c r="HBK537" s="485"/>
      <c r="HBL537" s="340"/>
      <c r="HBM537" s="485"/>
      <c r="HBN537" s="340"/>
      <c r="HBO537" s="485"/>
      <c r="HBP537" s="340"/>
      <c r="HBQ537" s="485"/>
      <c r="HBR537" s="340"/>
      <c r="HBS537" s="485"/>
      <c r="HBT537" s="340"/>
      <c r="HBU537" s="485"/>
      <c r="HBV537" s="340"/>
      <c r="HBW537" s="485"/>
      <c r="HBX537" s="340"/>
      <c r="HBY537" s="485"/>
      <c r="HBZ537" s="340"/>
      <c r="HCA537" s="485"/>
      <c r="HCB537" s="340"/>
      <c r="HCC537" s="485"/>
      <c r="HCD537" s="340"/>
      <c r="HCE537" s="485"/>
      <c r="HCF537" s="340"/>
      <c r="HCG537" s="485"/>
      <c r="HCH537" s="340"/>
      <c r="HCI537" s="485"/>
      <c r="HCJ537" s="340"/>
      <c r="HCK537" s="485"/>
      <c r="HCL537" s="340"/>
      <c r="HCM537" s="485"/>
      <c r="HCN537" s="340"/>
      <c r="HCO537" s="485"/>
      <c r="HCP537" s="340"/>
      <c r="HCQ537" s="485"/>
      <c r="HCR537" s="340"/>
      <c r="HCS537" s="485"/>
      <c r="HCT537" s="340"/>
      <c r="HCU537" s="485"/>
      <c r="HCV537" s="340"/>
      <c r="HCW537" s="485"/>
      <c r="HCX537" s="340"/>
      <c r="HCY537" s="485"/>
      <c r="HCZ537" s="340"/>
      <c r="HDA537" s="485"/>
      <c r="HDB537" s="340"/>
      <c r="HDC537" s="485"/>
      <c r="HDD537" s="340"/>
      <c r="HDE537" s="485"/>
      <c r="HDF537" s="340"/>
      <c r="HDG537" s="485"/>
      <c r="HDH537" s="340"/>
      <c r="HDI537" s="485"/>
      <c r="HDJ537" s="340"/>
      <c r="HDK537" s="485"/>
      <c r="HDL537" s="340"/>
      <c r="HDM537" s="485"/>
      <c r="HDN537" s="340"/>
      <c r="HDO537" s="485"/>
      <c r="HDP537" s="340"/>
      <c r="HDQ537" s="485"/>
      <c r="HDR537" s="340"/>
      <c r="HDS537" s="485"/>
      <c r="HDT537" s="340"/>
      <c r="HDU537" s="485"/>
      <c r="HDV537" s="340"/>
      <c r="HDW537" s="485"/>
      <c r="HDX537" s="340"/>
      <c r="HDY537" s="485"/>
      <c r="HDZ537" s="340"/>
      <c r="HEA537" s="485"/>
      <c r="HEB537" s="340"/>
      <c r="HEC537" s="485"/>
      <c r="HED537" s="340"/>
      <c r="HEE537" s="485"/>
      <c r="HEF537" s="340"/>
      <c r="HEG537" s="485"/>
      <c r="HEH537" s="340"/>
      <c r="HEI537" s="485"/>
      <c r="HEJ537" s="340"/>
      <c r="HEK537" s="485"/>
      <c r="HEL537" s="340"/>
      <c r="HEM537" s="485"/>
      <c r="HEN537" s="340"/>
      <c r="HEO537" s="485"/>
      <c r="HEP537" s="340"/>
      <c r="HEQ537" s="485"/>
      <c r="HER537" s="340"/>
      <c r="HES537" s="485"/>
      <c r="HET537" s="340"/>
      <c r="HEU537" s="485"/>
      <c r="HEV537" s="340"/>
      <c r="HEW537" s="485"/>
      <c r="HEX537" s="340"/>
      <c r="HEY537" s="485"/>
      <c r="HEZ537" s="340"/>
      <c r="HFA537" s="485"/>
      <c r="HFB537" s="340"/>
      <c r="HFC537" s="485"/>
      <c r="HFD537" s="340"/>
      <c r="HFE537" s="485"/>
      <c r="HFF537" s="340"/>
      <c r="HFG537" s="485"/>
      <c r="HFH537" s="340"/>
      <c r="HFI537" s="485"/>
      <c r="HFJ537" s="340"/>
      <c r="HFK537" s="485"/>
      <c r="HFL537" s="340"/>
      <c r="HFM537" s="485"/>
      <c r="HFN537" s="340"/>
      <c r="HFO537" s="485"/>
      <c r="HFP537" s="340"/>
      <c r="HFQ537" s="485"/>
      <c r="HFR537" s="340"/>
      <c r="HFS537" s="485"/>
      <c r="HFT537" s="340"/>
      <c r="HFU537" s="485"/>
      <c r="HFV537" s="340"/>
      <c r="HFW537" s="485"/>
      <c r="HFX537" s="340"/>
      <c r="HFY537" s="485"/>
      <c r="HFZ537" s="340"/>
      <c r="HGA537" s="485"/>
      <c r="HGB537" s="340"/>
      <c r="HGC537" s="485"/>
      <c r="HGD537" s="340"/>
      <c r="HGE537" s="485"/>
      <c r="HGF537" s="340"/>
      <c r="HGG537" s="485"/>
      <c r="HGH537" s="340"/>
      <c r="HGI537" s="485"/>
      <c r="HGJ537" s="340"/>
      <c r="HGK537" s="485"/>
      <c r="HGL537" s="340"/>
      <c r="HGM537" s="485"/>
      <c r="HGN537" s="340"/>
      <c r="HGO537" s="485"/>
      <c r="HGP537" s="340"/>
      <c r="HGQ537" s="485"/>
      <c r="HGR537" s="340"/>
      <c r="HGS537" s="485"/>
      <c r="HGT537" s="340"/>
      <c r="HGU537" s="485"/>
      <c r="HGV537" s="340"/>
      <c r="HGW537" s="485"/>
      <c r="HGX537" s="340"/>
      <c r="HGY537" s="485"/>
      <c r="HGZ537" s="340"/>
      <c r="HHA537" s="485"/>
      <c r="HHB537" s="340"/>
      <c r="HHC537" s="485"/>
      <c r="HHD537" s="340"/>
      <c r="HHE537" s="485"/>
      <c r="HHF537" s="340"/>
      <c r="HHG537" s="485"/>
      <c r="HHH537" s="340"/>
      <c r="HHI537" s="485"/>
      <c r="HHJ537" s="340"/>
      <c r="HHK537" s="485"/>
      <c r="HHL537" s="340"/>
      <c r="HHM537" s="485"/>
      <c r="HHN537" s="340"/>
      <c r="HHO537" s="485"/>
      <c r="HHP537" s="340"/>
      <c r="HHQ537" s="485"/>
      <c r="HHR537" s="340"/>
      <c r="HHS537" s="485"/>
      <c r="HHT537" s="340"/>
      <c r="HHU537" s="485"/>
      <c r="HHV537" s="340"/>
      <c r="HHW537" s="485"/>
      <c r="HHX537" s="340"/>
      <c r="HHY537" s="485"/>
      <c r="HHZ537" s="340"/>
      <c r="HIA537" s="485"/>
      <c r="HIB537" s="340"/>
      <c r="HIC537" s="485"/>
      <c r="HID537" s="340"/>
      <c r="HIE537" s="485"/>
      <c r="HIF537" s="340"/>
      <c r="HIG537" s="485"/>
      <c r="HIH537" s="340"/>
      <c r="HII537" s="485"/>
      <c r="HIJ537" s="340"/>
      <c r="HIK537" s="485"/>
      <c r="HIL537" s="340"/>
      <c r="HIM537" s="485"/>
      <c r="HIN537" s="340"/>
      <c r="HIO537" s="485"/>
      <c r="HIP537" s="340"/>
      <c r="HIQ537" s="485"/>
      <c r="HIR537" s="340"/>
      <c r="HIS537" s="485"/>
      <c r="HIT537" s="340"/>
      <c r="HIU537" s="485"/>
      <c r="HIV537" s="340"/>
      <c r="HIW537" s="485"/>
      <c r="HIX537" s="340"/>
      <c r="HIY537" s="485"/>
      <c r="HIZ537" s="340"/>
      <c r="HJA537" s="485"/>
      <c r="HJB537" s="340"/>
      <c r="HJC537" s="485"/>
      <c r="HJD537" s="340"/>
      <c r="HJE537" s="485"/>
      <c r="HJF537" s="340"/>
      <c r="HJG537" s="485"/>
      <c r="HJH537" s="340"/>
      <c r="HJI537" s="485"/>
      <c r="HJJ537" s="340"/>
      <c r="HJK537" s="485"/>
      <c r="HJL537" s="340"/>
      <c r="HJM537" s="485"/>
      <c r="HJN537" s="340"/>
      <c r="HJO537" s="485"/>
      <c r="HJP537" s="340"/>
      <c r="HJQ537" s="485"/>
      <c r="HJR537" s="340"/>
      <c r="HJS537" s="485"/>
      <c r="HJT537" s="340"/>
      <c r="HJU537" s="485"/>
      <c r="HJV537" s="340"/>
      <c r="HJW537" s="485"/>
      <c r="HJX537" s="340"/>
      <c r="HJY537" s="485"/>
      <c r="HJZ537" s="340"/>
      <c r="HKA537" s="485"/>
      <c r="HKB537" s="340"/>
      <c r="HKC537" s="485"/>
      <c r="HKD537" s="340"/>
      <c r="HKE537" s="485"/>
      <c r="HKF537" s="340"/>
      <c r="HKG537" s="485"/>
      <c r="HKH537" s="340"/>
      <c r="HKI537" s="485"/>
      <c r="HKJ537" s="340"/>
      <c r="HKK537" s="485"/>
      <c r="HKL537" s="340"/>
      <c r="HKM537" s="485"/>
      <c r="HKN537" s="340"/>
      <c r="HKO537" s="485"/>
      <c r="HKP537" s="340"/>
      <c r="HKQ537" s="485"/>
      <c r="HKR537" s="340"/>
      <c r="HKS537" s="485"/>
      <c r="HKT537" s="340"/>
      <c r="HKU537" s="485"/>
      <c r="HKV537" s="340"/>
      <c r="HKW537" s="485"/>
      <c r="HKX537" s="340"/>
      <c r="HKY537" s="485"/>
      <c r="HKZ537" s="340"/>
      <c r="HLA537" s="485"/>
      <c r="HLB537" s="340"/>
      <c r="HLC537" s="485"/>
      <c r="HLD537" s="340"/>
      <c r="HLE537" s="485"/>
      <c r="HLF537" s="340"/>
      <c r="HLG537" s="485"/>
      <c r="HLH537" s="340"/>
      <c r="HLI537" s="485"/>
      <c r="HLJ537" s="340"/>
      <c r="HLK537" s="485"/>
      <c r="HLL537" s="340"/>
      <c r="HLM537" s="485"/>
      <c r="HLN537" s="340"/>
      <c r="HLO537" s="485"/>
      <c r="HLP537" s="340"/>
      <c r="HLQ537" s="485"/>
      <c r="HLR537" s="340"/>
      <c r="HLS537" s="485"/>
      <c r="HLT537" s="340"/>
      <c r="HLU537" s="485"/>
      <c r="HLV537" s="340"/>
      <c r="HLW537" s="485"/>
      <c r="HLX537" s="340"/>
      <c r="HLY537" s="485"/>
      <c r="HLZ537" s="340"/>
      <c r="HMA537" s="485"/>
      <c r="HMB537" s="340"/>
      <c r="HMC537" s="485"/>
      <c r="HMD537" s="340"/>
      <c r="HME537" s="485"/>
      <c r="HMF537" s="340"/>
      <c r="HMG537" s="485"/>
      <c r="HMH537" s="340"/>
      <c r="HMI537" s="485"/>
      <c r="HMJ537" s="340"/>
      <c r="HMK537" s="485"/>
      <c r="HML537" s="340"/>
      <c r="HMM537" s="485"/>
      <c r="HMN537" s="340"/>
      <c r="HMO537" s="485"/>
      <c r="HMP537" s="340"/>
      <c r="HMQ537" s="485"/>
      <c r="HMR537" s="340"/>
      <c r="HMS537" s="485"/>
      <c r="HMT537" s="340"/>
      <c r="HMU537" s="485"/>
      <c r="HMV537" s="340"/>
      <c r="HMW537" s="485"/>
      <c r="HMX537" s="340"/>
      <c r="HMY537" s="485"/>
      <c r="HMZ537" s="340"/>
      <c r="HNA537" s="485"/>
      <c r="HNB537" s="340"/>
      <c r="HNC537" s="485"/>
      <c r="HND537" s="340"/>
      <c r="HNE537" s="485"/>
      <c r="HNF537" s="340"/>
      <c r="HNG537" s="485"/>
      <c r="HNH537" s="340"/>
      <c r="HNI537" s="485"/>
      <c r="HNJ537" s="340"/>
      <c r="HNK537" s="485"/>
      <c r="HNL537" s="340"/>
      <c r="HNM537" s="485"/>
      <c r="HNN537" s="340"/>
      <c r="HNO537" s="485"/>
      <c r="HNP537" s="340"/>
      <c r="HNQ537" s="485"/>
      <c r="HNR537" s="340"/>
      <c r="HNS537" s="485"/>
      <c r="HNT537" s="340"/>
      <c r="HNU537" s="485"/>
      <c r="HNV537" s="340"/>
      <c r="HNW537" s="485"/>
      <c r="HNX537" s="340"/>
      <c r="HNY537" s="485"/>
      <c r="HNZ537" s="340"/>
      <c r="HOA537" s="485"/>
      <c r="HOB537" s="340"/>
      <c r="HOC537" s="485"/>
      <c r="HOD537" s="340"/>
      <c r="HOE537" s="485"/>
      <c r="HOF537" s="340"/>
      <c r="HOG537" s="485"/>
      <c r="HOH537" s="340"/>
      <c r="HOI537" s="485"/>
      <c r="HOJ537" s="340"/>
      <c r="HOK537" s="485"/>
      <c r="HOL537" s="340"/>
      <c r="HOM537" s="485"/>
      <c r="HON537" s="340"/>
      <c r="HOO537" s="485"/>
      <c r="HOP537" s="340"/>
      <c r="HOQ537" s="485"/>
      <c r="HOR537" s="340"/>
      <c r="HOS537" s="485"/>
      <c r="HOT537" s="340"/>
      <c r="HOU537" s="485"/>
      <c r="HOV537" s="340"/>
      <c r="HOW537" s="485"/>
      <c r="HOX537" s="340"/>
      <c r="HOY537" s="485"/>
      <c r="HOZ537" s="340"/>
      <c r="HPA537" s="485"/>
      <c r="HPB537" s="340"/>
      <c r="HPC537" s="485"/>
      <c r="HPD537" s="340"/>
      <c r="HPE537" s="485"/>
      <c r="HPF537" s="340"/>
      <c r="HPG537" s="485"/>
      <c r="HPH537" s="340"/>
      <c r="HPI537" s="485"/>
      <c r="HPJ537" s="340"/>
      <c r="HPK537" s="485"/>
      <c r="HPL537" s="340"/>
      <c r="HPM537" s="485"/>
      <c r="HPN537" s="340"/>
      <c r="HPO537" s="485"/>
      <c r="HPP537" s="340"/>
      <c r="HPQ537" s="485"/>
      <c r="HPR537" s="340"/>
      <c r="HPS537" s="485"/>
      <c r="HPT537" s="340"/>
      <c r="HPU537" s="485"/>
      <c r="HPV537" s="340"/>
      <c r="HPW537" s="485"/>
      <c r="HPX537" s="340"/>
      <c r="HPY537" s="485"/>
      <c r="HPZ537" s="340"/>
      <c r="HQA537" s="485"/>
      <c r="HQB537" s="340"/>
      <c r="HQC537" s="485"/>
      <c r="HQD537" s="340"/>
      <c r="HQE537" s="485"/>
      <c r="HQF537" s="340"/>
      <c r="HQG537" s="485"/>
      <c r="HQH537" s="340"/>
      <c r="HQI537" s="485"/>
      <c r="HQJ537" s="340"/>
      <c r="HQK537" s="485"/>
      <c r="HQL537" s="340"/>
      <c r="HQM537" s="485"/>
      <c r="HQN537" s="340"/>
      <c r="HQO537" s="485"/>
      <c r="HQP537" s="340"/>
      <c r="HQQ537" s="485"/>
      <c r="HQR537" s="340"/>
      <c r="HQS537" s="485"/>
      <c r="HQT537" s="340"/>
      <c r="HQU537" s="485"/>
      <c r="HQV537" s="340"/>
      <c r="HQW537" s="485"/>
      <c r="HQX537" s="340"/>
      <c r="HQY537" s="485"/>
      <c r="HQZ537" s="340"/>
      <c r="HRA537" s="485"/>
      <c r="HRB537" s="340"/>
      <c r="HRC537" s="485"/>
      <c r="HRD537" s="340"/>
      <c r="HRE537" s="485"/>
      <c r="HRF537" s="340"/>
      <c r="HRG537" s="485"/>
      <c r="HRH537" s="340"/>
      <c r="HRI537" s="485"/>
      <c r="HRJ537" s="340"/>
      <c r="HRK537" s="485"/>
      <c r="HRL537" s="340"/>
      <c r="HRM537" s="485"/>
      <c r="HRN537" s="340"/>
      <c r="HRO537" s="485"/>
      <c r="HRP537" s="340"/>
      <c r="HRQ537" s="485"/>
      <c r="HRR537" s="340"/>
      <c r="HRS537" s="485"/>
      <c r="HRT537" s="340"/>
      <c r="HRU537" s="485"/>
      <c r="HRV537" s="340"/>
      <c r="HRW537" s="485"/>
      <c r="HRX537" s="340"/>
      <c r="HRY537" s="485"/>
      <c r="HRZ537" s="340"/>
      <c r="HSA537" s="485"/>
      <c r="HSB537" s="340"/>
      <c r="HSC537" s="485"/>
      <c r="HSD537" s="340"/>
      <c r="HSE537" s="485"/>
      <c r="HSF537" s="340"/>
      <c r="HSG537" s="485"/>
      <c r="HSH537" s="340"/>
      <c r="HSI537" s="485"/>
      <c r="HSJ537" s="340"/>
      <c r="HSK537" s="485"/>
      <c r="HSL537" s="340"/>
      <c r="HSM537" s="485"/>
      <c r="HSN537" s="340"/>
      <c r="HSO537" s="485"/>
      <c r="HSP537" s="340"/>
      <c r="HSQ537" s="485"/>
      <c r="HSR537" s="340"/>
      <c r="HSS537" s="485"/>
      <c r="HST537" s="340"/>
      <c r="HSU537" s="485"/>
      <c r="HSV537" s="340"/>
      <c r="HSW537" s="485"/>
      <c r="HSX537" s="340"/>
      <c r="HSY537" s="485"/>
      <c r="HSZ537" s="340"/>
      <c r="HTA537" s="485"/>
      <c r="HTB537" s="340"/>
      <c r="HTC537" s="485"/>
      <c r="HTD537" s="340"/>
      <c r="HTE537" s="485"/>
      <c r="HTF537" s="340"/>
      <c r="HTG537" s="485"/>
      <c r="HTH537" s="340"/>
      <c r="HTI537" s="485"/>
      <c r="HTJ537" s="340"/>
      <c r="HTK537" s="485"/>
      <c r="HTL537" s="340"/>
      <c r="HTM537" s="485"/>
      <c r="HTN537" s="340"/>
      <c r="HTO537" s="485"/>
      <c r="HTP537" s="340"/>
      <c r="HTQ537" s="485"/>
      <c r="HTR537" s="340"/>
      <c r="HTS537" s="485"/>
      <c r="HTT537" s="340"/>
      <c r="HTU537" s="485"/>
      <c r="HTV537" s="340"/>
      <c r="HTW537" s="485"/>
      <c r="HTX537" s="340"/>
      <c r="HTY537" s="485"/>
      <c r="HTZ537" s="340"/>
      <c r="HUA537" s="485"/>
      <c r="HUB537" s="340"/>
      <c r="HUC537" s="485"/>
      <c r="HUD537" s="340"/>
      <c r="HUE537" s="485"/>
      <c r="HUF537" s="340"/>
      <c r="HUG537" s="485"/>
      <c r="HUH537" s="340"/>
      <c r="HUI537" s="485"/>
      <c r="HUJ537" s="340"/>
      <c r="HUK537" s="485"/>
      <c r="HUL537" s="340"/>
      <c r="HUM537" s="485"/>
      <c r="HUN537" s="340"/>
      <c r="HUO537" s="485"/>
      <c r="HUP537" s="340"/>
      <c r="HUQ537" s="485"/>
      <c r="HUR537" s="340"/>
      <c r="HUS537" s="485"/>
      <c r="HUT537" s="340"/>
      <c r="HUU537" s="485"/>
      <c r="HUV537" s="340"/>
      <c r="HUW537" s="485"/>
      <c r="HUX537" s="340"/>
      <c r="HUY537" s="485"/>
      <c r="HUZ537" s="340"/>
      <c r="HVA537" s="485"/>
      <c r="HVB537" s="340"/>
      <c r="HVC537" s="485"/>
      <c r="HVD537" s="340"/>
      <c r="HVE537" s="485"/>
      <c r="HVF537" s="340"/>
      <c r="HVG537" s="485"/>
      <c r="HVH537" s="340"/>
      <c r="HVI537" s="485"/>
      <c r="HVJ537" s="340"/>
      <c r="HVK537" s="485"/>
      <c r="HVL537" s="340"/>
      <c r="HVM537" s="485"/>
      <c r="HVN537" s="340"/>
      <c r="HVO537" s="485"/>
      <c r="HVP537" s="340"/>
      <c r="HVQ537" s="485"/>
      <c r="HVR537" s="340"/>
      <c r="HVS537" s="485"/>
      <c r="HVT537" s="340"/>
      <c r="HVU537" s="485"/>
      <c r="HVV537" s="340"/>
      <c r="HVW537" s="485"/>
      <c r="HVX537" s="340"/>
      <c r="HVY537" s="485"/>
      <c r="HVZ537" s="340"/>
      <c r="HWA537" s="485"/>
      <c r="HWB537" s="340"/>
      <c r="HWC537" s="485"/>
      <c r="HWD537" s="340"/>
      <c r="HWE537" s="485"/>
      <c r="HWF537" s="340"/>
      <c r="HWG537" s="485"/>
      <c r="HWH537" s="340"/>
      <c r="HWI537" s="485"/>
      <c r="HWJ537" s="340"/>
      <c r="HWK537" s="485"/>
      <c r="HWL537" s="340"/>
      <c r="HWM537" s="485"/>
      <c r="HWN537" s="340"/>
      <c r="HWO537" s="485"/>
      <c r="HWP537" s="340"/>
      <c r="HWQ537" s="485"/>
      <c r="HWR537" s="340"/>
      <c r="HWS537" s="485"/>
      <c r="HWT537" s="340"/>
      <c r="HWU537" s="485"/>
      <c r="HWV537" s="340"/>
      <c r="HWW537" s="485"/>
      <c r="HWX537" s="340"/>
      <c r="HWY537" s="485"/>
      <c r="HWZ537" s="340"/>
      <c r="HXA537" s="485"/>
      <c r="HXB537" s="340"/>
      <c r="HXC537" s="485"/>
      <c r="HXD537" s="340"/>
      <c r="HXE537" s="485"/>
      <c r="HXF537" s="340"/>
      <c r="HXG537" s="485"/>
      <c r="HXH537" s="340"/>
      <c r="HXI537" s="485"/>
      <c r="HXJ537" s="340"/>
      <c r="HXK537" s="485"/>
      <c r="HXL537" s="340"/>
      <c r="HXM537" s="485"/>
      <c r="HXN537" s="340"/>
      <c r="HXO537" s="485"/>
      <c r="HXP537" s="340"/>
      <c r="HXQ537" s="485"/>
      <c r="HXR537" s="340"/>
      <c r="HXS537" s="485"/>
      <c r="HXT537" s="340"/>
      <c r="HXU537" s="485"/>
      <c r="HXV537" s="340"/>
      <c r="HXW537" s="485"/>
      <c r="HXX537" s="340"/>
      <c r="HXY537" s="485"/>
      <c r="HXZ537" s="340"/>
      <c r="HYA537" s="485"/>
      <c r="HYB537" s="340"/>
      <c r="HYC537" s="485"/>
      <c r="HYD537" s="340"/>
      <c r="HYE537" s="485"/>
      <c r="HYF537" s="340"/>
      <c r="HYG537" s="485"/>
      <c r="HYH537" s="340"/>
      <c r="HYI537" s="485"/>
      <c r="HYJ537" s="340"/>
      <c r="HYK537" s="485"/>
      <c r="HYL537" s="340"/>
      <c r="HYM537" s="485"/>
      <c r="HYN537" s="340"/>
      <c r="HYO537" s="485"/>
      <c r="HYP537" s="340"/>
      <c r="HYQ537" s="485"/>
      <c r="HYR537" s="340"/>
      <c r="HYS537" s="485"/>
      <c r="HYT537" s="340"/>
      <c r="HYU537" s="485"/>
      <c r="HYV537" s="340"/>
      <c r="HYW537" s="485"/>
      <c r="HYX537" s="340"/>
      <c r="HYY537" s="485"/>
      <c r="HYZ537" s="340"/>
      <c r="HZA537" s="485"/>
      <c r="HZB537" s="340"/>
      <c r="HZC537" s="485"/>
      <c r="HZD537" s="340"/>
      <c r="HZE537" s="485"/>
      <c r="HZF537" s="340"/>
      <c r="HZG537" s="485"/>
      <c r="HZH537" s="340"/>
      <c r="HZI537" s="485"/>
      <c r="HZJ537" s="340"/>
      <c r="HZK537" s="485"/>
      <c r="HZL537" s="340"/>
      <c r="HZM537" s="485"/>
      <c r="HZN537" s="340"/>
      <c r="HZO537" s="485"/>
      <c r="HZP537" s="340"/>
      <c r="HZQ537" s="485"/>
      <c r="HZR537" s="340"/>
      <c r="HZS537" s="485"/>
      <c r="HZT537" s="340"/>
      <c r="HZU537" s="485"/>
      <c r="HZV537" s="340"/>
      <c r="HZW537" s="485"/>
      <c r="HZX537" s="340"/>
      <c r="HZY537" s="485"/>
      <c r="HZZ537" s="340"/>
      <c r="IAA537" s="485"/>
      <c r="IAB537" s="340"/>
      <c r="IAC537" s="485"/>
      <c r="IAD537" s="340"/>
      <c r="IAE537" s="485"/>
      <c r="IAF537" s="340"/>
      <c r="IAG537" s="485"/>
      <c r="IAH537" s="340"/>
      <c r="IAI537" s="485"/>
      <c r="IAJ537" s="340"/>
      <c r="IAK537" s="485"/>
      <c r="IAL537" s="340"/>
      <c r="IAM537" s="485"/>
      <c r="IAN537" s="340"/>
      <c r="IAO537" s="485"/>
      <c r="IAP537" s="340"/>
      <c r="IAQ537" s="485"/>
      <c r="IAR537" s="340"/>
      <c r="IAS537" s="485"/>
      <c r="IAT537" s="340"/>
      <c r="IAU537" s="485"/>
      <c r="IAV537" s="340"/>
      <c r="IAW537" s="485"/>
      <c r="IAX537" s="340"/>
      <c r="IAY537" s="485"/>
      <c r="IAZ537" s="340"/>
      <c r="IBA537" s="485"/>
      <c r="IBB537" s="340"/>
      <c r="IBC537" s="485"/>
      <c r="IBD537" s="340"/>
      <c r="IBE537" s="485"/>
      <c r="IBF537" s="340"/>
      <c r="IBG537" s="485"/>
      <c r="IBH537" s="340"/>
      <c r="IBI537" s="485"/>
      <c r="IBJ537" s="340"/>
      <c r="IBK537" s="485"/>
      <c r="IBL537" s="340"/>
      <c r="IBM537" s="485"/>
      <c r="IBN537" s="340"/>
      <c r="IBO537" s="485"/>
      <c r="IBP537" s="340"/>
      <c r="IBQ537" s="485"/>
      <c r="IBR537" s="340"/>
      <c r="IBS537" s="485"/>
      <c r="IBT537" s="340"/>
      <c r="IBU537" s="485"/>
      <c r="IBV537" s="340"/>
      <c r="IBW537" s="485"/>
      <c r="IBX537" s="340"/>
      <c r="IBY537" s="485"/>
      <c r="IBZ537" s="340"/>
      <c r="ICA537" s="485"/>
      <c r="ICB537" s="340"/>
      <c r="ICC537" s="485"/>
      <c r="ICD537" s="340"/>
      <c r="ICE537" s="485"/>
      <c r="ICF537" s="340"/>
      <c r="ICG537" s="485"/>
      <c r="ICH537" s="340"/>
      <c r="ICI537" s="485"/>
      <c r="ICJ537" s="340"/>
      <c r="ICK537" s="485"/>
      <c r="ICL537" s="340"/>
      <c r="ICM537" s="485"/>
      <c r="ICN537" s="340"/>
      <c r="ICO537" s="485"/>
      <c r="ICP537" s="340"/>
      <c r="ICQ537" s="485"/>
      <c r="ICR537" s="340"/>
      <c r="ICS537" s="485"/>
      <c r="ICT537" s="340"/>
      <c r="ICU537" s="485"/>
      <c r="ICV537" s="340"/>
      <c r="ICW537" s="485"/>
      <c r="ICX537" s="340"/>
      <c r="ICY537" s="485"/>
      <c r="ICZ537" s="340"/>
      <c r="IDA537" s="485"/>
      <c r="IDB537" s="340"/>
      <c r="IDC537" s="485"/>
      <c r="IDD537" s="340"/>
      <c r="IDE537" s="485"/>
      <c r="IDF537" s="340"/>
      <c r="IDG537" s="485"/>
      <c r="IDH537" s="340"/>
      <c r="IDI537" s="485"/>
      <c r="IDJ537" s="340"/>
      <c r="IDK537" s="485"/>
      <c r="IDL537" s="340"/>
      <c r="IDM537" s="485"/>
      <c r="IDN537" s="340"/>
      <c r="IDO537" s="485"/>
      <c r="IDP537" s="340"/>
      <c r="IDQ537" s="485"/>
      <c r="IDR537" s="340"/>
      <c r="IDS537" s="485"/>
      <c r="IDT537" s="340"/>
      <c r="IDU537" s="485"/>
      <c r="IDV537" s="340"/>
      <c r="IDW537" s="485"/>
      <c r="IDX537" s="340"/>
      <c r="IDY537" s="485"/>
      <c r="IDZ537" s="340"/>
      <c r="IEA537" s="485"/>
      <c r="IEB537" s="340"/>
      <c r="IEC537" s="485"/>
      <c r="IED537" s="340"/>
      <c r="IEE537" s="485"/>
      <c r="IEF537" s="340"/>
      <c r="IEG537" s="485"/>
      <c r="IEH537" s="340"/>
      <c r="IEI537" s="485"/>
      <c r="IEJ537" s="340"/>
      <c r="IEK537" s="485"/>
      <c r="IEL537" s="340"/>
      <c r="IEM537" s="485"/>
      <c r="IEN537" s="340"/>
      <c r="IEO537" s="485"/>
      <c r="IEP537" s="340"/>
      <c r="IEQ537" s="485"/>
      <c r="IER537" s="340"/>
      <c r="IES537" s="485"/>
      <c r="IET537" s="340"/>
      <c r="IEU537" s="485"/>
      <c r="IEV537" s="340"/>
      <c r="IEW537" s="485"/>
      <c r="IEX537" s="340"/>
      <c r="IEY537" s="485"/>
      <c r="IEZ537" s="340"/>
      <c r="IFA537" s="485"/>
      <c r="IFB537" s="340"/>
      <c r="IFC537" s="485"/>
      <c r="IFD537" s="340"/>
      <c r="IFE537" s="485"/>
      <c r="IFF537" s="340"/>
      <c r="IFG537" s="485"/>
      <c r="IFH537" s="340"/>
      <c r="IFI537" s="485"/>
      <c r="IFJ537" s="340"/>
      <c r="IFK537" s="485"/>
      <c r="IFL537" s="340"/>
      <c r="IFM537" s="485"/>
      <c r="IFN537" s="340"/>
      <c r="IFO537" s="485"/>
      <c r="IFP537" s="340"/>
      <c r="IFQ537" s="485"/>
      <c r="IFR537" s="340"/>
      <c r="IFS537" s="485"/>
      <c r="IFT537" s="340"/>
      <c r="IFU537" s="485"/>
      <c r="IFV537" s="340"/>
      <c r="IFW537" s="485"/>
      <c r="IFX537" s="340"/>
      <c r="IFY537" s="485"/>
      <c r="IFZ537" s="340"/>
      <c r="IGA537" s="485"/>
      <c r="IGB537" s="340"/>
      <c r="IGC537" s="485"/>
      <c r="IGD537" s="340"/>
      <c r="IGE537" s="485"/>
      <c r="IGF537" s="340"/>
      <c r="IGG537" s="485"/>
      <c r="IGH537" s="340"/>
      <c r="IGI537" s="485"/>
      <c r="IGJ537" s="340"/>
      <c r="IGK537" s="485"/>
      <c r="IGL537" s="340"/>
      <c r="IGM537" s="485"/>
      <c r="IGN537" s="340"/>
      <c r="IGO537" s="485"/>
      <c r="IGP537" s="340"/>
      <c r="IGQ537" s="485"/>
      <c r="IGR537" s="340"/>
      <c r="IGS537" s="485"/>
      <c r="IGT537" s="340"/>
      <c r="IGU537" s="485"/>
      <c r="IGV537" s="340"/>
      <c r="IGW537" s="485"/>
      <c r="IGX537" s="340"/>
      <c r="IGY537" s="485"/>
      <c r="IGZ537" s="340"/>
      <c r="IHA537" s="485"/>
      <c r="IHB537" s="340"/>
      <c r="IHC537" s="485"/>
      <c r="IHD537" s="340"/>
      <c r="IHE537" s="485"/>
      <c r="IHF537" s="340"/>
      <c r="IHG537" s="485"/>
      <c r="IHH537" s="340"/>
      <c r="IHI537" s="485"/>
      <c r="IHJ537" s="340"/>
      <c r="IHK537" s="485"/>
      <c r="IHL537" s="340"/>
      <c r="IHM537" s="485"/>
      <c r="IHN537" s="340"/>
      <c r="IHO537" s="485"/>
      <c r="IHP537" s="340"/>
      <c r="IHQ537" s="485"/>
      <c r="IHR537" s="340"/>
      <c r="IHS537" s="485"/>
      <c r="IHT537" s="340"/>
      <c r="IHU537" s="485"/>
      <c r="IHV537" s="340"/>
      <c r="IHW537" s="485"/>
      <c r="IHX537" s="340"/>
      <c r="IHY537" s="485"/>
      <c r="IHZ537" s="340"/>
      <c r="IIA537" s="485"/>
      <c r="IIB537" s="340"/>
      <c r="IIC537" s="485"/>
      <c r="IID537" s="340"/>
      <c r="IIE537" s="485"/>
      <c r="IIF537" s="340"/>
      <c r="IIG537" s="485"/>
      <c r="IIH537" s="340"/>
      <c r="III537" s="485"/>
      <c r="IIJ537" s="340"/>
      <c r="IIK537" s="485"/>
      <c r="IIL537" s="340"/>
      <c r="IIM537" s="485"/>
      <c r="IIN537" s="340"/>
      <c r="IIO537" s="485"/>
      <c r="IIP537" s="340"/>
      <c r="IIQ537" s="485"/>
      <c r="IIR537" s="340"/>
      <c r="IIS537" s="485"/>
      <c r="IIT537" s="340"/>
      <c r="IIU537" s="485"/>
      <c r="IIV537" s="340"/>
      <c r="IIW537" s="485"/>
      <c r="IIX537" s="340"/>
      <c r="IIY537" s="485"/>
      <c r="IIZ537" s="340"/>
      <c r="IJA537" s="485"/>
      <c r="IJB537" s="340"/>
      <c r="IJC537" s="485"/>
      <c r="IJD537" s="340"/>
      <c r="IJE537" s="485"/>
      <c r="IJF537" s="340"/>
      <c r="IJG537" s="485"/>
      <c r="IJH537" s="340"/>
      <c r="IJI537" s="485"/>
      <c r="IJJ537" s="340"/>
      <c r="IJK537" s="485"/>
      <c r="IJL537" s="340"/>
      <c r="IJM537" s="485"/>
      <c r="IJN537" s="340"/>
      <c r="IJO537" s="485"/>
      <c r="IJP537" s="340"/>
      <c r="IJQ537" s="485"/>
      <c r="IJR537" s="340"/>
      <c r="IJS537" s="485"/>
      <c r="IJT537" s="340"/>
      <c r="IJU537" s="485"/>
      <c r="IJV537" s="340"/>
      <c r="IJW537" s="485"/>
      <c r="IJX537" s="340"/>
      <c r="IJY537" s="485"/>
      <c r="IJZ537" s="340"/>
      <c r="IKA537" s="485"/>
      <c r="IKB537" s="340"/>
      <c r="IKC537" s="485"/>
      <c r="IKD537" s="340"/>
      <c r="IKE537" s="485"/>
      <c r="IKF537" s="340"/>
      <c r="IKG537" s="485"/>
      <c r="IKH537" s="340"/>
      <c r="IKI537" s="485"/>
      <c r="IKJ537" s="340"/>
      <c r="IKK537" s="485"/>
      <c r="IKL537" s="340"/>
      <c r="IKM537" s="485"/>
      <c r="IKN537" s="340"/>
      <c r="IKO537" s="485"/>
      <c r="IKP537" s="340"/>
      <c r="IKQ537" s="485"/>
      <c r="IKR537" s="340"/>
      <c r="IKS537" s="485"/>
      <c r="IKT537" s="340"/>
      <c r="IKU537" s="485"/>
      <c r="IKV537" s="340"/>
      <c r="IKW537" s="485"/>
      <c r="IKX537" s="340"/>
      <c r="IKY537" s="485"/>
      <c r="IKZ537" s="340"/>
      <c r="ILA537" s="485"/>
      <c r="ILB537" s="340"/>
      <c r="ILC537" s="485"/>
      <c r="ILD537" s="340"/>
      <c r="ILE537" s="485"/>
      <c r="ILF537" s="340"/>
      <c r="ILG537" s="485"/>
      <c r="ILH537" s="340"/>
      <c r="ILI537" s="485"/>
      <c r="ILJ537" s="340"/>
      <c r="ILK537" s="485"/>
      <c r="ILL537" s="340"/>
      <c r="ILM537" s="485"/>
      <c r="ILN537" s="340"/>
      <c r="ILO537" s="485"/>
      <c r="ILP537" s="340"/>
      <c r="ILQ537" s="485"/>
      <c r="ILR537" s="340"/>
      <c r="ILS537" s="485"/>
      <c r="ILT537" s="340"/>
      <c r="ILU537" s="485"/>
      <c r="ILV537" s="340"/>
      <c r="ILW537" s="485"/>
      <c r="ILX537" s="340"/>
      <c r="ILY537" s="485"/>
      <c r="ILZ537" s="340"/>
      <c r="IMA537" s="485"/>
      <c r="IMB537" s="340"/>
      <c r="IMC537" s="485"/>
      <c r="IMD537" s="340"/>
      <c r="IME537" s="485"/>
      <c r="IMF537" s="340"/>
      <c r="IMG537" s="485"/>
      <c r="IMH537" s="340"/>
      <c r="IMI537" s="485"/>
      <c r="IMJ537" s="340"/>
      <c r="IMK537" s="485"/>
      <c r="IML537" s="340"/>
      <c r="IMM537" s="485"/>
      <c r="IMN537" s="340"/>
      <c r="IMO537" s="485"/>
      <c r="IMP537" s="340"/>
      <c r="IMQ537" s="485"/>
      <c r="IMR537" s="340"/>
      <c r="IMS537" s="485"/>
      <c r="IMT537" s="340"/>
      <c r="IMU537" s="485"/>
      <c r="IMV537" s="340"/>
      <c r="IMW537" s="485"/>
      <c r="IMX537" s="340"/>
      <c r="IMY537" s="485"/>
      <c r="IMZ537" s="340"/>
      <c r="INA537" s="485"/>
      <c r="INB537" s="340"/>
      <c r="INC537" s="485"/>
      <c r="IND537" s="340"/>
      <c r="INE537" s="485"/>
      <c r="INF537" s="340"/>
      <c r="ING537" s="485"/>
      <c r="INH537" s="340"/>
      <c r="INI537" s="485"/>
      <c r="INJ537" s="340"/>
      <c r="INK537" s="485"/>
      <c r="INL537" s="340"/>
      <c r="INM537" s="485"/>
      <c r="INN537" s="340"/>
      <c r="INO537" s="485"/>
      <c r="INP537" s="340"/>
      <c r="INQ537" s="485"/>
      <c r="INR537" s="340"/>
      <c r="INS537" s="485"/>
      <c r="INT537" s="340"/>
      <c r="INU537" s="485"/>
      <c r="INV537" s="340"/>
      <c r="INW537" s="485"/>
      <c r="INX537" s="340"/>
      <c r="INY537" s="485"/>
      <c r="INZ537" s="340"/>
      <c r="IOA537" s="485"/>
      <c r="IOB537" s="340"/>
      <c r="IOC537" s="485"/>
      <c r="IOD537" s="340"/>
      <c r="IOE537" s="485"/>
      <c r="IOF537" s="340"/>
      <c r="IOG537" s="485"/>
      <c r="IOH537" s="340"/>
      <c r="IOI537" s="485"/>
      <c r="IOJ537" s="340"/>
      <c r="IOK537" s="485"/>
      <c r="IOL537" s="340"/>
      <c r="IOM537" s="485"/>
      <c r="ION537" s="340"/>
      <c r="IOO537" s="485"/>
      <c r="IOP537" s="340"/>
      <c r="IOQ537" s="485"/>
      <c r="IOR537" s="340"/>
      <c r="IOS537" s="485"/>
      <c r="IOT537" s="340"/>
      <c r="IOU537" s="485"/>
      <c r="IOV537" s="340"/>
      <c r="IOW537" s="485"/>
      <c r="IOX537" s="340"/>
      <c r="IOY537" s="485"/>
      <c r="IOZ537" s="340"/>
      <c r="IPA537" s="485"/>
      <c r="IPB537" s="340"/>
      <c r="IPC537" s="485"/>
      <c r="IPD537" s="340"/>
      <c r="IPE537" s="485"/>
      <c r="IPF537" s="340"/>
      <c r="IPG537" s="485"/>
      <c r="IPH537" s="340"/>
      <c r="IPI537" s="485"/>
      <c r="IPJ537" s="340"/>
      <c r="IPK537" s="485"/>
      <c r="IPL537" s="340"/>
      <c r="IPM537" s="485"/>
      <c r="IPN537" s="340"/>
      <c r="IPO537" s="485"/>
      <c r="IPP537" s="340"/>
      <c r="IPQ537" s="485"/>
      <c r="IPR537" s="340"/>
      <c r="IPS537" s="485"/>
      <c r="IPT537" s="340"/>
      <c r="IPU537" s="485"/>
      <c r="IPV537" s="340"/>
      <c r="IPW537" s="485"/>
      <c r="IPX537" s="340"/>
      <c r="IPY537" s="485"/>
      <c r="IPZ537" s="340"/>
      <c r="IQA537" s="485"/>
      <c r="IQB537" s="340"/>
      <c r="IQC537" s="485"/>
      <c r="IQD537" s="340"/>
      <c r="IQE537" s="485"/>
      <c r="IQF537" s="340"/>
      <c r="IQG537" s="485"/>
      <c r="IQH537" s="340"/>
      <c r="IQI537" s="485"/>
      <c r="IQJ537" s="340"/>
      <c r="IQK537" s="485"/>
      <c r="IQL537" s="340"/>
      <c r="IQM537" s="485"/>
      <c r="IQN537" s="340"/>
      <c r="IQO537" s="485"/>
      <c r="IQP537" s="340"/>
      <c r="IQQ537" s="485"/>
      <c r="IQR537" s="340"/>
      <c r="IQS537" s="485"/>
      <c r="IQT537" s="340"/>
      <c r="IQU537" s="485"/>
      <c r="IQV537" s="340"/>
      <c r="IQW537" s="485"/>
      <c r="IQX537" s="340"/>
      <c r="IQY537" s="485"/>
      <c r="IQZ537" s="340"/>
      <c r="IRA537" s="485"/>
      <c r="IRB537" s="340"/>
      <c r="IRC537" s="485"/>
      <c r="IRD537" s="340"/>
      <c r="IRE537" s="485"/>
      <c r="IRF537" s="340"/>
      <c r="IRG537" s="485"/>
      <c r="IRH537" s="340"/>
      <c r="IRI537" s="485"/>
      <c r="IRJ537" s="340"/>
      <c r="IRK537" s="485"/>
      <c r="IRL537" s="340"/>
      <c r="IRM537" s="485"/>
      <c r="IRN537" s="340"/>
      <c r="IRO537" s="485"/>
      <c r="IRP537" s="340"/>
      <c r="IRQ537" s="485"/>
      <c r="IRR537" s="340"/>
      <c r="IRS537" s="485"/>
      <c r="IRT537" s="340"/>
      <c r="IRU537" s="485"/>
      <c r="IRV537" s="340"/>
      <c r="IRW537" s="485"/>
      <c r="IRX537" s="340"/>
      <c r="IRY537" s="485"/>
      <c r="IRZ537" s="340"/>
      <c r="ISA537" s="485"/>
      <c r="ISB537" s="340"/>
      <c r="ISC537" s="485"/>
      <c r="ISD537" s="340"/>
      <c r="ISE537" s="485"/>
      <c r="ISF537" s="340"/>
      <c r="ISG537" s="485"/>
      <c r="ISH537" s="340"/>
      <c r="ISI537" s="485"/>
      <c r="ISJ537" s="340"/>
      <c r="ISK537" s="485"/>
      <c r="ISL537" s="340"/>
      <c r="ISM537" s="485"/>
      <c r="ISN537" s="340"/>
      <c r="ISO537" s="485"/>
      <c r="ISP537" s="340"/>
      <c r="ISQ537" s="485"/>
      <c r="ISR537" s="340"/>
      <c r="ISS537" s="485"/>
      <c r="IST537" s="340"/>
      <c r="ISU537" s="485"/>
      <c r="ISV537" s="340"/>
      <c r="ISW537" s="485"/>
      <c r="ISX537" s="340"/>
      <c r="ISY537" s="485"/>
      <c r="ISZ537" s="340"/>
      <c r="ITA537" s="485"/>
      <c r="ITB537" s="340"/>
      <c r="ITC537" s="485"/>
      <c r="ITD537" s="340"/>
      <c r="ITE537" s="485"/>
      <c r="ITF537" s="340"/>
      <c r="ITG537" s="485"/>
      <c r="ITH537" s="340"/>
      <c r="ITI537" s="485"/>
      <c r="ITJ537" s="340"/>
      <c r="ITK537" s="485"/>
      <c r="ITL537" s="340"/>
      <c r="ITM537" s="485"/>
      <c r="ITN537" s="340"/>
      <c r="ITO537" s="485"/>
      <c r="ITP537" s="340"/>
      <c r="ITQ537" s="485"/>
      <c r="ITR537" s="340"/>
      <c r="ITS537" s="485"/>
      <c r="ITT537" s="340"/>
      <c r="ITU537" s="485"/>
      <c r="ITV537" s="340"/>
      <c r="ITW537" s="485"/>
      <c r="ITX537" s="340"/>
      <c r="ITY537" s="485"/>
      <c r="ITZ537" s="340"/>
      <c r="IUA537" s="485"/>
      <c r="IUB537" s="340"/>
      <c r="IUC537" s="485"/>
      <c r="IUD537" s="340"/>
      <c r="IUE537" s="485"/>
      <c r="IUF537" s="340"/>
      <c r="IUG537" s="485"/>
      <c r="IUH537" s="340"/>
      <c r="IUI537" s="485"/>
      <c r="IUJ537" s="340"/>
      <c r="IUK537" s="485"/>
      <c r="IUL537" s="340"/>
      <c r="IUM537" s="485"/>
      <c r="IUN537" s="340"/>
      <c r="IUO537" s="485"/>
      <c r="IUP537" s="340"/>
      <c r="IUQ537" s="485"/>
      <c r="IUR537" s="340"/>
      <c r="IUS537" s="485"/>
      <c r="IUT537" s="340"/>
      <c r="IUU537" s="485"/>
      <c r="IUV537" s="340"/>
      <c r="IUW537" s="485"/>
      <c r="IUX537" s="340"/>
      <c r="IUY537" s="485"/>
      <c r="IUZ537" s="340"/>
      <c r="IVA537" s="485"/>
      <c r="IVB537" s="340"/>
      <c r="IVC537" s="485"/>
      <c r="IVD537" s="340"/>
      <c r="IVE537" s="485"/>
      <c r="IVF537" s="340"/>
      <c r="IVG537" s="485"/>
      <c r="IVH537" s="340"/>
      <c r="IVI537" s="485"/>
      <c r="IVJ537" s="340"/>
      <c r="IVK537" s="485"/>
      <c r="IVL537" s="340"/>
      <c r="IVM537" s="485"/>
      <c r="IVN537" s="340"/>
      <c r="IVO537" s="485"/>
      <c r="IVP537" s="340"/>
      <c r="IVQ537" s="485"/>
      <c r="IVR537" s="340"/>
      <c r="IVS537" s="485"/>
      <c r="IVT537" s="340"/>
      <c r="IVU537" s="485"/>
      <c r="IVV537" s="340"/>
      <c r="IVW537" s="485"/>
      <c r="IVX537" s="340"/>
      <c r="IVY537" s="485"/>
      <c r="IVZ537" s="340"/>
      <c r="IWA537" s="485"/>
      <c r="IWB537" s="340"/>
      <c r="IWC537" s="485"/>
      <c r="IWD537" s="340"/>
      <c r="IWE537" s="485"/>
      <c r="IWF537" s="340"/>
      <c r="IWG537" s="485"/>
      <c r="IWH537" s="340"/>
      <c r="IWI537" s="485"/>
      <c r="IWJ537" s="340"/>
      <c r="IWK537" s="485"/>
      <c r="IWL537" s="340"/>
      <c r="IWM537" s="485"/>
      <c r="IWN537" s="340"/>
      <c r="IWO537" s="485"/>
      <c r="IWP537" s="340"/>
      <c r="IWQ537" s="485"/>
      <c r="IWR537" s="340"/>
      <c r="IWS537" s="485"/>
      <c r="IWT537" s="340"/>
      <c r="IWU537" s="485"/>
      <c r="IWV537" s="340"/>
      <c r="IWW537" s="485"/>
      <c r="IWX537" s="340"/>
      <c r="IWY537" s="485"/>
      <c r="IWZ537" s="340"/>
      <c r="IXA537" s="485"/>
      <c r="IXB537" s="340"/>
      <c r="IXC537" s="485"/>
      <c r="IXD537" s="340"/>
      <c r="IXE537" s="485"/>
      <c r="IXF537" s="340"/>
      <c r="IXG537" s="485"/>
      <c r="IXH537" s="340"/>
      <c r="IXI537" s="485"/>
      <c r="IXJ537" s="340"/>
      <c r="IXK537" s="485"/>
      <c r="IXL537" s="340"/>
      <c r="IXM537" s="485"/>
      <c r="IXN537" s="340"/>
      <c r="IXO537" s="485"/>
      <c r="IXP537" s="340"/>
      <c r="IXQ537" s="485"/>
      <c r="IXR537" s="340"/>
      <c r="IXS537" s="485"/>
      <c r="IXT537" s="340"/>
      <c r="IXU537" s="485"/>
      <c r="IXV537" s="340"/>
      <c r="IXW537" s="485"/>
      <c r="IXX537" s="340"/>
      <c r="IXY537" s="485"/>
      <c r="IXZ537" s="340"/>
      <c r="IYA537" s="485"/>
      <c r="IYB537" s="340"/>
      <c r="IYC537" s="485"/>
      <c r="IYD537" s="340"/>
      <c r="IYE537" s="485"/>
      <c r="IYF537" s="340"/>
      <c r="IYG537" s="485"/>
      <c r="IYH537" s="340"/>
      <c r="IYI537" s="485"/>
      <c r="IYJ537" s="340"/>
      <c r="IYK537" s="485"/>
      <c r="IYL537" s="340"/>
      <c r="IYM537" s="485"/>
      <c r="IYN537" s="340"/>
      <c r="IYO537" s="485"/>
      <c r="IYP537" s="340"/>
      <c r="IYQ537" s="485"/>
      <c r="IYR537" s="340"/>
      <c r="IYS537" s="485"/>
      <c r="IYT537" s="340"/>
      <c r="IYU537" s="485"/>
      <c r="IYV537" s="340"/>
      <c r="IYW537" s="485"/>
      <c r="IYX537" s="340"/>
      <c r="IYY537" s="485"/>
      <c r="IYZ537" s="340"/>
      <c r="IZA537" s="485"/>
      <c r="IZB537" s="340"/>
      <c r="IZC537" s="485"/>
      <c r="IZD537" s="340"/>
      <c r="IZE537" s="485"/>
      <c r="IZF537" s="340"/>
      <c r="IZG537" s="485"/>
      <c r="IZH537" s="340"/>
      <c r="IZI537" s="485"/>
      <c r="IZJ537" s="340"/>
      <c r="IZK537" s="485"/>
      <c r="IZL537" s="340"/>
      <c r="IZM537" s="485"/>
      <c r="IZN537" s="340"/>
      <c r="IZO537" s="485"/>
      <c r="IZP537" s="340"/>
      <c r="IZQ537" s="485"/>
      <c r="IZR537" s="340"/>
      <c r="IZS537" s="485"/>
      <c r="IZT537" s="340"/>
      <c r="IZU537" s="485"/>
      <c r="IZV537" s="340"/>
      <c r="IZW537" s="485"/>
      <c r="IZX537" s="340"/>
      <c r="IZY537" s="485"/>
      <c r="IZZ537" s="340"/>
      <c r="JAA537" s="485"/>
      <c r="JAB537" s="340"/>
      <c r="JAC537" s="485"/>
      <c r="JAD537" s="340"/>
      <c r="JAE537" s="485"/>
      <c r="JAF537" s="340"/>
      <c r="JAG537" s="485"/>
      <c r="JAH537" s="340"/>
      <c r="JAI537" s="485"/>
      <c r="JAJ537" s="340"/>
      <c r="JAK537" s="485"/>
      <c r="JAL537" s="340"/>
      <c r="JAM537" s="485"/>
      <c r="JAN537" s="340"/>
      <c r="JAO537" s="485"/>
      <c r="JAP537" s="340"/>
      <c r="JAQ537" s="485"/>
      <c r="JAR537" s="340"/>
      <c r="JAS537" s="485"/>
      <c r="JAT537" s="340"/>
      <c r="JAU537" s="485"/>
      <c r="JAV537" s="340"/>
      <c r="JAW537" s="485"/>
      <c r="JAX537" s="340"/>
      <c r="JAY537" s="485"/>
      <c r="JAZ537" s="340"/>
      <c r="JBA537" s="485"/>
      <c r="JBB537" s="340"/>
      <c r="JBC537" s="485"/>
      <c r="JBD537" s="340"/>
      <c r="JBE537" s="485"/>
      <c r="JBF537" s="340"/>
      <c r="JBG537" s="485"/>
      <c r="JBH537" s="340"/>
      <c r="JBI537" s="485"/>
      <c r="JBJ537" s="340"/>
      <c r="JBK537" s="485"/>
      <c r="JBL537" s="340"/>
      <c r="JBM537" s="485"/>
      <c r="JBN537" s="340"/>
      <c r="JBO537" s="485"/>
      <c r="JBP537" s="340"/>
      <c r="JBQ537" s="485"/>
      <c r="JBR537" s="340"/>
      <c r="JBS537" s="485"/>
      <c r="JBT537" s="340"/>
      <c r="JBU537" s="485"/>
      <c r="JBV537" s="340"/>
      <c r="JBW537" s="485"/>
      <c r="JBX537" s="340"/>
      <c r="JBY537" s="485"/>
      <c r="JBZ537" s="340"/>
      <c r="JCA537" s="485"/>
      <c r="JCB537" s="340"/>
      <c r="JCC537" s="485"/>
      <c r="JCD537" s="340"/>
      <c r="JCE537" s="485"/>
      <c r="JCF537" s="340"/>
      <c r="JCG537" s="485"/>
      <c r="JCH537" s="340"/>
      <c r="JCI537" s="485"/>
      <c r="JCJ537" s="340"/>
      <c r="JCK537" s="485"/>
      <c r="JCL537" s="340"/>
      <c r="JCM537" s="485"/>
      <c r="JCN537" s="340"/>
      <c r="JCO537" s="485"/>
      <c r="JCP537" s="340"/>
      <c r="JCQ537" s="485"/>
      <c r="JCR537" s="340"/>
      <c r="JCS537" s="485"/>
      <c r="JCT537" s="340"/>
      <c r="JCU537" s="485"/>
      <c r="JCV537" s="340"/>
      <c r="JCW537" s="485"/>
      <c r="JCX537" s="340"/>
      <c r="JCY537" s="485"/>
      <c r="JCZ537" s="340"/>
      <c r="JDA537" s="485"/>
      <c r="JDB537" s="340"/>
      <c r="JDC537" s="485"/>
      <c r="JDD537" s="340"/>
      <c r="JDE537" s="485"/>
      <c r="JDF537" s="340"/>
      <c r="JDG537" s="485"/>
      <c r="JDH537" s="340"/>
      <c r="JDI537" s="485"/>
      <c r="JDJ537" s="340"/>
      <c r="JDK537" s="485"/>
      <c r="JDL537" s="340"/>
      <c r="JDM537" s="485"/>
      <c r="JDN537" s="340"/>
      <c r="JDO537" s="485"/>
      <c r="JDP537" s="340"/>
      <c r="JDQ537" s="485"/>
      <c r="JDR537" s="340"/>
      <c r="JDS537" s="485"/>
      <c r="JDT537" s="340"/>
      <c r="JDU537" s="485"/>
      <c r="JDV537" s="340"/>
      <c r="JDW537" s="485"/>
      <c r="JDX537" s="340"/>
      <c r="JDY537" s="485"/>
      <c r="JDZ537" s="340"/>
      <c r="JEA537" s="485"/>
      <c r="JEB537" s="340"/>
      <c r="JEC537" s="485"/>
      <c r="JED537" s="340"/>
      <c r="JEE537" s="485"/>
      <c r="JEF537" s="340"/>
      <c r="JEG537" s="485"/>
      <c r="JEH537" s="340"/>
      <c r="JEI537" s="485"/>
      <c r="JEJ537" s="340"/>
      <c r="JEK537" s="485"/>
      <c r="JEL537" s="340"/>
      <c r="JEM537" s="485"/>
      <c r="JEN537" s="340"/>
      <c r="JEO537" s="485"/>
      <c r="JEP537" s="340"/>
      <c r="JEQ537" s="485"/>
      <c r="JER537" s="340"/>
      <c r="JES537" s="485"/>
      <c r="JET537" s="340"/>
      <c r="JEU537" s="485"/>
      <c r="JEV537" s="340"/>
      <c r="JEW537" s="485"/>
      <c r="JEX537" s="340"/>
      <c r="JEY537" s="485"/>
      <c r="JEZ537" s="340"/>
      <c r="JFA537" s="485"/>
      <c r="JFB537" s="340"/>
      <c r="JFC537" s="485"/>
      <c r="JFD537" s="340"/>
      <c r="JFE537" s="485"/>
      <c r="JFF537" s="340"/>
      <c r="JFG537" s="485"/>
      <c r="JFH537" s="340"/>
      <c r="JFI537" s="485"/>
      <c r="JFJ537" s="340"/>
      <c r="JFK537" s="485"/>
      <c r="JFL537" s="340"/>
      <c r="JFM537" s="485"/>
      <c r="JFN537" s="340"/>
      <c r="JFO537" s="485"/>
      <c r="JFP537" s="340"/>
      <c r="JFQ537" s="485"/>
      <c r="JFR537" s="340"/>
      <c r="JFS537" s="485"/>
      <c r="JFT537" s="340"/>
      <c r="JFU537" s="485"/>
      <c r="JFV537" s="340"/>
      <c r="JFW537" s="485"/>
      <c r="JFX537" s="340"/>
      <c r="JFY537" s="485"/>
      <c r="JFZ537" s="340"/>
      <c r="JGA537" s="485"/>
      <c r="JGB537" s="340"/>
      <c r="JGC537" s="485"/>
      <c r="JGD537" s="340"/>
      <c r="JGE537" s="485"/>
      <c r="JGF537" s="340"/>
      <c r="JGG537" s="485"/>
      <c r="JGH537" s="340"/>
      <c r="JGI537" s="485"/>
      <c r="JGJ537" s="340"/>
      <c r="JGK537" s="485"/>
      <c r="JGL537" s="340"/>
      <c r="JGM537" s="485"/>
      <c r="JGN537" s="340"/>
      <c r="JGO537" s="485"/>
      <c r="JGP537" s="340"/>
      <c r="JGQ537" s="485"/>
      <c r="JGR537" s="340"/>
      <c r="JGS537" s="485"/>
      <c r="JGT537" s="340"/>
      <c r="JGU537" s="485"/>
      <c r="JGV537" s="340"/>
      <c r="JGW537" s="485"/>
      <c r="JGX537" s="340"/>
      <c r="JGY537" s="485"/>
      <c r="JGZ537" s="340"/>
      <c r="JHA537" s="485"/>
      <c r="JHB537" s="340"/>
      <c r="JHC537" s="485"/>
      <c r="JHD537" s="340"/>
      <c r="JHE537" s="485"/>
      <c r="JHF537" s="340"/>
      <c r="JHG537" s="485"/>
      <c r="JHH537" s="340"/>
      <c r="JHI537" s="485"/>
      <c r="JHJ537" s="340"/>
      <c r="JHK537" s="485"/>
      <c r="JHL537" s="340"/>
      <c r="JHM537" s="485"/>
      <c r="JHN537" s="340"/>
      <c r="JHO537" s="485"/>
      <c r="JHP537" s="340"/>
      <c r="JHQ537" s="485"/>
      <c r="JHR537" s="340"/>
      <c r="JHS537" s="485"/>
      <c r="JHT537" s="340"/>
      <c r="JHU537" s="485"/>
      <c r="JHV537" s="340"/>
      <c r="JHW537" s="485"/>
      <c r="JHX537" s="340"/>
      <c r="JHY537" s="485"/>
      <c r="JHZ537" s="340"/>
      <c r="JIA537" s="485"/>
      <c r="JIB537" s="340"/>
      <c r="JIC537" s="485"/>
      <c r="JID537" s="340"/>
      <c r="JIE537" s="485"/>
      <c r="JIF537" s="340"/>
      <c r="JIG537" s="485"/>
      <c r="JIH537" s="340"/>
      <c r="JII537" s="485"/>
      <c r="JIJ537" s="340"/>
      <c r="JIK537" s="485"/>
      <c r="JIL537" s="340"/>
      <c r="JIM537" s="485"/>
      <c r="JIN537" s="340"/>
      <c r="JIO537" s="485"/>
      <c r="JIP537" s="340"/>
      <c r="JIQ537" s="485"/>
      <c r="JIR537" s="340"/>
      <c r="JIS537" s="485"/>
      <c r="JIT537" s="340"/>
      <c r="JIU537" s="485"/>
      <c r="JIV537" s="340"/>
      <c r="JIW537" s="485"/>
      <c r="JIX537" s="340"/>
      <c r="JIY537" s="485"/>
      <c r="JIZ537" s="340"/>
      <c r="JJA537" s="485"/>
      <c r="JJB537" s="340"/>
      <c r="JJC537" s="485"/>
      <c r="JJD537" s="340"/>
      <c r="JJE537" s="485"/>
      <c r="JJF537" s="340"/>
      <c r="JJG537" s="485"/>
      <c r="JJH537" s="340"/>
      <c r="JJI537" s="485"/>
      <c r="JJJ537" s="340"/>
      <c r="JJK537" s="485"/>
      <c r="JJL537" s="340"/>
      <c r="JJM537" s="485"/>
      <c r="JJN537" s="340"/>
      <c r="JJO537" s="485"/>
      <c r="JJP537" s="340"/>
      <c r="JJQ537" s="485"/>
      <c r="JJR537" s="340"/>
      <c r="JJS537" s="485"/>
      <c r="JJT537" s="340"/>
      <c r="JJU537" s="485"/>
      <c r="JJV537" s="340"/>
      <c r="JJW537" s="485"/>
      <c r="JJX537" s="340"/>
      <c r="JJY537" s="485"/>
      <c r="JJZ537" s="340"/>
      <c r="JKA537" s="485"/>
      <c r="JKB537" s="340"/>
      <c r="JKC537" s="485"/>
      <c r="JKD537" s="340"/>
      <c r="JKE537" s="485"/>
      <c r="JKF537" s="340"/>
      <c r="JKG537" s="485"/>
      <c r="JKH537" s="340"/>
      <c r="JKI537" s="485"/>
      <c r="JKJ537" s="340"/>
      <c r="JKK537" s="485"/>
      <c r="JKL537" s="340"/>
      <c r="JKM537" s="485"/>
      <c r="JKN537" s="340"/>
      <c r="JKO537" s="485"/>
      <c r="JKP537" s="340"/>
      <c r="JKQ537" s="485"/>
      <c r="JKR537" s="340"/>
      <c r="JKS537" s="485"/>
      <c r="JKT537" s="340"/>
      <c r="JKU537" s="485"/>
      <c r="JKV537" s="340"/>
      <c r="JKW537" s="485"/>
      <c r="JKX537" s="340"/>
      <c r="JKY537" s="485"/>
      <c r="JKZ537" s="340"/>
      <c r="JLA537" s="485"/>
      <c r="JLB537" s="340"/>
      <c r="JLC537" s="485"/>
      <c r="JLD537" s="340"/>
      <c r="JLE537" s="485"/>
      <c r="JLF537" s="340"/>
      <c r="JLG537" s="485"/>
      <c r="JLH537" s="340"/>
      <c r="JLI537" s="485"/>
      <c r="JLJ537" s="340"/>
      <c r="JLK537" s="485"/>
      <c r="JLL537" s="340"/>
      <c r="JLM537" s="485"/>
      <c r="JLN537" s="340"/>
      <c r="JLO537" s="485"/>
      <c r="JLP537" s="340"/>
      <c r="JLQ537" s="485"/>
      <c r="JLR537" s="340"/>
      <c r="JLS537" s="485"/>
      <c r="JLT537" s="340"/>
      <c r="JLU537" s="485"/>
      <c r="JLV537" s="340"/>
      <c r="JLW537" s="485"/>
      <c r="JLX537" s="340"/>
      <c r="JLY537" s="485"/>
      <c r="JLZ537" s="340"/>
      <c r="JMA537" s="485"/>
      <c r="JMB537" s="340"/>
      <c r="JMC537" s="485"/>
      <c r="JMD537" s="340"/>
      <c r="JME537" s="485"/>
      <c r="JMF537" s="340"/>
      <c r="JMG537" s="485"/>
      <c r="JMH537" s="340"/>
      <c r="JMI537" s="485"/>
      <c r="JMJ537" s="340"/>
      <c r="JMK537" s="485"/>
      <c r="JML537" s="340"/>
      <c r="JMM537" s="485"/>
      <c r="JMN537" s="340"/>
      <c r="JMO537" s="485"/>
      <c r="JMP537" s="340"/>
      <c r="JMQ537" s="485"/>
      <c r="JMR537" s="340"/>
      <c r="JMS537" s="485"/>
      <c r="JMT537" s="340"/>
      <c r="JMU537" s="485"/>
      <c r="JMV537" s="340"/>
      <c r="JMW537" s="485"/>
      <c r="JMX537" s="340"/>
      <c r="JMY537" s="485"/>
      <c r="JMZ537" s="340"/>
      <c r="JNA537" s="485"/>
      <c r="JNB537" s="340"/>
      <c r="JNC537" s="485"/>
      <c r="JND537" s="340"/>
      <c r="JNE537" s="485"/>
      <c r="JNF537" s="340"/>
      <c r="JNG537" s="485"/>
      <c r="JNH537" s="340"/>
      <c r="JNI537" s="485"/>
      <c r="JNJ537" s="340"/>
      <c r="JNK537" s="485"/>
      <c r="JNL537" s="340"/>
      <c r="JNM537" s="485"/>
      <c r="JNN537" s="340"/>
      <c r="JNO537" s="485"/>
      <c r="JNP537" s="340"/>
      <c r="JNQ537" s="485"/>
      <c r="JNR537" s="340"/>
      <c r="JNS537" s="485"/>
      <c r="JNT537" s="340"/>
      <c r="JNU537" s="485"/>
      <c r="JNV537" s="340"/>
      <c r="JNW537" s="485"/>
      <c r="JNX537" s="340"/>
      <c r="JNY537" s="485"/>
      <c r="JNZ537" s="340"/>
      <c r="JOA537" s="485"/>
      <c r="JOB537" s="340"/>
      <c r="JOC537" s="485"/>
      <c r="JOD537" s="340"/>
      <c r="JOE537" s="485"/>
      <c r="JOF537" s="340"/>
      <c r="JOG537" s="485"/>
      <c r="JOH537" s="340"/>
      <c r="JOI537" s="485"/>
      <c r="JOJ537" s="340"/>
      <c r="JOK537" s="485"/>
      <c r="JOL537" s="340"/>
      <c r="JOM537" s="485"/>
      <c r="JON537" s="340"/>
      <c r="JOO537" s="485"/>
      <c r="JOP537" s="340"/>
      <c r="JOQ537" s="485"/>
      <c r="JOR537" s="340"/>
      <c r="JOS537" s="485"/>
      <c r="JOT537" s="340"/>
      <c r="JOU537" s="485"/>
      <c r="JOV537" s="340"/>
      <c r="JOW537" s="485"/>
      <c r="JOX537" s="340"/>
      <c r="JOY537" s="485"/>
      <c r="JOZ537" s="340"/>
      <c r="JPA537" s="485"/>
      <c r="JPB537" s="340"/>
      <c r="JPC537" s="485"/>
      <c r="JPD537" s="340"/>
      <c r="JPE537" s="485"/>
      <c r="JPF537" s="340"/>
      <c r="JPG537" s="485"/>
      <c r="JPH537" s="340"/>
      <c r="JPI537" s="485"/>
      <c r="JPJ537" s="340"/>
      <c r="JPK537" s="485"/>
      <c r="JPL537" s="340"/>
      <c r="JPM537" s="485"/>
      <c r="JPN537" s="340"/>
      <c r="JPO537" s="485"/>
      <c r="JPP537" s="340"/>
      <c r="JPQ537" s="485"/>
      <c r="JPR537" s="340"/>
      <c r="JPS537" s="485"/>
      <c r="JPT537" s="340"/>
      <c r="JPU537" s="485"/>
      <c r="JPV537" s="340"/>
      <c r="JPW537" s="485"/>
      <c r="JPX537" s="340"/>
      <c r="JPY537" s="485"/>
      <c r="JPZ537" s="340"/>
      <c r="JQA537" s="485"/>
      <c r="JQB537" s="340"/>
      <c r="JQC537" s="485"/>
      <c r="JQD537" s="340"/>
      <c r="JQE537" s="485"/>
      <c r="JQF537" s="340"/>
      <c r="JQG537" s="485"/>
      <c r="JQH537" s="340"/>
      <c r="JQI537" s="485"/>
      <c r="JQJ537" s="340"/>
      <c r="JQK537" s="485"/>
      <c r="JQL537" s="340"/>
      <c r="JQM537" s="485"/>
      <c r="JQN537" s="340"/>
      <c r="JQO537" s="485"/>
      <c r="JQP537" s="340"/>
      <c r="JQQ537" s="485"/>
      <c r="JQR537" s="340"/>
      <c r="JQS537" s="485"/>
      <c r="JQT537" s="340"/>
      <c r="JQU537" s="485"/>
      <c r="JQV537" s="340"/>
      <c r="JQW537" s="485"/>
      <c r="JQX537" s="340"/>
      <c r="JQY537" s="485"/>
      <c r="JQZ537" s="340"/>
      <c r="JRA537" s="485"/>
      <c r="JRB537" s="340"/>
      <c r="JRC537" s="485"/>
      <c r="JRD537" s="340"/>
      <c r="JRE537" s="485"/>
      <c r="JRF537" s="340"/>
      <c r="JRG537" s="485"/>
      <c r="JRH537" s="340"/>
      <c r="JRI537" s="485"/>
      <c r="JRJ537" s="340"/>
      <c r="JRK537" s="485"/>
      <c r="JRL537" s="340"/>
      <c r="JRM537" s="485"/>
      <c r="JRN537" s="340"/>
      <c r="JRO537" s="485"/>
      <c r="JRP537" s="340"/>
      <c r="JRQ537" s="485"/>
      <c r="JRR537" s="340"/>
      <c r="JRS537" s="485"/>
      <c r="JRT537" s="340"/>
      <c r="JRU537" s="485"/>
      <c r="JRV537" s="340"/>
      <c r="JRW537" s="485"/>
      <c r="JRX537" s="340"/>
      <c r="JRY537" s="485"/>
      <c r="JRZ537" s="340"/>
      <c r="JSA537" s="485"/>
      <c r="JSB537" s="340"/>
      <c r="JSC537" s="485"/>
      <c r="JSD537" s="340"/>
      <c r="JSE537" s="485"/>
      <c r="JSF537" s="340"/>
      <c r="JSG537" s="485"/>
      <c r="JSH537" s="340"/>
      <c r="JSI537" s="485"/>
      <c r="JSJ537" s="340"/>
      <c r="JSK537" s="485"/>
      <c r="JSL537" s="340"/>
      <c r="JSM537" s="485"/>
      <c r="JSN537" s="340"/>
      <c r="JSO537" s="485"/>
      <c r="JSP537" s="340"/>
      <c r="JSQ537" s="485"/>
      <c r="JSR537" s="340"/>
      <c r="JSS537" s="485"/>
      <c r="JST537" s="340"/>
      <c r="JSU537" s="485"/>
      <c r="JSV537" s="340"/>
      <c r="JSW537" s="485"/>
      <c r="JSX537" s="340"/>
      <c r="JSY537" s="485"/>
      <c r="JSZ537" s="340"/>
      <c r="JTA537" s="485"/>
      <c r="JTB537" s="340"/>
      <c r="JTC537" s="485"/>
      <c r="JTD537" s="340"/>
      <c r="JTE537" s="485"/>
      <c r="JTF537" s="340"/>
      <c r="JTG537" s="485"/>
      <c r="JTH537" s="340"/>
      <c r="JTI537" s="485"/>
      <c r="JTJ537" s="340"/>
      <c r="JTK537" s="485"/>
      <c r="JTL537" s="340"/>
      <c r="JTM537" s="485"/>
      <c r="JTN537" s="340"/>
      <c r="JTO537" s="485"/>
      <c r="JTP537" s="340"/>
      <c r="JTQ537" s="485"/>
      <c r="JTR537" s="340"/>
      <c r="JTS537" s="485"/>
      <c r="JTT537" s="340"/>
      <c r="JTU537" s="485"/>
      <c r="JTV537" s="340"/>
      <c r="JTW537" s="485"/>
      <c r="JTX537" s="340"/>
      <c r="JTY537" s="485"/>
      <c r="JTZ537" s="340"/>
      <c r="JUA537" s="485"/>
      <c r="JUB537" s="340"/>
      <c r="JUC537" s="485"/>
      <c r="JUD537" s="340"/>
      <c r="JUE537" s="485"/>
      <c r="JUF537" s="340"/>
      <c r="JUG537" s="485"/>
      <c r="JUH537" s="340"/>
      <c r="JUI537" s="485"/>
      <c r="JUJ537" s="340"/>
      <c r="JUK537" s="485"/>
      <c r="JUL537" s="340"/>
      <c r="JUM537" s="485"/>
      <c r="JUN537" s="340"/>
      <c r="JUO537" s="485"/>
      <c r="JUP537" s="340"/>
      <c r="JUQ537" s="485"/>
      <c r="JUR537" s="340"/>
      <c r="JUS537" s="485"/>
      <c r="JUT537" s="340"/>
      <c r="JUU537" s="485"/>
      <c r="JUV537" s="340"/>
      <c r="JUW537" s="485"/>
      <c r="JUX537" s="340"/>
      <c r="JUY537" s="485"/>
      <c r="JUZ537" s="340"/>
      <c r="JVA537" s="485"/>
      <c r="JVB537" s="340"/>
      <c r="JVC537" s="485"/>
      <c r="JVD537" s="340"/>
      <c r="JVE537" s="485"/>
      <c r="JVF537" s="340"/>
      <c r="JVG537" s="485"/>
      <c r="JVH537" s="340"/>
      <c r="JVI537" s="485"/>
      <c r="JVJ537" s="340"/>
      <c r="JVK537" s="485"/>
      <c r="JVL537" s="340"/>
      <c r="JVM537" s="485"/>
      <c r="JVN537" s="340"/>
      <c r="JVO537" s="485"/>
      <c r="JVP537" s="340"/>
      <c r="JVQ537" s="485"/>
      <c r="JVR537" s="340"/>
      <c r="JVS537" s="485"/>
      <c r="JVT537" s="340"/>
      <c r="JVU537" s="485"/>
      <c r="JVV537" s="340"/>
      <c r="JVW537" s="485"/>
      <c r="JVX537" s="340"/>
      <c r="JVY537" s="485"/>
      <c r="JVZ537" s="340"/>
      <c r="JWA537" s="485"/>
      <c r="JWB537" s="340"/>
      <c r="JWC537" s="485"/>
      <c r="JWD537" s="340"/>
      <c r="JWE537" s="485"/>
      <c r="JWF537" s="340"/>
      <c r="JWG537" s="485"/>
      <c r="JWH537" s="340"/>
      <c r="JWI537" s="485"/>
      <c r="JWJ537" s="340"/>
      <c r="JWK537" s="485"/>
      <c r="JWL537" s="340"/>
      <c r="JWM537" s="485"/>
      <c r="JWN537" s="340"/>
      <c r="JWO537" s="485"/>
      <c r="JWP537" s="340"/>
      <c r="JWQ537" s="485"/>
      <c r="JWR537" s="340"/>
      <c r="JWS537" s="485"/>
      <c r="JWT537" s="340"/>
      <c r="JWU537" s="485"/>
      <c r="JWV537" s="340"/>
      <c r="JWW537" s="485"/>
      <c r="JWX537" s="340"/>
      <c r="JWY537" s="485"/>
      <c r="JWZ537" s="340"/>
      <c r="JXA537" s="485"/>
      <c r="JXB537" s="340"/>
      <c r="JXC537" s="485"/>
      <c r="JXD537" s="340"/>
      <c r="JXE537" s="485"/>
      <c r="JXF537" s="340"/>
      <c r="JXG537" s="485"/>
      <c r="JXH537" s="340"/>
      <c r="JXI537" s="485"/>
      <c r="JXJ537" s="340"/>
      <c r="JXK537" s="485"/>
      <c r="JXL537" s="340"/>
      <c r="JXM537" s="485"/>
      <c r="JXN537" s="340"/>
      <c r="JXO537" s="485"/>
      <c r="JXP537" s="340"/>
      <c r="JXQ537" s="485"/>
      <c r="JXR537" s="340"/>
      <c r="JXS537" s="485"/>
      <c r="JXT537" s="340"/>
      <c r="JXU537" s="485"/>
      <c r="JXV537" s="340"/>
      <c r="JXW537" s="485"/>
      <c r="JXX537" s="340"/>
      <c r="JXY537" s="485"/>
      <c r="JXZ537" s="340"/>
      <c r="JYA537" s="485"/>
      <c r="JYB537" s="340"/>
      <c r="JYC537" s="485"/>
      <c r="JYD537" s="340"/>
      <c r="JYE537" s="485"/>
      <c r="JYF537" s="340"/>
      <c r="JYG537" s="485"/>
      <c r="JYH537" s="340"/>
      <c r="JYI537" s="485"/>
      <c r="JYJ537" s="340"/>
      <c r="JYK537" s="485"/>
      <c r="JYL537" s="340"/>
      <c r="JYM537" s="485"/>
      <c r="JYN537" s="340"/>
      <c r="JYO537" s="485"/>
      <c r="JYP537" s="340"/>
      <c r="JYQ537" s="485"/>
      <c r="JYR537" s="340"/>
      <c r="JYS537" s="485"/>
      <c r="JYT537" s="340"/>
      <c r="JYU537" s="485"/>
      <c r="JYV537" s="340"/>
      <c r="JYW537" s="485"/>
      <c r="JYX537" s="340"/>
      <c r="JYY537" s="485"/>
      <c r="JYZ537" s="340"/>
      <c r="JZA537" s="485"/>
      <c r="JZB537" s="340"/>
      <c r="JZC537" s="485"/>
      <c r="JZD537" s="340"/>
      <c r="JZE537" s="485"/>
      <c r="JZF537" s="340"/>
      <c r="JZG537" s="485"/>
      <c r="JZH537" s="340"/>
      <c r="JZI537" s="485"/>
      <c r="JZJ537" s="340"/>
      <c r="JZK537" s="485"/>
      <c r="JZL537" s="340"/>
      <c r="JZM537" s="485"/>
      <c r="JZN537" s="340"/>
      <c r="JZO537" s="485"/>
      <c r="JZP537" s="340"/>
      <c r="JZQ537" s="485"/>
      <c r="JZR537" s="340"/>
      <c r="JZS537" s="485"/>
      <c r="JZT537" s="340"/>
      <c r="JZU537" s="485"/>
      <c r="JZV537" s="340"/>
      <c r="JZW537" s="485"/>
      <c r="JZX537" s="340"/>
      <c r="JZY537" s="485"/>
      <c r="JZZ537" s="340"/>
      <c r="KAA537" s="485"/>
      <c r="KAB537" s="340"/>
      <c r="KAC537" s="485"/>
      <c r="KAD537" s="340"/>
      <c r="KAE537" s="485"/>
      <c r="KAF537" s="340"/>
      <c r="KAG537" s="485"/>
      <c r="KAH537" s="340"/>
      <c r="KAI537" s="485"/>
      <c r="KAJ537" s="340"/>
      <c r="KAK537" s="485"/>
      <c r="KAL537" s="340"/>
      <c r="KAM537" s="485"/>
      <c r="KAN537" s="340"/>
      <c r="KAO537" s="485"/>
      <c r="KAP537" s="340"/>
      <c r="KAQ537" s="485"/>
      <c r="KAR537" s="340"/>
      <c r="KAS537" s="485"/>
      <c r="KAT537" s="340"/>
      <c r="KAU537" s="485"/>
      <c r="KAV537" s="340"/>
      <c r="KAW537" s="485"/>
      <c r="KAX537" s="340"/>
      <c r="KAY537" s="485"/>
      <c r="KAZ537" s="340"/>
      <c r="KBA537" s="485"/>
      <c r="KBB537" s="340"/>
      <c r="KBC537" s="485"/>
      <c r="KBD537" s="340"/>
      <c r="KBE537" s="485"/>
      <c r="KBF537" s="340"/>
      <c r="KBG537" s="485"/>
      <c r="KBH537" s="340"/>
      <c r="KBI537" s="485"/>
      <c r="KBJ537" s="340"/>
      <c r="KBK537" s="485"/>
      <c r="KBL537" s="340"/>
      <c r="KBM537" s="485"/>
      <c r="KBN537" s="340"/>
      <c r="KBO537" s="485"/>
      <c r="KBP537" s="340"/>
      <c r="KBQ537" s="485"/>
      <c r="KBR537" s="340"/>
      <c r="KBS537" s="485"/>
      <c r="KBT537" s="340"/>
      <c r="KBU537" s="485"/>
      <c r="KBV537" s="340"/>
      <c r="KBW537" s="485"/>
      <c r="KBX537" s="340"/>
      <c r="KBY537" s="485"/>
      <c r="KBZ537" s="340"/>
      <c r="KCA537" s="485"/>
      <c r="KCB537" s="340"/>
      <c r="KCC537" s="485"/>
      <c r="KCD537" s="340"/>
      <c r="KCE537" s="485"/>
      <c r="KCF537" s="340"/>
      <c r="KCG537" s="485"/>
      <c r="KCH537" s="340"/>
      <c r="KCI537" s="485"/>
      <c r="KCJ537" s="340"/>
      <c r="KCK537" s="485"/>
      <c r="KCL537" s="340"/>
      <c r="KCM537" s="485"/>
      <c r="KCN537" s="340"/>
      <c r="KCO537" s="485"/>
      <c r="KCP537" s="340"/>
      <c r="KCQ537" s="485"/>
      <c r="KCR537" s="340"/>
      <c r="KCS537" s="485"/>
      <c r="KCT537" s="340"/>
      <c r="KCU537" s="485"/>
      <c r="KCV537" s="340"/>
      <c r="KCW537" s="485"/>
      <c r="KCX537" s="340"/>
      <c r="KCY537" s="485"/>
      <c r="KCZ537" s="340"/>
      <c r="KDA537" s="485"/>
      <c r="KDB537" s="340"/>
      <c r="KDC537" s="485"/>
      <c r="KDD537" s="340"/>
      <c r="KDE537" s="485"/>
      <c r="KDF537" s="340"/>
      <c r="KDG537" s="485"/>
      <c r="KDH537" s="340"/>
      <c r="KDI537" s="485"/>
      <c r="KDJ537" s="340"/>
      <c r="KDK537" s="485"/>
      <c r="KDL537" s="340"/>
      <c r="KDM537" s="485"/>
      <c r="KDN537" s="340"/>
      <c r="KDO537" s="485"/>
      <c r="KDP537" s="340"/>
      <c r="KDQ537" s="485"/>
      <c r="KDR537" s="340"/>
      <c r="KDS537" s="485"/>
      <c r="KDT537" s="340"/>
      <c r="KDU537" s="485"/>
      <c r="KDV537" s="340"/>
      <c r="KDW537" s="485"/>
      <c r="KDX537" s="340"/>
      <c r="KDY537" s="485"/>
      <c r="KDZ537" s="340"/>
      <c r="KEA537" s="485"/>
      <c r="KEB537" s="340"/>
      <c r="KEC537" s="485"/>
      <c r="KED537" s="340"/>
      <c r="KEE537" s="485"/>
      <c r="KEF537" s="340"/>
      <c r="KEG537" s="485"/>
      <c r="KEH537" s="340"/>
      <c r="KEI537" s="485"/>
      <c r="KEJ537" s="340"/>
      <c r="KEK537" s="485"/>
      <c r="KEL537" s="340"/>
      <c r="KEM537" s="485"/>
      <c r="KEN537" s="340"/>
      <c r="KEO537" s="485"/>
      <c r="KEP537" s="340"/>
      <c r="KEQ537" s="485"/>
      <c r="KER537" s="340"/>
      <c r="KES537" s="485"/>
      <c r="KET537" s="340"/>
      <c r="KEU537" s="485"/>
      <c r="KEV537" s="340"/>
      <c r="KEW537" s="485"/>
      <c r="KEX537" s="340"/>
      <c r="KEY537" s="485"/>
      <c r="KEZ537" s="340"/>
      <c r="KFA537" s="485"/>
      <c r="KFB537" s="340"/>
      <c r="KFC537" s="485"/>
      <c r="KFD537" s="340"/>
      <c r="KFE537" s="485"/>
      <c r="KFF537" s="340"/>
      <c r="KFG537" s="485"/>
      <c r="KFH537" s="340"/>
      <c r="KFI537" s="485"/>
      <c r="KFJ537" s="340"/>
      <c r="KFK537" s="485"/>
      <c r="KFL537" s="340"/>
      <c r="KFM537" s="485"/>
      <c r="KFN537" s="340"/>
      <c r="KFO537" s="485"/>
      <c r="KFP537" s="340"/>
      <c r="KFQ537" s="485"/>
      <c r="KFR537" s="340"/>
      <c r="KFS537" s="485"/>
      <c r="KFT537" s="340"/>
      <c r="KFU537" s="485"/>
      <c r="KFV537" s="340"/>
      <c r="KFW537" s="485"/>
      <c r="KFX537" s="340"/>
      <c r="KFY537" s="485"/>
      <c r="KFZ537" s="340"/>
      <c r="KGA537" s="485"/>
      <c r="KGB537" s="340"/>
      <c r="KGC537" s="485"/>
      <c r="KGD537" s="340"/>
      <c r="KGE537" s="485"/>
      <c r="KGF537" s="340"/>
      <c r="KGG537" s="485"/>
      <c r="KGH537" s="340"/>
      <c r="KGI537" s="485"/>
      <c r="KGJ537" s="340"/>
      <c r="KGK537" s="485"/>
      <c r="KGL537" s="340"/>
      <c r="KGM537" s="485"/>
      <c r="KGN537" s="340"/>
      <c r="KGO537" s="485"/>
      <c r="KGP537" s="340"/>
      <c r="KGQ537" s="485"/>
      <c r="KGR537" s="340"/>
      <c r="KGS537" s="485"/>
      <c r="KGT537" s="340"/>
      <c r="KGU537" s="485"/>
      <c r="KGV537" s="340"/>
      <c r="KGW537" s="485"/>
      <c r="KGX537" s="340"/>
      <c r="KGY537" s="485"/>
      <c r="KGZ537" s="340"/>
      <c r="KHA537" s="485"/>
      <c r="KHB537" s="340"/>
      <c r="KHC537" s="485"/>
      <c r="KHD537" s="340"/>
      <c r="KHE537" s="485"/>
      <c r="KHF537" s="340"/>
      <c r="KHG537" s="485"/>
      <c r="KHH537" s="340"/>
      <c r="KHI537" s="485"/>
      <c r="KHJ537" s="340"/>
      <c r="KHK537" s="485"/>
      <c r="KHL537" s="340"/>
      <c r="KHM537" s="485"/>
      <c r="KHN537" s="340"/>
      <c r="KHO537" s="485"/>
      <c r="KHP537" s="340"/>
      <c r="KHQ537" s="485"/>
      <c r="KHR537" s="340"/>
      <c r="KHS537" s="485"/>
      <c r="KHT537" s="340"/>
      <c r="KHU537" s="485"/>
      <c r="KHV537" s="340"/>
      <c r="KHW537" s="485"/>
      <c r="KHX537" s="340"/>
      <c r="KHY537" s="485"/>
      <c r="KHZ537" s="340"/>
      <c r="KIA537" s="485"/>
      <c r="KIB537" s="340"/>
      <c r="KIC537" s="485"/>
      <c r="KID537" s="340"/>
      <c r="KIE537" s="485"/>
      <c r="KIF537" s="340"/>
      <c r="KIG537" s="485"/>
      <c r="KIH537" s="340"/>
      <c r="KII537" s="485"/>
      <c r="KIJ537" s="340"/>
      <c r="KIK537" s="485"/>
      <c r="KIL537" s="340"/>
      <c r="KIM537" s="485"/>
      <c r="KIN537" s="340"/>
      <c r="KIO537" s="485"/>
      <c r="KIP537" s="340"/>
      <c r="KIQ537" s="485"/>
      <c r="KIR537" s="340"/>
      <c r="KIS537" s="485"/>
      <c r="KIT537" s="340"/>
      <c r="KIU537" s="485"/>
      <c r="KIV537" s="340"/>
      <c r="KIW537" s="485"/>
      <c r="KIX537" s="340"/>
      <c r="KIY537" s="485"/>
      <c r="KIZ537" s="340"/>
      <c r="KJA537" s="485"/>
      <c r="KJB537" s="340"/>
      <c r="KJC537" s="485"/>
      <c r="KJD537" s="340"/>
      <c r="KJE537" s="485"/>
      <c r="KJF537" s="340"/>
      <c r="KJG537" s="485"/>
      <c r="KJH537" s="340"/>
      <c r="KJI537" s="485"/>
      <c r="KJJ537" s="340"/>
      <c r="KJK537" s="485"/>
      <c r="KJL537" s="340"/>
      <c r="KJM537" s="485"/>
      <c r="KJN537" s="340"/>
      <c r="KJO537" s="485"/>
      <c r="KJP537" s="340"/>
      <c r="KJQ537" s="485"/>
      <c r="KJR537" s="340"/>
      <c r="KJS537" s="485"/>
      <c r="KJT537" s="340"/>
      <c r="KJU537" s="485"/>
      <c r="KJV537" s="340"/>
      <c r="KJW537" s="485"/>
      <c r="KJX537" s="340"/>
      <c r="KJY537" s="485"/>
      <c r="KJZ537" s="340"/>
      <c r="KKA537" s="485"/>
      <c r="KKB537" s="340"/>
      <c r="KKC537" s="485"/>
      <c r="KKD537" s="340"/>
      <c r="KKE537" s="485"/>
      <c r="KKF537" s="340"/>
      <c r="KKG537" s="485"/>
      <c r="KKH537" s="340"/>
      <c r="KKI537" s="485"/>
      <c r="KKJ537" s="340"/>
      <c r="KKK537" s="485"/>
      <c r="KKL537" s="340"/>
      <c r="KKM537" s="485"/>
      <c r="KKN537" s="340"/>
      <c r="KKO537" s="485"/>
      <c r="KKP537" s="340"/>
      <c r="KKQ537" s="485"/>
      <c r="KKR537" s="340"/>
      <c r="KKS537" s="485"/>
      <c r="KKT537" s="340"/>
      <c r="KKU537" s="485"/>
      <c r="KKV537" s="340"/>
      <c r="KKW537" s="485"/>
      <c r="KKX537" s="340"/>
      <c r="KKY537" s="485"/>
      <c r="KKZ537" s="340"/>
      <c r="KLA537" s="485"/>
      <c r="KLB537" s="340"/>
      <c r="KLC537" s="485"/>
      <c r="KLD537" s="340"/>
      <c r="KLE537" s="485"/>
      <c r="KLF537" s="340"/>
      <c r="KLG537" s="485"/>
      <c r="KLH537" s="340"/>
      <c r="KLI537" s="485"/>
      <c r="KLJ537" s="340"/>
      <c r="KLK537" s="485"/>
      <c r="KLL537" s="340"/>
      <c r="KLM537" s="485"/>
      <c r="KLN537" s="340"/>
      <c r="KLO537" s="485"/>
      <c r="KLP537" s="340"/>
      <c r="KLQ537" s="485"/>
      <c r="KLR537" s="340"/>
      <c r="KLS537" s="485"/>
      <c r="KLT537" s="340"/>
      <c r="KLU537" s="485"/>
      <c r="KLV537" s="340"/>
      <c r="KLW537" s="485"/>
      <c r="KLX537" s="340"/>
      <c r="KLY537" s="485"/>
      <c r="KLZ537" s="340"/>
      <c r="KMA537" s="485"/>
      <c r="KMB537" s="340"/>
      <c r="KMC537" s="485"/>
      <c r="KMD537" s="340"/>
      <c r="KME537" s="485"/>
      <c r="KMF537" s="340"/>
      <c r="KMG537" s="485"/>
      <c r="KMH537" s="340"/>
      <c r="KMI537" s="485"/>
      <c r="KMJ537" s="340"/>
      <c r="KMK537" s="485"/>
      <c r="KML537" s="340"/>
      <c r="KMM537" s="485"/>
      <c r="KMN537" s="340"/>
      <c r="KMO537" s="485"/>
      <c r="KMP537" s="340"/>
      <c r="KMQ537" s="485"/>
      <c r="KMR537" s="340"/>
      <c r="KMS537" s="485"/>
      <c r="KMT537" s="340"/>
      <c r="KMU537" s="485"/>
      <c r="KMV537" s="340"/>
      <c r="KMW537" s="485"/>
      <c r="KMX537" s="340"/>
      <c r="KMY537" s="485"/>
      <c r="KMZ537" s="340"/>
      <c r="KNA537" s="485"/>
      <c r="KNB537" s="340"/>
      <c r="KNC537" s="485"/>
      <c r="KND537" s="340"/>
      <c r="KNE537" s="485"/>
      <c r="KNF537" s="340"/>
      <c r="KNG537" s="485"/>
      <c r="KNH537" s="340"/>
      <c r="KNI537" s="485"/>
      <c r="KNJ537" s="340"/>
      <c r="KNK537" s="485"/>
      <c r="KNL537" s="340"/>
      <c r="KNM537" s="485"/>
      <c r="KNN537" s="340"/>
      <c r="KNO537" s="485"/>
      <c r="KNP537" s="340"/>
      <c r="KNQ537" s="485"/>
      <c r="KNR537" s="340"/>
      <c r="KNS537" s="485"/>
      <c r="KNT537" s="340"/>
      <c r="KNU537" s="485"/>
      <c r="KNV537" s="340"/>
      <c r="KNW537" s="485"/>
      <c r="KNX537" s="340"/>
      <c r="KNY537" s="485"/>
      <c r="KNZ537" s="340"/>
      <c r="KOA537" s="485"/>
      <c r="KOB537" s="340"/>
      <c r="KOC537" s="485"/>
      <c r="KOD537" s="340"/>
      <c r="KOE537" s="485"/>
      <c r="KOF537" s="340"/>
      <c r="KOG537" s="485"/>
      <c r="KOH537" s="340"/>
      <c r="KOI537" s="485"/>
      <c r="KOJ537" s="340"/>
      <c r="KOK537" s="485"/>
      <c r="KOL537" s="340"/>
      <c r="KOM537" s="485"/>
      <c r="KON537" s="340"/>
      <c r="KOO537" s="485"/>
      <c r="KOP537" s="340"/>
      <c r="KOQ537" s="485"/>
      <c r="KOR537" s="340"/>
      <c r="KOS537" s="485"/>
      <c r="KOT537" s="340"/>
      <c r="KOU537" s="485"/>
      <c r="KOV537" s="340"/>
      <c r="KOW537" s="485"/>
      <c r="KOX537" s="340"/>
      <c r="KOY537" s="485"/>
      <c r="KOZ537" s="340"/>
      <c r="KPA537" s="485"/>
      <c r="KPB537" s="340"/>
      <c r="KPC537" s="485"/>
      <c r="KPD537" s="340"/>
      <c r="KPE537" s="485"/>
      <c r="KPF537" s="340"/>
      <c r="KPG537" s="485"/>
      <c r="KPH537" s="340"/>
      <c r="KPI537" s="485"/>
      <c r="KPJ537" s="340"/>
      <c r="KPK537" s="485"/>
      <c r="KPL537" s="340"/>
      <c r="KPM537" s="485"/>
      <c r="KPN537" s="340"/>
      <c r="KPO537" s="485"/>
      <c r="KPP537" s="340"/>
      <c r="KPQ537" s="485"/>
      <c r="KPR537" s="340"/>
      <c r="KPS537" s="485"/>
      <c r="KPT537" s="340"/>
      <c r="KPU537" s="485"/>
      <c r="KPV537" s="340"/>
      <c r="KPW537" s="485"/>
      <c r="KPX537" s="340"/>
      <c r="KPY537" s="485"/>
      <c r="KPZ537" s="340"/>
      <c r="KQA537" s="485"/>
      <c r="KQB537" s="340"/>
      <c r="KQC537" s="485"/>
      <c r="KQD537" s="340"/>
      <c r="KQE537" s="485"/>
      <c r="KQF537" s="340"/>
      <c r="KQG537" s="485"/>
      <c r="KQH537" s="340"/>
      <c r="KQI537" s="485"/>
      <c r="KQJ537" s="340"/>
      <c r="KQK537" s="485"/>
      <c r="KQL537" s="340"/>
      <c r="KQM537" s="485"/>
      <c r="KQN537" s="340"/>
      <c r="KQO537" s="485"/>
      <c r="KQP537" s="340"/>
      <c r="KQQ537" s="485"/>
      <c r="KQR537" s="340"/>
      <c r="KQS537" s="485"/>
      <c r="KQT537" s="340"/>
      <c r="KQU537" s="485"/>
      <c r="KQV537" s="340"/>
      <c r="KQW537" s="485"/>
      <c r="KQX537" s="340"/>
      <c r="KQY537" s="485"/>
      <c r="KQZ537" s="340"/>
      <c r="KRA537" s="485"/>
      <c r="KRB537" s="340"/>
      <c r="KRC537" s="485"/>
      <c r="KRD537" s="340"/>
      <c r="KRE537" s="485"/>
      <c r="KRF537" s="340"/>
      <c r="KRG537" s="485"/>
      <c r="KRH537" s="340"/>
      <c r="KRI537" s="485"/>
      <c r="KRJ537" s="340"/>
      <c r="KRK537" s="485"/>
      <c r="KRL537" s="340"/>
      <c r="KRM537" s="485"/>
      <c r="KRN537" s="340"/>
      <c r="KRO537" s="485"/>
      <c r="KRP537" s="340"/>
      <c r="KRQ537" s="485"/>
      <c r="KRR537" s="340"/>
      <c r="KRS537" s="485"/>
      <c r="KRT537" s="340"/>
      <c r="KRU537" s="485"/>
      <c r="KRV537" s="340"/>
      <c r="KRW537" s="485"/>
      <c r="KRX537" s="340"/>
      <c r="KRY537" s="485"/>
      <c r="KRZ537" s="340"/>
      <c r="KSA537" s="485"/>
      <c r="KSB537" s="340"/>
      <c r="KSC537" s="485"/>
      <c r="KSD537" s="340"/>
      <c r="KSE537" s="485"/>
      <c r="KSF537" s="340"/>
      <c r="KSG537" s="485"/>
      <c r="KSH537" s="340"/>
      <c r="KSI537" s="485"/>
      <c r="KSJ537" s="340"/>
      <c r="KSK537" s="485"/>
      <c r="KSL537" s="340"/>
      <c r="KSM537" s="485"/>
      <c r="KSN537" s="340"/>
      <c r="KSO537" s="485"/>
      <c r="KSP537" s="340"/>
      <c r="KSQ537" s="485"/>
      <c r="KSR537" s="340"/>
      <c r="KSS537" s="485"/>
      <c r="KST537" s="340"/>
      <c r="KSU537" s="485"/>
      <c r="KSV537" s="340"/>
      <c r="KSW537" s="485"/>
      <c r="KSX537" s="340"/>
      <c r="KSY537" s="485"/>
      <c r="KSZ537" s="340"/>
      <c r="KTA537" s="485"/>
      <c r="KTB537" s="340"/>
      <c r="KTC537" s="485"/>
      <c r="KTD537" s="340"/>
      <c r="KTE537" s="485"/>
      <c r="KTF537" s="340"/>
      <c r="KTG537" s="485"/>
      <c r="KTH537" s="340"/>
      <c r="KTI537" s="485"/>
      <c r="KTJ537" s="340"/>
      <c r="KTK537" s="485"/>
      <c r="KTL537" s="340"/>
      <c r="KTM537" s="485"/>
      <c r="KTN537" s="340"/>
      <c r="KTO537" s="485"/>
      <c r="KTP537" s="340"/>
      <c r="KTQ537" s="485"/>
      <c r="KTR537" s="340"/>
      <c r="KTS537" s="485"/>
      <c r="KTT537" s="340"/>
      <c r="KTU537" s="485"/>
      <c r="KTV537" s="340"/>
      <c r="KTW537" s="485"/>
      <c r="KTX537" s="340"/>
      <c r="KTY537" s="485"/>
      <c r="KTZ537" s="340"/>
      <c r="KUA537" s="485"/>
      <c r="KUB537" s="340"/>
      <c r="KUC537" s="485"/>
      <c r="KUD537" s="340"/>
      <c r="KUE537" s="485"/>
      <c r="KUF537" s="340"/>
      <c r="KUG537" s="485"/>
      <c r="KUH537" s="340"/>
      <c r="KUI537" s="485"/>
      <c r="KUJ537" s="340"/>
      <c r="KUK537" s="485"/>
      <c r="KUL537" s="340"/>
      <c r="KUM537" s="485"/>
      <c r="KUN537" s="340"/>
      <c r="KUO537" s="485"/>
      <c r="KUP537" s="340"/>
      <c r="KUQ537" s="485"/>
      <c r="KUR537" s="340"/>
      <c r="KUS537" s="485"/>
      <c r="KUT537" s="340"/>
      <c r="KUU537" s="485"/>
      <c r="KUV537" s="340"/>
      <c r="KUW537" s="485"/>
      <c r="KUX537" s="340"/>
      <c r="KUY537" s="485"/>
      <c r="KUZ537" s="340"/>
      <c r="KVA537" s="485"/>
      <c r="KVB537" s="340"/>
      <c r="KVC537" s="485"/>
      <c r="KVD537" s="340"/>
      <c r="KVE537" s="485"/>
      <c r="KVF537" s="340"/>
      <c r="KVG537" s="485"/>
      <c r="KVH537" s="340"/>
      <c r="KVI537" s="485"/>
      <c r="KVJ537" s="340"/>
      <c r="KVK537" s="485"/>
      <c r="KVL537" s="340"/>
      <c r="KVM537" s="485"/>
      <c r="KVN537" s="340"/>
      <c r="KVO537" s="485"/>
      <c r="KVP537" s="340"/>
      <c r="KVQ537" s="485"/>
      <c r="KVR537" s="340"/>
      <c r="KVS537" s="485"/>
      <c r="KVT537" s="340"/>
      <c r="KVU537" s="485"/>
      <c r="KVV537" s="340"/>
      <c r="KVW537" s="485"/>
      <c r="KVX537" s="340"/>
      <c r="KVY537" s="485"/>
      <c r="KVZ537" s="340"/>
      <c r="KWA537" s="485"/>
      <c r="KWB537" s="340"/>
      <c r="KWC537" s="485"/>
      <c r="KWD537" s="340"/>
      <c r="KWE537" s="485"/>
      <c r="KWF537" s="340"/>
      <c r="KWG537" s="485"/>
      <c r="KWH537" s="340"/>
      <c r="KWI537" s="485"/>
      <c r="KWJ537" s="340"/>
      <c r="KWK537" s="485"/>
      <c r="KWL537" s="340"/>
      <c r="KWM537" s="485"/>
      <c r="KWN537" s="340"/>
      <c r="KWO537" s="485"/>
      <c r="KWP537" s="340"/>
      <c r="KWQ537" s="485"/>
      <c r="KWR537" s="340"/>
      <c r="KWS537" s="485"/>
      <c r="KWT537" s="340"/>
      <c r="KWU537" s="485"/>
      <c r="KWV537" s="340"/>
      <c r="KWW537" s="485"/>
      <c r="KWX537" s="340"/>
      <c r="KWY537" s="485"/>
      <c r="KWZ537" s="340"/>
      <c r="KXA537" s="485"/>
      <c r="KXB537" s="340"/>
      <c r="KXC537" s="485"/>
      <c r="KXD537" s="340"/>
      <c r="KXE537" s="485"/>
      <c r="KXF537" s="340"/>
      <c r="KXG537" s="485"/>
      <c r="KXH537" s="340"/>
      <c r="KXI537" s="485"/>
      <c r="KXJ537" s="340"/>
      <c r="KXK537" s="485"/>
      <c r="KXL537" s="340"/>
      <c r="KXM537" s="485"/>
      <c r="KXN537" s="340"/>
      <c r="KXO537" s="485"/>
      <c r="KXP537" s="340"/>
      <c r="KXQ537" s="485"/>
      <c r="KXR537" s="340"/>
      <c r="KXS537" s="485"/>
      <c r="KXT537" s="340"/>
      <c r="KXU537" s="485"/>
      <c r="KXV537" s="340"/>
      <c r="KXW537" s="485"/>
      <c r="KXX537" s="340"/>
      <c r="KXY537" s="485"/>
      <c r="KXZ537" s="340"/>
      <c r="KYA537" s="485"/>
      <c r="KYB537" s="340"/>
      <c r="KYC537" s="485"/>
      <c r="KYD537" s="340"/>
      <c r="KYE537" s="485"/>
      <c r="KYF537" s="340"/>
      <c r="KYG537" s="485"/>
      <c r="KYH537" s="340"/>
      <c r="KYI537" s="485"/>
      <c r="KYJ537" s="340"/>
      <c r="KYK537" s="485"/>
      <c r="KYL537" s="340"/>
      <c r="KYM537" s="485"/>
      <c r="KYN537" s="340"/>
      <c r="KYO537" s="485"/>
      <c r="KYP537" s="340"/>
      <c r="KYQ537" s="485"/>
      <c r="KYR537" s="340"/>
      <c r="KYS537" s="485"/>
      <c r="KYT537" s="340"/>
      <c r="KYU537" s="485"/>
      <c r="KYV537" s="340"/>
      <c r="KYW537" s="485"/>
      <c r="KYX537" s="340"/>
      <c r="KYY537" s="485"/>
      <c r="KYZ537" s="340"/>
      <c r="KZA537" s="485"/>
      <c r="KZB537" s="340"/>
      <c r="KZC537" s="485"/>
      <c r="KZD537" s="340"/>
      <c r="KZE537" s="485"/>
      <c r="KZF537" s="340"/>
      <c r="KZG537" s="485"/>
      <c r="KZH537" s="340"/>
      <c r="KZI537" s="485"/>
      <c r="KZJ537" s="340"/>
      <c r="KZK537" s="485"/>
      <c r="KZL537" s="340"/>
      <c r="KZM537" s="485"/>
      <c r="KZN537" s="340"/>
      <c r="KZO537" s="485"/>
      <c r="KZP537" s="340"/>
      <c r="KZQ537" s="485"/>
      <c r="KZR537" s="340"/>
      <c r="KZS537" s="485"/>
      <c r="KZT537" s="340"/>
      <c r="KZU537" s="485"/>
      <c r="KZV537" s="340"/>
      <c r="KZW537" s="485"/>
      <c r="KZX537" s="340"/>
      <c r="KZY537" s="485"/>
      <c r="KZZ537" s="340"/>
      <c r="LAA537" s="485"/>
      <c r="LAB537" s="340"/>
      <c r="LAC537" s="485"/>
      <c r="LAD537" s="340"/>
      <c r="LAE537" s="485"/>
      <c r="LAF537" s="340"/>
      <c r="LAG537" s="485"/>
      <c r="LAH537" s="340"/>
      <c r="LAI537" s="485"/>
      <c r="LAJ537" s="340"/>
      <c r="LAK537" s="485"/>
      <c r="LAL537" s="340"/>
      <c r="LAM537" s="485"/>
      <c r="LAN537" s="340"/>
      <c r="LAO537" s="485"/>
      <c r="LAP537" s="340"/>
      <c r="LAQ537" s="485"/>
      <c r="LAR537" s="340"/>
      <c r="LAS537" s="485"/>
      <c r="LAT537" s="340"/>
      <c r="LAU537" s="485"/>
      <c r="LAV537" s="340"/>
      <c r="LAW537" s="485"/>
      <c r="LAX537" s="340"/>
      <c r="LAY537" s="485"/>
      <c r="LAZ537" s="340"/>
      <c r="LBA537" s="485"/>
      <c r="LBB537" s="340"/>
      <c r="LBC537" s="485"/>
      <c r="LBD537" s="340"/>
      <c r="LBE537" s="485"/>
      <c r="LBF537" s="340"/>
      <c r="LBG537" s="485"/>
      <c r="LBH537" s="340"/>
      <c r="LBI537" s="485"/>
      <c r="LBJ537" s="340"/>
      <c r="LBK537" s="485"/>
      <c r="LBL537" s="340"/>
      <c r="LBM537" s="485"/>
      <c r="LBN537" s="340"/>
      <c r="LBO537" s="485"/>
      <c r="LBP537" s="340"/>
      <c r="LBQ537" s="485"/>
      <c r="LBR537" s="340"/>
      <c r="LBS537" s="485"/>
      <c r="LBT537" s="340"/>
      <c r="LBU537" s="485"/>
      <c r="LBV537" s="340"/>
      <c r="LBW537" s="485"/>
      <c r="LBX537" s="340"/>
      <c r="LBY537" s="485"/>
      <c r="LBZ537" s="340"/>
      <c r="LCA537" s="485"/>
      <c r="LCB537" s="340"/>
      <c r="LCC537" s="485"/>
      <c r="LCD537" s="340"/>
      <c r="LCE537" s="485"/>
      <c r="LCF537" s="340"/>
      <c r="LCG537" s="485"/>
      <c r="LCH537" s="340"/>
      <c r="LCI537" s="485"/>
      <c r="LCJ537" s="340"/>
      <c r="LCK537" s="485"/>
      <c r="LCL537" s="340"/>
      <c r="LCM537" s="485"/>
      <c r="LCN537" s="340"/>
      <c r="LCO537" s="485"/>
      <c r="LCP537" s="340"/>
      <c r="LCQ537" s="485"/>
      <c r="LCR537" s="340"/>
      <c r="LCS537" s="485"/>
      <c r="LCT537" s="340"/>
      <c r="LCU537" s="485"/>
      <c r="LCV537" s="340"/>
      <c r="LCW537" s="485"/>
      <c r="LCX537" s="340"/>
      <c r="LCY537" s="485"/>
      <c r="LCZ537" s="340"/>
      <c r="LDA537" s="485"/>
      <c r="LDB537" s="340"/>
      <c r="LDC537" s="485"/>
      <c r="LDD537" s="340"/>
      <c r="LDE537" s="485"/>
      <c r="LDF537" s="340"/>
      <c r="LDG537" s="485"/>
      <c r="LDH537" s="340"/>
      <c r="LDI537" s="485"/>
      <c r="LDJ537" s="340"/>
      <c r="LDK537" s="485"/>
      <c r="LDL537" s="340"/>
      <c r="LDM537" s="485"/>
      <c r="LDN537" s="340"/>
      <c r="LDO537" s="485"/>
      <c r="LDP537" s="340"/>
      <c r="LDQ537" s="485"/>
      <c r="LDR537" s="340"/>
      <c r="LDS537" s="485"/>
      <c r="LDT537" s="340"/>
      <c r="LDU537" s="485"/>
      <c r="LDV537" s="340"/>
      <c r="LDW537" s="485"/>
      <c r="LDX537" s="340"/>
      <c r="LDY537" s="485"/>
      <c r="LDZ537" s="340"/>
      <c r="LEA537" s="485"/>
      <c r="LEB537" s="340"/>
      <c r="LEC537" s="485"/>
      <c r="LED537" s="340"/>
      <c r="LEE537" s="485"/>
      <c r="LEF537" s="340"/>
      <c r="LEG537" s="485"/>
      <c r="LEH537" s="340"/>
      <c r="LEI537" s="485"/>
      <c r="LEJ537" s="340"/>
      <c r="LEK537" s="485"/>
      <c r="LEL537" s="340"/>
      <c r="LEM537" s="485"/>
      <c r="LEN537" s="340"/>
      <c r="LEO537" s="485"/>
      <c r="LEP537" s="340"/>
      <c r="LEQ537" s="485"/>
      <c r="LER537" s="340"/>
      <c r="LES537" s="485"/>
      <c r="LET537" s="340"/>
      <c r="LEU537" s="485"/>
      <c r="LEV537" s="340"/>
      <c r="LEW537" s="485"/>
      <c r="LEX537" s="340"/>
      <c r="LEY537" s="485"/>
      <c r="LEZ537" s="340"/>
      <c r="LFA537" s="485"/>
      <c r="LFB537" s="340"/>
      <c r="LFC537" s="485"/>
      <c r="LFD537" s="340"/>
      <c r="LFE537" s="485"/>
      <c r="LFF537" s="340"/>
      <c r="LFG537" s="485"/>
      <c r="LFH537" s="340"/>
      <c r="LFI537" s="485"/>
      <c r="LFJ537" s="340"/>
      <c r="LFK537" s="485"/>
      <c r="LFL537" s="340"/>
      <c r="LFM537" s="485"/>
      <c r="LFN537" s="340"/>
      <c r="LFO537" s="485"/>
      <c r="LFP537" s="340"/>
      <c r="LFQ537" s="485"/>
      <c r="LFR537" s="340"/>
      <c r="LFS537" s="485"/>
      <c r="LFT537" s="340"/>
      <c r="LFU537" s="485"/>
      <c r="LFV537" s="340"/>
      <c r="LFW537" s="485"/>
      <c r="LFX537" s="340"/>
      <c r="LFY537" s="485"/>
      <c r="LFZ537" s="340"/>
      <c r="LGA537" s="485"/>
      <c r="LGB537" s="340"/>
      <c r="LGC537" s="485"/>
      <c r="LGD537" s="340"/>
      <c r="LGE537" s="485"/>
      <c r="LGF537" s="340"/>
      <c r="LGG537" s="485"/>
      <c r="LGH537" s="340"/>
      <c r="LGI537" s="485"/>
      <c r="LGJ537" s="340"/>
      <c r="LGK537" s="485"/>
      <c r="LGL537" s="340"/>
      <c r="LGM537" s="485"/>
      <c r="LGN537" s="340"/>
      <c r="LGO537" s="485"/>
      <c r="LGP537" s="340"/>
      <c r="LGQ537" s="485"/>
      <c r="LGR537" s="340"/>
      <c r="LGS537" s="485"/>
      <c r="LGT537" s="340"/>
      <c r="LGU537" s="485"/>
      <c r="LGV537" s="340"/>
      <c r="LGW537" s="485"/>
      <c r="LGX537" s="340"/>
      <c r="LGY537" s="485"/>
      <c r="LGZ537" s="340"/>
      <c r="LHA537" s="485"/>
      <c r="LHB537" s="340"/>
      <c r="LHC537" s="485"/>
      <c r="LHD537" s="340"/>
      <c r="LHE537" s="485"/>
      <c r="LHF537" s="340"/>
      <c r="LHG537" s="485"/>
      <c r="LHH537" s="340"/>
      <c r="LHI537" s="485"/>
      <c r="LHJ537" s="340"/>
      <c r="LHK537" s="485"/>
      <c r="LHL537" s="340"/>
      <c r="LHM537" s="485"/>
      <c r="LHN537" s="340"/>
      <c r="LHO537" s="485"/>
      <c r="LHP537" s="340"/>
      <c r="LHQ537" s="485"/>
      <c r="LHR537" s="340"/>
      <c r="LHS537" s="485"/>
      <c r="LHT537" s="340"/>
      <c r="LHU537" s="485"/>
      <c r="LHV537" s="340"/>
      <c r="LHW537" s="485"/>
      <c r="LHX537" s="340"/>
      <c r="LHY537" s="485"/>
      <c r="LHZ537" s="340"/>
      <c r="LIA537" s="485"/>
      <c r="LIB537" s="340"/>
      <c r="LIC537" s="485"/>
      <c r="LID537" s="340"/>
      <c r="LIE537" s="485"/>
      <c r="LIF537" s="340"/>
      <c r="LIG537" s="485"/>
      <c r="LIH537" s="340"/>
      <c r="LII537" s="485"/>
      <c r="LIJ537" s="340"/>
      <c r="LIK537" s="485"/>
      <c r="LIL537" s="340"/>
      <c r="LIM537" s="485"/>
      <c r="LIN537" s="340"/>
      <c r="LIO537" s="485"/>
      <c r="LIP537" s="340"/>
      <c r="LIQ537" s="485"/>
      <c r="LIR537" s="340"/>
      <c r="LIS537" s="485"/>
      <c r="LIT537" s="340"/>
      <c r="LIU537" s="485"/>
      <c r="LIV537" s="340"/>
      <c r="LIW537" s="485"/>
      <c r="LIX537" s="340"/>
      <c r="LIY537" s="485"/>
      <c r="LIZ537" s="340"/>
      <c r="LJA537" s="485"/>
      <c r="LJB537" s="340"/>
      <c r="LJC537" s="485"/>
      <c r="LJD537" s="340"/>
      <c r="LJE537" s="485"/>
      <c r="LJF537" s="340"/>
      <c r="LJG537" s="485"/>
      <c r="LJH537" s="340"/>
      <c r="LJI537" s="485"/>
      <c r="LJJ537" s="340"/>
      <c r="LJK537" s="485"/>
      <c r="LJL537" s="340"/>
      <c r="LJM537" s="485"/>
      <c r="LJN537" s="340"/>
      <c r="LJO537" s="485"/>
      <c r="LJP537" s="340"/>
      <c r="LJQ537" s="485"/>
      <c r="LJR537" s="340"/>
      <c r="LJS537" s="485"/>
      <c r="LJT537" s="340"/>
      <c r="LJU537" s="485"/>
      <c r="LJV537" s="340"/>
      <c r="LJW537" s="485"/>
      <c r="LJX537" s="340"/>
      <c r="LJY537" s="485"/>
      <c r="LJZ537" s="340"/>
      <c r="LKA537" s="485"/>
      <c r="LKB537" s="340"/>
      <c r="LKC537" s="485"/>
      <c r="LKD537" s="340"/>
      <c r="LKE537" s="485"/>
      <c r="LKF537" s="340"/>
      <c r="LKG537" s="485"/>
      <c r="LKH537" s="340"/>
      <c r="LKI537" s="485"/>
      <c r="LKJ537" s="340"/>
      <c r="LKK537" s="485"/>
      <c r="LKL537" s="340"/>
      <c r="LKM537" s="485"/>
      <c r="LKN537" s="340"/>
      <c r="LKO537" s="485"/>
      <c r="LKP537" s="340"/>
      <c r="LKQ537" s="485"/>
      <c r="LKR537" s="340"/>
      <c r="LKS537" s="485"/>
      <c r="LKT537" s="340"/>
      <c r="LKU537" s="485"/>
      <c r="LKV537" s="340"/>
      <c r="LKW537" s="485"/>
      <c r="LKX537" s="340"/>
      <c r="LKY537" s="485"/>
      <c r="LKZ537" s="340"/>
      <c r="LLA537" s="485"/>
      <c r="LLB537" s="340"/>
      <c r="LLC537" s="485"/>
      <c r="LLD537" s="340"/>
      <c r="LLE537" s="485"/>
      <c r="LLF537" s="340"/>
      <c r="LLG537" s="485"/>
      <c r="LLH537" s="340"/>
      <c r="LLI537" s="485"/>
      <c r="LLJ537" s="340"/>
      <c r="LLK537" s="485"/>
      <c r="LLL537" s="340"/>
      <c r="LLM537" s="485"/>
      <c r="LLN537" s="340"/>
      <c r="LLO537" s="485"/>
      <c r="LLP537" s="340"/>
      <c r="LLQ537" s="485"/>
      <c r="LLR537" s="340"/>
      <c r="LLS537" s="485"/>
      <c r="LLT537" s="340"/>
      <c r="LLU537" s="485"/>
      <c r="LLV537" s="340"/>
      <c r="LLW537" s="485"/>
      <c r="LLX537" s="340"/>
      <c r="LLY537" s="485"/>
      <c r="LLZ537" s="340"/>
      <c r="LMA537" s="485"/>
      <c r="LMB537" s="340"/>
      <c r="LMC537" s="485"/>
      <c r="LMD537" s="340"/>
      <c r="LME537" s="485"/>
      <c r="LMF537" s="340"/>
      <c r="LMG537" s="485"/>
      <c r="LMH537" s="340"/>
      <c r="LMI537" s="485"/>
      <c r="LMJ537" s="340"/>
      <c r="LMK537" s="485"/>
      <c r="LML537" s="340"/>
      <c r="LMM537" s="485"/>
      <c r="LMN537" s="340"/>
      <c r="LMO537" s="485"/>
      <c r="LMP537" s="340"/>
      <c r="LMQ537" s="485"/>
      <c r="LMR537" s="340"/>
      <c r="LMS537" s="485"/>
      <c r="LMT537" s="340"/>
      <c r="LMU537" s="485"/>
      <c r="LMV537" s="340"/>
      <c r="LMW537" s="485"/>
      <c r="LMX537" s="340"/>
      <c r="LMY537" s="485"/>
      <c r="LMZ537" s="340"/>
      <c r="LNA537" s="485"/>
      <c r="LNB537" s="340"/>
      <c r="LNC537" s="485"/>
      <c r="LND537" s="340"/>
      <c r="LNE537" s="485"/>
      <c r="LNF537" s="340"/>
      <c r="LNG537" s="485"/>
      <c r="LNH537" s="340"/>
      <c r="LNI537" s="485"/>
      <c r="LNJ537" s="340"/>
      <c r="LNK537" s="485"/>
      <c r="LNL537" s="340"/>
      <c r="LNM537" s="485"/>
      <c r="LNN537" s="340"/>
      <c r="LNO537" s="485"/>
      <c r="LNP537" s="340"/>
      <c r="LNQ537" s="485"/>
      <c r="LNR537" s="340"/>
      <c r="LNS537" s="485"/>
      <c r="LNT537" s="340"/>
      <c r="LNU537" s="485"/>
      <c r="LNV537" s="340"/>
      <c r="LNW537" s="485"/>
      <c r="LNX537" s="340"/>
      <c r="LNY537" s="485"/>
      <c r="LNZ537" s="340"/>
      <c r="LOA537" s="485"/>
      <c r="LOB537" s="340"/>
      <c r="LOC537" s="485"/>
      <c r="LOD537" s="340"/>
      <c r="LOE537" s="485"/>
      <c r="LOF537" s="340"/>
      <c r="LOG537" s="485"/>
      <c r="LOH537" s="340"/>
      <c r="LOI537" s="485"/>
      <c r="LOJ537" s="340"/>
      <c r="LOK537" s="485"/>
      <c r="LOL537" s="340"/>
      <c r="LOM537" s="485"/>
      <c r="LON537" s="340"/>
      <c r="LOO537" s="485"/>
      <c r="LOP537" s="340"/>
      <c r="LOQ537" s="485"/>
      <c r="LOR537" s="340"/>
      <c r="LOS537" s="485"/>
      <c r="LOT537" s="340"/>
      <c r="LOU537" s="485"/>
      <c r="LOV537" s="340"/>
      <c r="LOW537" s="485"/>
      <c r="LOX537" s="340"/>
      <c r="LOY537" s="485"/>
      <c r="LOZ537" s="340"/>
      <c r="LPA537" s="485"/>
      <c r="LPB537" s="340"/>
      <c r="LPC537" s="485"/>
      <c r="LPD537" s="340"/>
      <c r="LPE537" s="485"/>
      <c r="LPF537" s="340"/>
      <c r="LPG537" s="485"/>
      <c r="LPH537" s="340"/>
      <c r="LPI537" s="485"/>
      <c r="LPJ537" s="340"/>
      <c r="LPK537" s="485"/>
      <c r="LPL537" s="340"/>
      <c r="LPM537" s="485"/>
      <c r="LPN537" s="340"/>
      <c r="LPO537" s="485"/>
      <c r="LPP537" s="340"/>
      <c r="LPQ537" s="485"/>
      <c r="LPR537" s="340"/>
      <c r="LPS537" s="485"/>
      <c r="LPT537" s="340"/>
      <c r="LPU537" s="485"/>
      <c r="LPV537" s="340"/>
      <c r="LPW537" s="485"/>
      <c r="LPX537" s="340"/>
      <c r="LPY537" s="485"/>
      <c r="LPZ537" s="340"/>
      <c r="LQA537" s="485"/>
      <c r="LQB537" s="340"/>
      <c r="LQC537" s="485"/>
      <c r="LQD537" s="340"/>
      <c r="LQE537" s="485"/>
      <c r="LQF537" s="340"/>
      <c r="LQG537" s="485"/>
      <c r="LQH537" s="340"/>
      <c r="LQI537" s="485"/>
      <c r="LQJ537" s="340"/>
      <c r="LQK537" s="485"/>
      <c r="LQL537" s="340"/>
      <c r="LQM537" s="485"/>
      <c r="LQN537" s="340"/>
      <c r="LQO537" s="485"/>
      <c r="LQP537" s="340"/>
      <c r="LQQ537" s="485"/>
      <c r="LQR537" s="340"/>
      <c r="LQS537" s="485"/>
      <c r="LQT537" s="340"/>
      <c r="LQU537" s="485"/>
      <c r="LQV537" s="340"/>
      <c r="LQW537" s="485"/>
      <c r="LQX537" s="340"/>
      <c r="LQY537" s="485"/>
      <c r="LQZ537" s="340"/>
      <c r="LRA537" s="485"/>
      <c r="LRB537" s="340"/>
      <c r="LRC537" s="485"/>
      <c r="LRD537" s="340"/>
      <c r="LRE537" s="485"/>
      <c r="LRF537" s="340"/>
      <c r="LRG537" s="485"/>
      <c r="LRH537" s="340"/>
      <c r="LRI537" s="485"/>
      <c r="LRJ537" s="340"/>
      <c r="LRK537" s="485"/>
      <c r="LRL537" s="340"/>
      <c r="LRM537" s="485"/>
      <c r="LRN537" s="340"/>
      <c r="LRO537" s="485"/>
      <c r="LRP537" s="340"/>
      <c r="LRQ537" s="485"/>
      <c r="LRR537" s="340"/>
      <c r="LRS537" s="485"/>
      <c r="LRT537" s="340"/>
      <c r="LRU537" s="485"/>
      <c r="LRV537" s="340"/>
      <c r="LRW537" s="485"/>
      <c r="LRX537" s="340"/>
      <c r="LRY537" s="485"/>
      <c r="LRZ537" s="340"/>
      <c r="LSA537" s="485"/>
      <c r="LSB537" s="340"/>
      <c r="LSC537" s="485"/>
      <c r="LSD537" s="340"/>
      <c r="LSE537" s="485"/>
      <c r="LSF537" s="340"/>
      <c r="LSG537" s="485"/>
      <c r="LSH537" s="340"/>
      <c r="LSI537" s="485"/>
      <c r="LSJ537" s="340"/>
      <c r="LSK537" s="485"/>
      <c r="LSL537" s="340"/>
      <c r="LSM537" s="485"/>
      <c r="LSN537" s="340"/>
      <c r="LSO537" s="485"/>
      <c r="LSP537" s="340"/>
      <c r="LSQ537" s="485"/>
      <c r="LSR537" s="340"/>
      <c r="LSS537" s="485"/>
      <c r="LST537" s="340"/>
      <c r="LSU537" s="485"/>
      <c r="LSV537" s="340"/>
      <c r="LSW537" s="485"/>
      <c r="LSX537" s="340"/>
      <c r="LSY537" s="485"/>
      <c r="LSZ537" s="340"/>
      <c r="LTA537" s="485"/>
      <c r="LTB537" s="340"/>
      <c r="LTC537" s="485"/>
      <c r="LTD537" s="340"/>
      <c r="LTE537" s="485"/>
      <c r="LTF537" s="340"/>
      <c r="LTG537" s="485"/>
      <c r="LTH537" s="340"/>
      <c r="LTI537" s="485"/>
      <c r="LTJ537" s="340"/>
      <c r="LTK537" s="485"/>
      <c r="LTL537" s="340"/>
      <c r="LTM537" s="485"/>
      <c r="LTN537" s="340"/>
      <c r="LTO537" s="485"/>
      <c r="LTP537" s="340"/>
      <c r="LTQ537" s="485"/>
      <c r="LTR537" s="340"/>
      <c r="LTS537" s="485"/>
      <c r="LTT537" s="340"/>
      <c r="LTU537" s="485"/>
      <c r="LTV537" s="340"/>
      <c r="LTW537" s="485"/>
      <c r="LTX537" s="340"/>
      <c r="LTY537" s="485"/>
      <c r="LTZ537" s="340"/>
      <c r="LUA537" s="485"/>
      <c r="LUB537" s="340"/>
      <c r="LUC537" s="485"/>
      <c r="LUD537" s="340"/>
      <c r="LUE537" s="485"/>
      <c r="LUF537" s="340"/>
      <c r="LUG537" s="485"/>
      <c r="LUH537" s="340"/>
      <c r="LUI537" s="485"/>
      <c r="LUJ537" s="340"/>
      <c r="LUK537" s="485"/>
      <c r="LUL537" s="340"/>
      <c r="LUM537" s="485"/>
      <c r="LUN537" s="340"/>
      <c r="LUO537" s="485"/>
      <c r="LUP537" s="340"/>
      <c r="LUQ537" s="485"/>
      <c r="LUR537" s="340"/>
      <c r="LUS537" s="485"/>
      <c r="LUT537" s="340"/>
      <c r="LUU537" s="485"/>
      <c r="LUV537" s="340"/>
      <c r="LUW537" s="485"/>
      <c r="LUX537" s="340"/>
      <c r="LUY537" s="485"/>
      <c r="LUZ537" s="340"/>
      <c r="LVA537" s="485"/>
      <c r="LVB537" s="340"/>
      <c r="LVC537" s="485"/>
      <c r="LVD537" s="340"/>
      <c r="LVE537" s="485"/>
      <c r="LVF537" s="340"/>
      <c r="LVG537" s="485"/>
      <c r="LVH537" s="340"/>
      <c r="LVI537" s="485"/>
      <c r="LVJ537" s="340"/>
      <c r="LVK537" s="485"/>
      <c r="LVL537" s="340"/>
      <c r="LVM537" s="485"/>
      <c r="LVN537" s="340"/>
      <c r="LVO537" s="485"/>
      <c r="LVP537" s="340"/>
      <c r="LVQ537" s="485"/>
      <c r="LVR537" s="340"/>
      <c r="LVS537" s="485"/>
      <c r="LVT537" s="340"/>
      <c r="LVU537" s="485"/>
      <c r="LVV537" s="340"/>
      <c r="LVW537" s="485"/>
      <c r="LVX537" s="340"/>
      <c r="LVY537" s="485"/>
      <c r="LVZ537" s="340"/>
      <c r="LWA537" s="485"/>
      <c r="LWB537" s="340"/>
      <c r="LWC537" s="485"/>
      <c r="LWD537" s="340"/>
      <c r="LWE537" s="485"/>
      <c r="LWF537" s="340"/>
      <c r="LWG537" s="485"/>
      <c r="LWH537" s="340"/>
      <c r="LWI537" s="485"/>
      <c r="LWJ537" s="340"/>
      <c r="LWK537" s="485"/>
      <c r="LWL537" s="340"/>
      <c r="LWM537" s="485"/>
      <c r="LWN537" s="340"/>
      <c r="LWO537" s="485"/>
      <c r="LWP537" s="340"/>
      <c r="LWQ537" s="485"/>
      <c r="LWR537" s="340"/>
      <c r="LWS537" s="485"/>
      <c r="LWT537" s="340"/>
      <c r="LWU537" s="485"/>
      <c r="LWV537" s="340"/>
      <c r="LWW537" s="485"/>
      <c r="LWX537" s="340"/>
      <c r="LWY537" s="485"/>
      <c r="LWZ537" s="340"/>
      <c r="LXA537" s="485"/>
      <c r="LXB537" s="340"/>
      <c r="LXC537" s="485"/>
      <c r="LXD537" s="340"/>
      <c r="LXE537" s="485"/>
      <c r="LXF537" s="340"/>
      <c r="LXG537" s="485"/>
      <c r="LXH537" s="340"/>
      <c r="LXI537" s="485"/>
      <c r="LXJ537" s="340"/>
      <c r="LXK537" s="485"/>
      <c r="LXL537" s="340"/>
      <c r="LXM537" s="485"/>
      <c r="LXN537" s="340"/>
      <c r="LXO537" s="485"/>
      <c r="LXP537" s="340"/>
      <c r="LXQ537" s="485"/>
      <c r="LXR537" s="340"/>
      <c r="LXS537" s="485"/>
      <c r="LXT537" s="340"/>
      <c r="LXU537" s="485"/>
      <c r="LXV537" s="340"/>
      <c r="LXW537" s="485"/>
      <c r="LXX537" s="340"/>
      <c r="LXY537" s="485"/>
      <c r="LXZ537" s="340"/>
      <c r="LYA537" s="485"/>
      <c r="LYB537" s="340"/>
      <c r="LYC537" s="485"/>
      <c r="LYD537" s="340"/>
      <c r="LYE537" s="485"/>
      <c r="LYF537" s="340"/>
      <c r="LYG537" s="485"/>
      <c r="LYH537" s="340"/>
      <c r="LYI537" s="485"/>
      <c r="LYJ537" s="340"/>
      <c r="LYK537" s="485"/>
      <c r="LYL537" s="340"/>
      <c r="LYM537" s="485"/>
      <c r="LYN537" s="340"/>
      <c r="LYO537" s="485"/>
      <c r="LYP537" s="340"/>
      <c r="LYQ537" s="485"/>
      <c r="LYR537" s="340"/>
      <c r="LYS537" s="485"/>
      <c r="LYT537" s="340"/>
      <c r="LYU537" s="485"/>
      <c r="LYV537" s="340"/>
      <c r="LYW537" s="485"/>
      <c r="LYX537" s="340"/>
      <c r="LYY537" s="485"/>
      <c r="LYZ537" s="340"/>
      <c r="LZA537" s="485"/>
      <c r="LZB537" s="340"/>
      <c r="LZC537" s="485"/>
      <c r="LZD537" s="340"/>
      <c r="LZE537" s="485"/>
      <c r="LZF537" s="340"/>
      <c r="LZG537" s="485"/>
      <c r="LZH537" s="340"/>
      <c r="LZI537" s="485"/>
      <c r="LZJ537" s="340"/>
      <c r="LZK537" s="485"/>
      <c r="LZL537" s="340"/>
      <c r="LZM537" s="485"/>
      <c r="LZN537" s="340"/>
      <c r="LZO537" s="485"/>
      <c r="LZP537" s="340"/>
      <c r="LZQ537" s="485"/>
      <c r="LZR537" s="340"/>
      <c r="LZS537" s="485"/>
      <c r="LZT537" s="340"/>
      <c r="LZU537" s="485"/>
      <c r="LZV537" s="340"/>
      <c r="LZW537" s="485"/>
      <c r="LZX537" s="340"/>
      <c r="LZY537" s="485"/>
      <c r="LZZ537" s="340"/>
      <c r="MAA537" s="485"/>
      <c r="MAB537" s="340"/>
      <c r="MAC537" s="485"/>
      <c r="MAD537" s="340"/>
      <c r="MAE537" s="485"/>
      <c r="MAF537" s="340"/>
      <c r="MAG537" s="485"/>
      <c r="MAH537" s="340"/>
      <c r="MAI537" s="485"/>
      <c r="MAJ537" s="340"/>
      <c r="MAK537" s="485"/>
      <c r="MAL537" s="340"/>
      <c r="MAM537" s="485"/>
      <c r="MAN537" s="340"/>
      <c r="MAO537" s="485"/>
      <c r="MAP537" s="340"/>
      <c r="MAQ537" s="485"/>
      <c r="MAR537" s="340"/>
      <c r="MAS537" s="485"/>
      <c r="MAT537" s="340"/>
      <c r="MAU537" s="485"/>
      <c r="MAV537" s="340"/>
      <c r="MAW537" s="485"/>
      <c r="MAX537" s="340"/>
      <c r="MAY537" s="485"/>
      <c r="MAZ537" s="340"/>
      <c r="MBA537" s="485"/>
      <c r="MBB537" s="340"/>
      <c r="MBC537" s="485"/>
      <c r="MBD537" s="340"/>
      <c r="MBE537" s="485"/>
      <c r="MBF537" s="340"/>
      <c r="MBG537" s="485"/>
      <c r="MBH537" s="340"/>
      <c r="MBI537" s="485"/>
      <c r="MBJ537" s="340"/>
      <c r="MBK537" s="485"/>
      <c r="MBL537" s="340"/>
      <c r="MBM537" s="485"/>
      <c r="MBN537" s="340"/>
      <c r="MBO537" s="485"/>
      <c r="MBP537" s="340"/>
      <c r="MBQ537" s="485"/>
      <c r="MBR537" s="340"/>
      <c r="MBS537" s="485"/>
      <c r="MBT537" s="340"/>
      <c r="MBU537" s="485"/>
      <c r="MBV537" s="340"/>
      <c r="MBW537" s="485"/>
      <c r="MBX537" s="340"/>
      <c r="MBY537" s="485"/>
      <c r="MBZ537" s="340"/>
      <c r="MCA537" s="485"/>
      <c r="MCB537" s="340"/>
      <c r="MCC537" s="485"/>
      <c r="MCD537" s="340"/>
      <c r="MCE537" s="485"/>
      <c r="MCF537" s="340"/>
      <c r="MCG537" s="485"/>
      <c r="MCH537" s="340"/>
      <c r="MCI537" s="485"/>
      <c r="MCJ537" s="340"/>
      <c r="MCK537" s="485"/>
      <c r="MCL537" s="340"/>
      <c r="MCM537" s="485"/>
      <c r="MCN537" s="340"/>
      <c r="MCO537" s="485"/>
      <c r="MCP537" s="340"/>
      <c r="MCQ537" s="485"/>
      <c r="MCR537" s="340"/>
      <c r="MCS537" s="485"/>
      <c r="MCT537" s="340"/>
      <c r="MCU537" s="485"/>
      <c r="MCV537" s="340"/>
      <c r="MCW537" s="485"/>
      <c r="MCX537" s="340"/>
      <c r="MCY537" s="485"/>
      <c r="MCZ537" s="340"/>
      <c r="MDA537" s="485"/>
      <c r="MDB537" s="340"/>
      <c r="MDC537" s="485"/>
      <c r="MDD537" s="340"/>
      <c r="MDE537" s="485"/>
      <c r="MDF537" s="340"/>
      <c r="MDG537" s="485"/>
      <c r="MDH537" s="340"/>
      <c r="MDI537" s="485"/>
      <c r="MDJ537" s="340"/>
      <c r="MDK537" s="485"/>
      <c r="MDL537" s="340"/>
      <c r="MDM537" s="485"/>
      <c r="MDN537" s="340"/>
      <c r="MDO537" s="485"/>
      <c r="MDP537" s="340"/>
      <c r="MDQ537" s="485"/>
      <c r="MDR537" s="340"/>
      <c r="MDS537" s="485"/>
      <c r="MDT537" s="340"/>
      <c r="MDU537" s="485"/>
      <c r="MDV537" s="340"/>
      <c r="MDW537" s="485"/>
      <c r="MDX537" s="340"/>
      <c r="MDY537" s="485"/>
      <c r="MDZ537" s="340"/>
      <c r="MEA537" s="485"/>
      <c r="MEB537" s="340"/>
      <c r="MEC537" s="485"/>
      <c r="MED537" s="340"/>
      <c r="MEE537" s="485"/>
      <c r="MEF537" s="340"/>
      <c r="MEG537" s="485"/>
      <c r="MEH537" s="340"/>
      <c r="MEI537" s="485"/>
      <c r="MEJ537" s="340"/>
      <c r="MEK537" s="485"/>
      <c r="MEL537" s="340"/>
      <c r="MEM537" s="485"/>
      <c r="MEN537" s="340"/>
      <c r="MEO537" s="485"/>
      <c r="MEP537" s="340"/>
      <c r="MEQ537" s="485"/>
      <c r="MER537" s="340"/>
      <c r="MES537" s="485"/>
      <c r="MET537" s="340"/>
      <c r="MEU537" s="485"/>
      <c r="MEV537" s="340"/>
      <c r="MEW537" s="485"/>
      <c r="MEX537" s="340"/>
      <c r="MEY537" s="485"/>
      <c r="MEZ537" s="340"/>
      <c r="MFA537" s="485"/>
      <c r="MFB537" s="340"/>
      <c r="MFC537" s="485"/>
      <c r="MFD537" s="340"/>
      <c r="MFE537" s="485"/>
      <c r="MFF537" s="340"/>
      <c r="MFG537" s="485"/>
      <c r="MFH537" s="340"/>
      <c r="MFI537" s="485"/>
      <c r="MFJ537" s="340"/>
      <c r="MFK537" s="485"/>
      <c r="MFL537" s="340"/>
      <c r="MFM537" s="485"/>
      <c r="MFN537" s="340"/>
      <c r="MFO537" s="485"/>
      <c r="MFP537" s="340"/>
      <c r="MFQ537" s="485"/>
      <c r="MFR537" s="340"/>
      <c r="MFS537" s="485"/>
      <c r="MFT537" s="340"/>
      <c r="MFU537" s="485"/>
      <c r="MFV537" s="340"/>
      <c r="MFW537" s="485"/>
      <c r="MFX537" s="340"/>
      <c r="MFY537" s="485"/>
      <c r="MFZ537" s="340"/>
      <c r="MGA537" s="485"/>
      <c r="MGB537" s="340"/>
      <c r="MGC537" s="485"/>
      <c r="MGD537" s="340"/>
      <c r="MGE537" s="485"/>
      <c r="MGF537" s="340"/>
      <c r="MGG537" s="485"/>
      <c r="MGH537" s="340"/>
      <c r="MGI537" s="485"/>
      <c r="MGJ537" s="340"/>
      <c r="MGK537" s="485"/>
      <c r="MGL537" s="340"/>
      <c r="MGM537" s="485"/>
      <c r="MGN537" s="340"/>
      <c r="MGO537" s="485"/>
      <c r="MGP537" s="340"/>
      <c r="MGQ537" s="485"/>
      <c r="MGR537" s="340"/>
      <c r="MGS537" s="485"/>
      <c r="MGT537" s="340"/>
      <c r="MGU537" s="485"/>
      <c r="MGV537" s="340"/>
      <c r="MGW537" s="485"/>
      <c r="MGX537" s="340"/>
      <c r="MGY537" s="485"/>
      <c r="MGZ537" s="340"/>
      <c r="MHA537" s="485"/>
      <c r="MHB537" s="340"/>
      <c r="MHC537" s="485"/>
      <c r="MHD537" s="340"/>
      <c r="MHE537" s="485"/>
      <c r="MHF537" s="340"/>
      <c r="MHG537" s="485"/>
      <c r="MHH537" s="340"/>
      <c r="MHI537" s="485"/>
      <c r="MHJ537" s="340"/>
      <c r="MHK537" s="485"/>
      <c r="MHL537" s="340"/>
      <c r="MHM537" s="485"/>
      <c r="MHN537" s="340"/>
      <c r="MHO537" s="485"/>
      <c r="MHP537" s="340"/>
      <c r="MHQ537" s="485"/>
      <c r="MHR537" s="340"/>
      <c r="MHS537" s="485"/>
      <c r="MHT537" s="340"/>
      <c r="MHU537" s="485"/>
      <c r="MHV537" s="340"/>
      <c r="MHW537" s="485"/>
      <c r="MHX537" s="340"/>
      <c r="MHY537" s="485"/>
      <c r="MHZ537" s="340"/>
      <c r="MIA537" s="485"/>
      <c r="MIB537" s="340"/>
      <c r="MIC537" s="485"/>
      <c r="MID537" s="340"/>
      <c r="MIE537" s="485"/>
      <c r="MIF537" s="340"/>
      <c r="MIG537" s="485"/>
      <c r="MIH537" s="340"/>
      <c r="MII537" s="485"/>
      <c r="MIJ537" s="340"/>
      <c r="MIK537" s="485"/>
      <c r="MIL537" s="340"/>
      <c r="MIM537" s="485"/>
      <c r="MIN537" s="340"/>
      <c r="MIO537" s="485"/>
      <c r="MIP537" s="340"/>
      <c r="MIQ537" s="485"/>
      <c r="MIR537" s="340"/>
      <c r="MIS537" s="485"/>
      <c r="MIT537" s="340"/>
      <c r="MIU537" s="485"/>
      <c r="MIV537" s="340"/>
      <c r="MIW537" s="485"/>
      <c r="MIX537" s="340"/>
      <c r="MIY537" s="485"/>
      <c r="MIZ537" s="340"/>
      <c r="MJA537" s="485"/>
      <c r="MJB537" s="340"/>
      <c r="MJC537" s="485"/>
      <c r="MJD537" s="340"/>
      <c r="MJE537" s="485"/>
      <c r="MJF537" s="340"/>
      <c r="MJG537" s="485"/>
      <c r="MJH537" s="340"/>
      <c r="MJI537" s="485"/>
      <c r="MJJ537" s="340"/>
      <c r="MJK537" s="485"/>
      <c r="MJL537" s="340"/>
      <c r="MJM537" s="485"/>
      <c r="MJN537" s="340"/>
      <c r="MJO537" s="485"/>
      <c r="MJP537" s="340"/>
      <c r="MJQ537" s="485"/>
      <c r="MJR537" s="340"/>
      <c r="MJS537" s="485"/>
      <c r="MJT537" s="340"/>
      <c r="MJU537" s="485"/>
      <c r="MJV537" s="340"/>
      <c r="MJW537" s="485"/>
      <c r="MJX537" s="340"/>
      <c r="MJY537" s="485"/>
      <c r="MJZ537" s="340"/>
      <c r="MKA537" s="485"/>
      <c r="MKB537" s="340"/>
      <c r="MKC537" s="485"/>
      <c r="MKD537" s="340"/>
      <c r="MKE537" s="485"/>
      <c r="MKF537" s="340"/>
      <c r="MKG537" s="485"/>
      <c r="MKH537" s="340"/>
      <c r="MKI537" s="485"/>
      <c r="MKJ537" s="340"/>
      <c r="MKK537" s="485"/>
      <c r="MKL537" s="340"/>
      <c r="MKM537" s="485"/>
      <c r="MKN537" s="340"/>
      <c r="MKO537" s="485"/>
      <c r="MKP537" s="340"/>
      <c r="MKQ537" s="485"/>
      <c r="MKR537" s="340"/>
      <c r="MKS537" s="485"/>
      <c r="MKT537" s="340"/>
      <c r="MKU537" s="485"/>
      <c r="MKV537" s="340"/>
      <c r="MKW537" s="485"/>
      <c r="MKX537" s="340"/>
      <c r="MKY537" s="485"/>
      <c r="MKZ537" s="340"/>
      <c r="MLA537" s="485"/>
      <c r="MLB537" s="340"/>
      <c r="MLC537" s="485"/>
      <c r="MLD537" s="340"/>
      <c r="MLE537" s="485"/>
      <c r="MLF537" s="340"/>
      <c r="MLG537" s="485"/>
      <c r="MLH537" s="340"/>
      <c r="MLI537" s="485"/>
      <c r="MLJ537" s="340"/>
      <c r="MLK537" s="485"/>
      <c r="MLL537" s="340"/>
      <c r="MLM537" s="485"/>
      <c r="MLN537" s="340"/>
      <c r="MLO537" s="485"/>
      <c r="MLP537" s="340"/>
      <c r="MLQ537" s="485"/>
      <c r="MLR537" s="340"/>
      <c r="MLS537" s="485"/>
      <c r="MLT537" s="340"/>
      <c r="MLU537" s="485"/>
      <c r="MLV537" s="340"/>
      <c r="MLW537" s="485"/>
      <c r="MLX537" s="340"/>
      <c r="MLY537" s="485"/>
      <c r="MLZ537" s="340"/>
      <c r="MMA537" s="485"/>
      <c r="MMB537" s="340"/>
      <c r="MMC537" s="485"/>
      <c r="MMD537" s="340"/>
      <c r="MME537" s="485"/>
      <c r="MMF537" s="340"/>
      <c r="MMG537" s="485"/>
      <c r="MMH537" s="340"/>
      <c r="MMI537" s="485"/>
      <c r="MMJ537" s="340"/>
      <c r="MMK537" s="485"/>
      <c r="MML537" s="340"/>
      <c r="MMM537" s="485"/>
      <c r="MMN537" s="340"/>
      <c r="MMO537" s="485"/>
      <c r="MMP537" s="340"/>
      <c r="MMQ537" s="485"/>
      <c r="MMR537" s="340"/>
      <c r="MMS537" s="485"/>
      <c r="MMT537" s="340"/>
      <c r="MMU537" s="485"/>
      <c r="MMV537" s="340"/>
      <c r="MMW537" s="485"/>
      <c r="MMX537" s="340"/>
      <c r="MMY537" s="485"/>
      <c r="MMZ537" s="340"/>
      <c r="MNA537" s="485"/>
      <c r="MNB537" s="340"/>
      <c r="MNC537" s="485"/>
      <c r="MND537" s="340"/>
      <c r="MNE537" s="485"/>
      <c r="MNF537" s="340"/>
      <c r="MNG537" s="485"/>
      <c r="MNH537" s="340"/>
      <c r="MNI537" s="485"/>
      <c r="MNJ537" s="340"/>
      <c r="MNK537" s="485"/>
      <c r="MNL537" s="340"/>
      <c r="MNM537" s="485"/>
      <c r="MNN537" s="340"/>
      <c r="MNO537" s="485"/>
      <c r="MNP537" s="340"/>
      <c r="MNQ537" s="485"/>
      <c r="MNR537" s="340"/>
      <c r="MNS537" s="485"/>
      <c r="MNT537" s="340"/>
      <c r="MNU537" s="485"/>
      <c r="MNV537" s="340"/>
      <c r="MNW537" s="485"/>
      <c r="MNX537" s="340"/>
      <c r="MNY537" s="485"/>
      <c r="MNZ537" s="340"/>
      <c r="MOA537" s="485"/>
      <c r="MOB537" s="340"/>
      <c r="MOC537" s="485"/>
      <c r="MOD537" s="340"/>
      <c r="MOE537" s="485"/>
      <c r="MOF537" s="340"/>
      <c r="MOG537" s="485"/>
      <c r="MOH537" s="340"/>
      <c r="MOI537" s="485"/>
      <c r="MOJ537" s="340"/>
      <c r="MOK537" s="485"/>
      <c r="MOL537" s="340"/>
      <c r="MOM537" s="485"/>
      <c r="MON537" s="340"/>
      <c r="MOO537" s="485"/>
      <c r="MOP537" s="340"/>
      <c r="MOQ537" s="485"/>
      <c r="MOR537" s="340"/>
      <c r="MOS537" s="485"/>
      <c r="MOT537" s="340"/>
      <c r="MOU537" s="485"/>
      <c r="MOV537" s="340"/>
      <c r="MOW537" s="485"/>
      <c r="MOX537" s="340"/>
      <c r="MOY537" s="485"/>
      <c r="MOZ537" s="340"/>
      <c r="MPA537" s="485"/>
      <c r="MPB537" s="340"/>
      <c r="MPC537" s="485"/>
      <c r="MPD537" s="340"/>
      <c r="MPE537" s="485"/>
      <c r="MPF537" s="340"/>
      <c r="MPG537" s="485"/>
      <c r="MPH537" s="340"/>
      <c r="MPI537" s="485"/>
      <c r="MPJ537" s="340"/>
      <c r="MPK537" s="485"/>
      <c r="MPL537" s="340"/>
      <c r="MPM537" s="485"/>
      <c r="MPN537" s="340"/>
      <c r="MPO537" s="485"/>
      <c r="MPP537" s="340"/>
      <c r="MPQ537" s="485"/>
      <c r="MPR537" s="340"/>
      <c r="MPS537" s="485"/>
      <c r="MPT537" s="340"/>
      <c r="MPU537" s="485"/>
      <c r="MPV537" s="340"/>
      <c r="MPW537" s="485"/>
      <c r="MPX537" s="340"/>
      <c r="MPY537" s="485"/>
      <c r="MPZ537" s="340"/>
      <c r="MQA537" s="485"/>
      <c r="MQB537" s="340"/>
      <c r="MQC537" s="485"/>
      <c r="MQD537" s="340"/>
      <c r="MQE537" s="485"/>
      <c r="MQF537" s="340"/>
      <c r="MQG537" s="485"/>
      <c r="MQH537" s="340"/>
      <c r="MQI537" s="485"/>
      <c r="MQJ537" s="340"/>
      <c r="MQK537" s="485"/>
      <c r="MQL537" s="340"/>
      <c r="MQM537" s="485"/>
      <c r="MQN537" s="340"/>
      <c r="MQO537" s="485"/>
      <c r="MQP537" s="340"/>
      <c r="MQQ537" s="485"/>
      <c r="MQR537" s="340"/>
      <c r="MQS537" s="485"/>
      <c r="MQT537" s="340"/>
      <c r="MQU537" s="485"/>
      <c r="MQV537" s="340"/>
      <c r="MQW537" s="485"/>
      <c r="MQX537" s="340"/>
      <c r="MQY537" s="485"/>
      <c r="MQZ537" s="340"/>
      <c r="MRA537" s="485"/>
      <c r="MRB537" s="340"/>
      <c r="MRC537" s="485"/>
      <c r="MRD537" s="340"/>
      <c r="MRE537" s="485"/>
      <c r="MRF537" s="340"/>
      <c r="MRG537" s="485"/>
      <c r="MRH537" s="340"/>
      <c r="MRI537" s="485"/>
      <c r="MRJ537" s="340"/>
      <c r="MRK537" s="485"/>
      <c r="MRL537" s="340"/>
      <c r="MRM537" s="485"/>
      <c r="MRN537" s="340"/>
      <c r="MRO537" s="485"/>
      <c r="MRP537" s="340"/>
      <c r="MRQ537" s="485"/>
      <c r="MRR537" s="340"/>
      <c r="MRS537" s="485"/>
      <c r="MRT537" s="340"/>
      <c r="MRU537" s="485"/>
      <c r="MRV537" s="340"/>
      <c r="MRW537" s="485"/>
      <c r="MRX537" s="340"/>
      <c r="MRY537" s="485"/>
      <c r="MRZ537" s="340"/>
      <c r="MSA537" s="485"/>
      <c r="MSB537" s="340"/>
      <c r="MSC537" s="485"/>
      <c r="MSD537" s="340"/>
      <c r="MSE537" s="485"/>
      <c r="MSF537" s="340"/>
      <c r="MSG537" s="485"/>
      <c r="MSH537" s="340"/>
      <c r="MSI537" s="485"/>
      <c r="MSJ537" s="340"/>
      <c r="MSK537" s="485"/>
      <c r="MSL537" s="340"/>
      <c r="MSM537" s="485"/>
      <c r="MSN537" s="340"/>
      <c r="MSO537" s="485"/>
      <c r="MSP537" s="340"/>
      <c r="MSQ537" s="485"/>
      <c r="MSR537" s="340"/>
      <c r="MSS537" s="485"/>
      <c r="MST537" s="340"/>
      <c r="MSU537" s="485"/>
      <c r="MSV537" s="340"/>
      <c r="MSW537" s="485"/>
      <c r="MSX537" s="340"/>
      <c r="MSY537" s="485"/>
      <c r="MSZ537" s="340"/>
      <c r="MTA537" s="485"/>
      <c r="MTB537" s="340"/>
      <c r="MTC537" s="485"/>
      <c r="MTD537" s="340"/>
      <c r="MTE537" s="485"/>
      <c r="MTF537" s="340"/>
      <c r="MTG537" s="485"/>
      <c r="MTH537" s="340"/>
      <c r="MTI537" s="485"/>
      <c r="MTJ537" s="340"/>
      <c r="MTK537" s="485"/>
      <c r="MTL537" s="340"/>
      <c r="MTM537" s="485"/>
      <c r="MTN537" s="340"/>
      <c r="MTO537" s="485"/>
      <c r="MTP537" s="340"/>
      <c r="MTQ537" s="485"/>
      <c r="MTR537" s="340"/>
      <c r="MTS537" s="485"/>
      <c r="MTT537" s="340"/>
      <c r="MTU537" s="485"/>
      <c r="MTV537" s="340"/>
      <c r="MTW537" s="485"/>
      <c r="MTX537" s="340"/>
      <c r="MTY537" s="485"/>
      <c r="MTZ537" s="340"/>
      <c r="MUA537" s="485"/>
      <c r="MUB537" s="340"/>
      <c r="MUC537" s="485"/>
      <c r="MUD537" s="340"/>
      <c r="MUE537" s="485"/>
      <c r="MUF537" s="340"/>
      <c r="MUG537" s="485"/>
      <c r="MUH537" s="340"/>
      <c r="MUI537" s="485"/>
      <c r="MUJ537" s="340"/>
      <c r="MUK537" s="485"/>
      <c r="MUL537" s="340"/>
      <c r="MUM537" s="485"/>
      <c r="MUN537" s="340"/>
      <c r="MUO537" s="485"/>
      <c r="MUP537" s="340"/>
      <c r="MUQ537" s="485"/>
      <c r="MUR537" s="340"/>
      <c r="MUS537" s="485"/>
      <c r="MUT537" s="340"/>
      <c r="MUU537" s="485"/>
      <c r="MUV537" s="340"/>
      <c r="MUW537" s="485"/>
      <c r="MUX537" s="340"/>
      <c r="MUY537" s="485"/>
      <c r="MUZ537" s="340"/>
      <c r="MVA537" s="485"/>
      <c r="MVB537" s="340"/>
      <c r="MVC537" s="485"/>
      <c r="MVD537" s="340"/>
      <c r="MVE537" s="485"/>
      <c r="MVF537" s="340"/>
      <c r="MVG537" s="485"/>
      <c r="MVH537" s="340"/>
      <c r="MVI537" s="485"/>
      <c r="MVJ537" s="340"/>
      <c r="MVK537" s="485"/>
      <c r="MVL537" s="340"/>
      <c r="MVM537" s="485"/>
      <c r="MVN537" s="340"/>
      <c r="MVO537" s="485"/>
      <c r="MVP537" s="340"/>
      <c r="MVQ537" s="485"/>
      <c r="MVR537" s="340"/>
      <c r="MVS537" s="485"/>
      <c r="MVT537" s="340"/>
      <c r="MVU537" s="485"/>
      <c r="MVV537" s="340"/>
      <c r="MVW537" s="485"/>
      <c r="MVX537" s="340"/>
      <c r="MVY537" s="485"/>
      <c r="MVZ537" s="340"/>
      <c r="MWA537" s="485"/>
      <c r="MWB537" s="340"/>
      <c r="MWC537" s="485"/>
      <c r="MWD537" s="340"/>
      <c r="MWE537" s="485"/>
      <c r="MWF537" s="340"/>
      <c r="MWG537" s="485"/>
      <c r="MWH537" s="340"/>
      <c r="MWI537" s="485"/>
      <c r="MWJ537" s="340"/>
      <c r="MWK537" s="485"/>
      <c r="MWL537" s="340"/>
      <c r="MWM537" s="485"/>
      <c r="MWN537" s="340"/>
      <c r="MWO537" s="485"/>
      <c r="MWP537" s="340"/>
      <c r="MWQ537" s="485"/>
      <c r="MWR537" s="340"/>
      <c r="MWS537" s="485"/>
      <c r="MWT537" s="340"/>
      <c r="MWU537" s="485"/>
      <c r="MWV537" s="340"/>
      <c r="MWW537" s="485"/>
      <c r="MWX537" s="340"/>
      <c r="MWY537" s="485"/>
      <c r="MWZ537" s="340"/>
      <c r="MXA537" s="485"/>
      <c r="MXB537" s="340"/>
      <c r="MXC537" s="485"/>
      <c r="MXD537" s="340"/>
      <c r="MXE537" s="485"/>
      <c r="MXF537" s="340"/>
      <c r="MXG537" s="485"/>
      <c r="MXH537" s="340"/>
      <c r="MXI537" s="485"/>
      <c r="MXJ537" s="340"/>
      <c r="MXK537" s="485"/>
      <c r="MXL537" s="340"/>
      <c r="MXM537" s="485"/>
      <c r="MXN537" s="340"/>
      <c r="MXO537" s="485"/>
      <c r="MXP537" s="340"/>
      <c r="MXQ537" s="485"/>
      <c r="MXR537" s="340"/>
      <c r="MXS537" s="485"/>
      <c r="MXT537" s="340"/>
      <c r="MXU537" s="485"/>
      <c r="MXV537" s="340"/>
      <c r="MXW537" s="485"/>
      <c r="MXX537" s="340"/>
      <c r="MXY537" s="485"/>
      <c r="MXZ537" s="340"/>
      <c r="MYA537" s="485"/>
      <c r="MYB537" s="340"/>
      <c r="MYC537" s="485"/>
      <c r="MYD537" s="340"/>
      <c r="MYE537" s="485"/>
      <c r="MYF537" s="340"/>
      <c r="MYG537" s="485"/>
      <c r="MYH537" s="340"/>
      <c r="MYI537" s="485"/>
      <c r="MYJ537" s="340"/>
      <c r="MYK537" s="485"/>
      <c r="MYL537" s="340"/>
      <c r="MYM537" s="485"/>
      <c r="MYN537" s="340"/>
      <c r="MYO537" s="485"/>
      <c r="MYP537" s="340"/>
      <c r="MYQ537" s="485"/>
      <c r="MYR537" s="340"/>
      <c r="MYS537" s="485"/>
      <c r="MYT537" s="340"/>
      <c r="MYU537" s="485"/>
      <c r="MYV537" s="340"/>
      <c r="MYW537" s="485"/>
      <c r="MYX537" s="340"/>
      <c r="MYY537" s="485"/>
      <c r="MYZ537" s="340"/>
      <c r="MZA537" s="485"/>
      <c r="MZB537" s="340"/>
      <c r="MZC537" s="485"/>
      <c r="MZD537" s="340"/>
      <c r="MZE537" s="485"/>
      <c r="MZF537" s="340"/>
      <c r="MZG537" s="485"/>
      <c r="MZH537" s="340"/>
      <c r="MZI537" s="485"/>
      <c r="MZJ537" s="340"/>
      <c r="MZK537" s="485"/>
      <c r="MZL537" s="340"/>
      <c r="MZM537" s="485"/>
      <c r="MZN537" s="340"/>
      <c r="MZO537" s="485"/>
      <c r="MZP537" s="340"/>
      <c r="MZQ537" s="485"/>
      <c r="MZR537" s="340"/>
      <c r="MZS537" s="485"/>
      <c r="MZT537" s="340"/>
      <c r="MZU537" s="485"/>
      <c r="MZV537" s="340"/>
      <c r="MZW537" s="485"/>
      <c r="MZX537" s="340"/>
      <c r="MZY537" s="485"/>
      <c r="MZZ537" s="340"/>
      <c r="NAA537" s="485"/>
      <c r="NAB537" s="340"/>
      <c r="NAC537" s="485"/>
      <c r="NAD537" s="340"/>
      <c r="NAE537" s="485"/>
      <c r="NAF537" s="340"/>
      <c r="NAG537" s="485"/>
      <c r="NAH537" s="340"/>
      <c r="NAI537" s="485"/>
      <c r="NAJ537" s="340"/>
      <c r="NAK537" s="485"/>
      <c r="NAL537" s="340"/>
      <c r="NAM537" s="485"/>
      <c r="NAN537" s="340"/>
      <c r="NAO537" s="485"/>
      <c r="NAP537" s="340"/>
      <c r="NAQ537" s="485"/>
      <c r="NAR537" s="340"/>
      <c r="NAS537" s="485"/>
      <c r="NAT537" s="340"/>
      <c r="NAU537" s="485"/>
      <c r="NAV537" s="340"/>
      <c r="NAW537" s="485"/>
      <c r="NAX537" s="340"/>
      <c r="NAY537" s="485"/>
      <c r="NAZ537" s="340"/>
      <c r="NBA537" s="485"/>
      <c r="NBB537" s="340"/>
      <c r="NBC537" s="485"/>
      <c r="NBD537" s="340"/>
      <c r="NBE537" s="485"/>
      <c r="NBF537" s="340"/>
      <c r="NBG537" s="485"/>
      <c r="NBH537" s="340"/>
      <c r="NBI537" s="485"/>
      <c r="NBJ537" s="340"/>
      <c r="NBK537" s="485"/>
      <c r="NBL537" s="340"/>
      <c r="NBM537" s="485"/>
      <c r="NBN537" s="340"/>
      <c r="NBO537" s="485"/>
      <c r="NBP537" s="340"/>
      <c r="NBQ537" s="485"/>
      <c r="NBR537" s="340"/>
      <c r="NBS537" s="485"/>
      <c r="NBT537" s="340"/>
      <c r="NBU537" s="485"/>
      <c r="NBV537" s="340"/>
      <c r="NBW537" s="485"/>
      <c r="NBX537" s="340"/>
      <c r="NBY537" s="485"/>
      <c r="NBZ537" s="340"/>
      <c r="NCA537" s="485"/>
      <c r="NCB537" s="340"/>
      <c r="NCC537" s="485"/>
      <c r="NCD537" s="340"/>
      <c r="NCE537" s="485"/>
      <c r="NCF537" s="340"/>
      <c r="NCG537" s="485"/>
      <c r="NCH537" s="340"/>
      <c r="NCI537" s="485"/>
      <c r="NCJ537" s="340"/>
      <c r="NCK537" s="485"/>
      <c r="NCL537" s="340"/>
      <c r="NCM537" s="485"/>
      <c r="NCN537" s="340"/>
      <c r="NCO537" s="485"/>
      <c r="NCP537" s="340"/>
      <c r="NCQ537" s="485"/>
      <c r="NCR537" s="340"/>
      <c r="NCS537" s="485"/>
      <c r="NCT537" s="340"/>
      <c r="NCU537" s="485"/>
      <c r="NCV537" s="340"/>
      <c r="NCW537" s="485"/>
      <c r="NCX537" s="340"/>
      <c r="NCY537" s="485"/>
      <c r="NCZ537" s="340"/>
      <c r="NDA537" s="485"/>
      <c r="NDB537" s="340"/>
      <c r="NDC537" s="485"/>
      <c r="NDD537" s="340"/>
      <c r="NDE537" s="485"/>
      <c r="NDF537" s="340"/>
      <c r="NDG537" s="485"/>
      <c r="NDH537" s="340"/>
      <c r="NDI537" s="485"/>
      <c r="NDJ537" s="340"/>
      <c r="NDK537" s="485"/>
      <c r="NDL537" s="340"/>
      <c r="NDM537" s="485"/>
      <c r="NDN537" s="340"/>
      <c r="NDO537" s="485"/>
      <c r="NDP537" s="340"/>
      <c r="NDQ537" s="485"/>
      <c r="NDR537" s="340"/>
      <c r="NDS537" s="485"/>
      <c r="NDT537" s="340"/>
      <c r="NDU537" s="485"/>
      <c r="NDV537" s="340"/>
      <c r="NDW537" s="485"/>
      <c r="NDX537" s="340"/>
      <c r="NDY537" s="485"/>
      <c r="NDZ537" s="340"/>
      <c r="NEA537" s="485"/>
      <c r="NEB537" s="340"/>
      <c r="NEC537" s="485"/>
      <c r="NED537" s="340"/>
      <c r="NEE537" s="485"/>
      <c r="NEF537" s="340"/>
      <c r="NEG537" s="485"/>
      <c r="NEH537" s="340"/>
      <c r="NEI537" s="485"/>
      <c r="NEJ537" s="340"/>
      <c r="NEK537" s="485"/>
      <c r="NEL537" s="340"/>
      <c r="NEM537" s="485"/>
      <c r="NEN537" s="340"/>
      <c r="NEO537" s="485"/>
      <c r="NEP537" s="340"/>
      <c r="NEQ537" s="485"/>
      <c r="NER537" s="340"/>
      <c r="NES537" s="485"/>
      <c r="NET537" s="340"/>
      <c r="NEU537" s="485"/>
      <c r="NEV537" s="340"/>
      <c r="NEW537" s="485"/>
      <c r="NEX537" s="340"/>
      <c r="NEY537" s="485"/>
      <c r="NEZ537" s="340"/>
      <c r="NFA537" s="485"/>
      <c r="NFB537" s="340"/>
      <c r="NFC537" s="485"/>
      <c r="NFD537" s="340"/>
      <c r="NFE537" s="485"/>
      <c r="NFF537" s="340"/>
      <c r="NFG537" s="485"/>
      <c r="NFH537" s="340"/>
      <c r="NFI537" s="485"/>
      <c r="NFJ537" s="340"/>
      <c r="NFK537" s="485"/>
      <c r="NFL537" s="340"/>
      <c r="NFM537" s="485"/>
      <c r="NFN537" s="340"/>
      <c r="NFO537" s="485"/>
      <c r="NFP537" s="340"/>
      <c r="NFQ537" s="485"/>
      <c r="NFR537" s="340"/>
      <c r="NFS537" s="485"/>
      <c r="NFT537" s="340"/>
      <c r="NFU537" s="485"/>
      <c r="NFV537" s="340"/>
      <c r="NFW537" s="485"/>
      <c r="NFX537" s="340"/>
      <c r="NFY537" s="485"/>
      <c r="NFZ537" s="340"/>
      <c r="NGA537" s="485"/>
      <c r="NGB537" s="340"/>
      <c r="NGC537" s="485"/>
      <c r="NGD537" s="340"/>
      <c r="NGE537" s="485"/>
      <c r="NGF537" s="340"/>
      <c r="NGG537" s="485"/>
      <c r="NGH537" s="340"/>
      <c r="NGI537" s="485"/>
      <c r="NGJ537" s="340"/>
      <c r="NGK537" s="485"/>
      <c r="NGL537" s="340"/>
      <c r="NGM537" s="485"/>
      <c r="NGN537" s="340"/>
      <c r="NGO537" s="485"/>
      <c r="NGP537" s="340"/>
      <c r="NGQ537" s="485"/>
      <c r="NGR537" s="340"/>
      <c r="NGS537" s="485"/>
      <c r="NGT537" s="340"/>
      <c r="NGU537" s="485"/>
      <c r="NGV537" s="340"/>
      <c r="NGW537" s="485"/>
      <c r="NGX537" s="340"/>
      <c r="NGY537" s="485"/>
      <c r="NGZ537" s="340"/>
      <c r="NHA537" s="485"/>
      <c r="NHB537" s="340"/>
      <c r="NHC537" s="485"/>
      <c r="NHD537" s="340"/>
      <c r="NHE537" s="485"/>
      <c r="NHF537" s="340"/>
      <c r="NHG537" s="485"/>
      <c r="NHH537" s="340"/>
      <c r="NHI537" s="485"/>
      <c r="NHJ537" s="340"/>
      <c r="NHK537" s="485"/>
      <c r="NHL537" s="340"/>
      <c r="NHM537" s="485"/>
      <c r="NHN537" s="340"/>
      <c r="NHO537" s="485"/>
      <c r="NHP537" s="340"/>
      <c r="NHQ537" s="485"/>
      <c r="NHR537" s="340"/>
      <c r="NHS537" s="485"/>
      <c r="NHT537" s="340"/>
      <c r="NHU537" s="485"/>
      <c r="NHV537" s="340"/>
      <c r="NHW537" s="485"/>
      <c r="NHX537" s="340"/>
      <c r="NHY537" s="485"/>
      <c r="NHZ537" s="340"/>
      <c r="NIA537" s="485"/>
      <c r="NIB537" s="340"/>
      <c r="NIC537" s="485"/>
      <c r="NID537" s="340"/>
      <c r="NIE537" s="485"/>
      <c r="NIF537" s="340"/>
      <c r="NIG537" s="485"/>
      <c r="NIH537" s="340"/>
      <c r="NII537" s="485"/>
      <c r="NIJ537" s="340"/>
      <c r="NIK537" s="485"/>
      <c r="NIL537" s="340"/>
      <c r="NIM537" s="485"/>
      <c r="NIN537" s="340"/>
      <c r="NIO537" s="485"/>
      <c r="NIP537" s="340"/>
      <c r="NIQ537" s="485"/>
      <c r="NIR537" s="340"/>
      <c r="NIS537" s="485"/>
      <c r="NIT537" s="340"/>
      <c r="NIU537" s="485"/>
      <c r="NIV537" s="340"/>
      <c r="NIW537" s="485"/>
      <c r="NIX537" s="340"/>
      <c r="NIY537" s="485"/>
      <c r="NIZ537" s="340"/>
      <c r="NJA537" s="485"/>
      <c r="NJB537" s="340"/>
      <c r="NJC537" s="485"/>
      <c r="NJD537" s="340"/>
      <c r="NJE537" s="485"/>
      <c r="NJF537" s="340"/>
      <c r="NJG537" s="485"/>
      <c r="NJH537" s="340"/>
      <c r="NJI537" s="485"/>
      <c r="NJJ537" s="340"/>
      <c r="NJK537" s="485"/>
      <c r="NJL537" s="340"/>
      <c r="NJM537" s="485"/>
      <c r="NJN537" s="340"/>
      <c r="NJO537" s="485"/>
      <c r="NJP537" s="340"/>
      <c r="NJQ537" s="485"/>
      <c r="NJR537" s="340"/>
      <c r="NJS537" s="485"/>
      <c r="NJT537" s="340"/>
      <c r="NJU537" s="485"/>
      <c r="NJV537" s="340"/>
      <c r="NJW537" s="485"/>
      <c r="NJX537" s="340"/>
      <c r="NJY537" s="485"/>
      <c r="NJZ537" s="340"/>
      <c r="NKA537" s="485"/>
      <c r="NKB537" s="340"/>
      <c r="NKC537" s="485"/>
      <c r="NKD537" s="340"/>
      <c r="NKE537" s="485"/>
      <c r="NKF537" s="340"/>
      <c r="NKG537" s="485"/>
      <c r="NKH537" s="340"/>
      <c r="NKI537" s="485"/>
      <c r="NKJ537" s="340"/>
      <c r="NKK537" s="485"/>
      <c r="NKL537" s="340"/>
      <c r="NKM537" s="485"/>
      <c r="NKN537" s="340"/>
      <c r="NKO537" s="485"/>
      <c r="NKP537" s="340"/>
      <c r="NKQ537" s="485"/>
      <c r="NKR537" s="340"/>
      <c r="NKS537" s="485"/>
      <c r="NKT537" s="340"/>
      <c r="NKU537" s="485"/>
      <c r="NKV537" s="340"/>
      <c r="NKW537" s="485"/>
      <c r="NKX537" s="340"/>
      <c r="NKY537" s="485"/>
      <c r="NKZ537" s="340"/>
      <c r="NLA537" s="485"/>
      <c r="NLB537" s="340"/>
      <c r="NLC537" s="485"/>
      <c r="NLD537" s="340"/>
      <c r="NLE537" s="485"/>
      <c r="NLF537" s="340"/>
      <c r="NLG537" s="485"/>
      <c r="NLH537" s="340"/>
      <c r="NLI537" s="485"/>
      <c r="NLJ537" s="340"/>
      <c r="NLK537" s="485"/>
      <c r="NLL537" s="340"/>
      <c r="NLM537" s="485"/>
      <c r="NLN537" s="340"/>
      <c r="NLO537" s="485"/>
      <c r="NLP537" s="340"/>
      <c r="NLQ537" s="485"/>
      <c r="NLR537" s="340"/>
      <c r="NLS537" s="485"/>
      <c r="NLT537" s="340"/>
      <c r="NLU537" s="485"/>
      <c r="NLV537" s="340"/>
      <c r="NLW537" s="485"/>
      <c r="NLX537" s="340"/>
      <c r="NLY537" s="485"/>
      <c r="NLZ537" s="340"/>
      <c r="NMA537" s="485"/>
      <c r="NMB537" s="340"/>
      <c r="NMC537" s="485"/>
      <c r="NMD537" s="340"/>
      <c r="NME537" s="485"/>
      <c r="NMF537" s="340"/>
      <c r="NMG537" s="485"/>
      <c r="NMH537" s="340"/>
      <c r="NMI537" s="485"/>
      <c r="NMJ537" s="340"/>
      <c r="NMK537" s="485"/>
      <c r="NML537" s="340"/>
      <c r="NMM537" s="485"/>
      <c r="NMN537" s="340"/>
      <c r="NMO537" s="485"/>
      <c r="NMP537" s="340"/>
      <c r="NMQ537" s="485"/>
      <c r="NMR537" s="340"/>
      <c r="NMS537" s="485"/>
      <c r="NMT537" s="340"/>
      <c r="NMU537" s="485"/>
      <c r="NMV537" s="340"/>
      <c r="NMW537" s="485"/>
      <c r="NMX537" s="340"/>
      <c r="NMY537" s="485"/>
      <c r="NMZ537" s="340"/>
      <c r="NNA537" s="485"/>
      <c r="NNB537" s="340"/>
      <c r="NNC537" s="485"/>
      <c r="NND537" s="340"/>
      <c r="NNE537" s="485"/>
      <c r="NNF537" s="340"/>
      <c r="NNG537" s="485"/>
      <c r="NNH537" s="340"/>
      <c r="NNI537" s="485"/>
      <c r="NNJ537" s="340"/>
      <c r="NNK537" s="485"/>
      <c r="NNL537" s="340"/>
      <c r="NNM537" s="485"/>
      <c r="NNN537" s="340"/>
      <c r="NNO537" s="485"/>
      <c r="NNP537" s="340"/>
      <c r="NNQ537" s="485"/>
      <c r="NNR537" s="340"/>
      <c r="NNS537" s="485"/>
      <c r="NNT537" s="340"/>
      <c r="NNU537" s="485"/>
      <c r="NNV537" s="340"/>
      <c r="NNW537" s="485"/>
      <c r="NNX537" s="340"/>
      <c r="NNY537" s="485"/>
      <c r="NNZ537" s="340"/>
      <c r="NOA537" s="485"/>
      <c r="NOB537" s="340"/>
      <c r="NOC537" s="485"/>
      <c r="NOD537" s="340"/>
      <c r="NOE537" s="485"/>
      <c r="NOF537" s="340"/>
      <c r="NOG537" s="485"/>
      <c r="NOH537" s="340"/>
      <c r="NOI537" s="485"/>
      <c r="NOJ537" s="340"/>
      <c r="NOK537" s="485"/>
      <c r="NOL537" s="340"/>
      <c r="NOM537" s="485"/>
      <c r="NON537" s="340"/>
      <c r="NOO537" s="485"/>
      <c r="NOP537" s="340"/>
      <c r="NOQ537" s="485"/>
      <c r="NOR537" s="340"/>
      <c r="NOS537" s="485"/>
      <c r="NOT537" s="340"/>
      <c r="NOU537" s="485"/>
      <c r="NOV537" s="340"/>
      <c r="NOW537" s="485"/>
      <c r="NOX537" s="340"/>
      <c r="NOY537" s="485"/>
      <c r="NOZ537" s="340"/>
      <c r="NPA537" s="485"/>
      <c r="NPB537" s="340"/>
      <c r="NPC537" s="485"/>
      <c r="NPD537" s="340"/>
      <c r="NPE537" s="485"/>
      <c r="NPF537" s="340"/>
      <c r="NPG537" s="485"/>
      <c r="NPH537" s="340"/>
      <c r="NPI537" s="485"/>
      <c r="NPJ537" s="340"/>
      <c r="NPK537" s="485"/>
      <c r="NPL537" s="340"/>
      <c r="NPM537" s="485"/>
      <c r="NPN537" s="340"/>
      <c r="NPO537" s="485"/>
      <c r="NPP537" s="340"/>
      <c r="NPQ537" s="485"/>
      <c r="NPR537" s="340"/>
      <c r="NPS537" s="485"/>
      <c r="NPT537" s="340"/>
      <c r="NPU537" s="485"/>
      <c r="NPV537" s="340"/>
      <c r="NPW537" s="485"/>
      <c r="NPX537" s="340"/>
      <c r="NPY537" s="485"/>
      <c r="NPZ537" s="340"/>
      <c r="NQA537" s="485"/>
      <c r="NQB537" s="340"/>
      <c r="NQC537" s="485"/>
      <c r="NQD537" s="340"/>
      <c r="NQE537" s="485"/>
      <c r="NQF537" s="340"/>
      <c r="NQG537" s="485"/>
      <c r="NQH537" s="340"/>
      <c r="NQI537" s="485"/>
      <c r="NQJ537" s="340"/>
      <c r="NQK537" s="485"/>
      <c r="NQL537" s="340"/>
      <c r="NQM537" s="485"/>
      <c r="NQN537" s="340"/>
      <c r="NQO537" s="485"/>
      <c r="NQP537" s="340"/>
      <c r="NQQ537" s="485"/>
      <c r="NQR537" s="340"/>
      <c r="NQS537" s="485"/>
      <c r="NQT537" s="340"/>
      <c r="NQU537" s="485"/>
      <c r="NQV537" s="340"/>
      <c r="NQW537" s="485"/>
      <c r="NQX537" s="340"/>
      <c r="NQY537" s="485"/>
      <c r="NQZ537" s="340"/>
      <c r="NRA537" s="485"/>
      <c r="NRB537" s="340"/>
      <c r="NRC537" s="485"/>
      <c r="NRD537" s="340"/>
      <c r="NRE537" s="485"/>
      <c r="NRF537" s="340"/>
      <c r="NRG537" s="485"/>
      <c r="NRH537" s="340"/>
      <c r="NRI537" s="485"/>
      <c r="NRJ537" s="340"/>
      <c r="NRK537" s="485"/>
      <c r="NRL537" s="340"/>
      <c r="NRM537" s="485"/>
      <c r="NRN537" s="340"/>
      <c r="NRO537" s="485"/>
      <c r="NRP537" s="340"/>
      <c r="NRQ537" s="485"/>
      <c r="NRR537" s="340"/>
      <c r="NRS537" s="485"/>
      <c r="NRT537" s="340"/>
      <c r="NRU537" s="485"/>
      <c r="NRV537" s="340"/>
      <c r="NRW537" s="485"/>
      <c r="NRX537" s="340"/>
      <c r="NRY537" s="485"/>
      <c r="NRZ537" s="340"/>
      <c r="NSA537" s="485"/>
      <c r="NSB537" s="340"/>
      <c r="NSC537" s="485"/>
      <c r="NSD537" s="340"/>
      <c r="NSE537" s="485"/>
      <c r="NSF537" s="340"/>
      <c r="NSG537" s="485"/>
      <c r="NSH537" s="340"/>
      <c r="NSI537" s="485"/>
      <c r="NSJ537" s="340"/>
      <c r="NSK537" s="485"/>
      <c r="NSL537" s="340"/>
      <c r="NSM537" s="485"/>
      <c r="NSN537" s="340"/>
      <c r="NSO537" s="485"/>
      <c r="NSP537" s="340"/>
      <c r="NSQ537" s="485"/>
      <c r="NSR537" s="340"/>
      <c r="NSS537" s="485"/>
      <c r="NST537" s="340"/>
      <c r="NSU537" s="485"/>
      <c r="NSV537" s="340"/>
      <c r="NSW537" s="485"/>
      <c r="NSX537" s="340"/>
      <c r="NSY537" s="485"/>
      <c r="NSZ537" s="340"/>
      <c r="NTA537" s="485"/>
      <c r="NTB537" s="340"/>
      <c r="NTC537" s="485"/>
      <c r="NTD537" s="340"/>
      <c r="NTE537" s="485"/>
      <c r="NTF537" s="340"/>
      <c r="NTG537" s="485"/>
      <c r="NTH537" s="340"/>
      <c r="NTI537" s="485"/>
      <c r="NTJ537" s="340"/>
      <c r="NTK537" s="485"/>
      <c r="NTL537" s="340"/>
      <c r="NTM537" s="485"/>
      <c r="NTN537" s="340"/>
      <c r="NTO537" s="485"/>
      <c r="NTP537" s="340"/>
      <c r="NTQ537" s="485"/>
      <c r="NTR537" s="340"/>
      <c r="NTS537" s="485"/>
      <c r="NTT537" s="340"/>
      <c r="NTU537" s="485"/>
      <c r="NTV537" s="340"/>
      <c r="NTW537" s="485"/>
      <c r="NTX537" s="340"/>
      <c r="NTY537" s="485"/>
      <c r="NTZ537" s="340"/>
      <c r="NUA537" s="485"/>
      <c r="NUB537" s="340"/>
      <c r="NUC537" s="485"/>
      <c r="NUD537" s="340"/>
      <c r="NUE537" s="485"/>
      <c r="NUF537" s="340"/>
      <c r="NUG537" s="485"/>
      <c r="NUH537" s="340"/>
      <c r="NUI537" s="485"/>
      <c r="NUJ537" s="340"/>
      <c r="NUK537" s="485"/>
      <c r="NUL537" s="340"/>
      <c r="NUM537" s="485"/>
      <c r="NUN537" s="340"/>
      <c r="NUO537" s="485"/>
      <c r="NUP537" s="340"/>
      <c r="NUQ537" s="485"/>
      <c r="NUR537" s="340"/>
      <c r="NUS537" s="485"/>
      <c r="NUT537" s="340"/>
      <c r="NUU537" s="485"/>
      <c r="NUV537" s="340"/>
      <c r="NUW537" s="485"/>
      <c r="NUX537" s="340"/>
      <c r="NUY537" s="485"/>
      <c r="NUZ537" s="340"/>
      <c r="NVA537" s="485"/>
      <c r="NVB537" s="340"/>
      <c r="NVC537" s="485"/>
      <c r="NVD537" s="340"/>
      <c r="NVE537" s="485"/>
      <c r="NVF537" s="340"/>
      <c r="NVG537" s="485"/>
      <c r="NVH537" s="340"/>
      <c r="NVI537" s="485"/>
      <c r="NVJ537" s="340"/>
      <c r="NVK537" s="485"/>
      <c r="NVL537" s="340"/>
      <c r="NVM537" s="485"/>
      <c r="NVN537" s="340"/>
      <c r="NVO537" s="485"/>
      <c r="NVP537" s="340"/>
      <c r="NVQ537" s="485"/>
      <c r="NVR537" s="340"/>
      <c r="NVS537" s="485"/>
      <c r="NVT537" s="340"/>
      <c r="NVU537" s="485"/>
      <c r="NVV537" s="340"/>
      <c r="NVW537" s="485"/>
      <c r="NVX537" s="340"/>
      <c r="NVY537" s="485"/>
      <c r="NVZ537" s="340"/>
      <c r="NWA537" s="485"/>
      <c r="NWB537" s="340"/>
      <c r="NWC537" s="485"/>
      <c r="NWD537" s="340"/>
      <c r="NWE537" s="485"/>
      <c r="NWF537" s="340"/>
      <c r="NWG537" s="485"/>
      <c r="NWH537" s="340"/>
      <c r="NWI537" s="485"/>
      <c r="NWJ537" s="340"/>
      <c r="NWK537" s="485"/>
      <c r="NWL537" s="340"/>
      <c r="NWM537" s="485"/>
      <c r="NWN537" s="340"/>
      <c r="NWO537" s="485"/>
      <c r="NWP537" s="340"/>
      <c r="NWQ537" s="485"/>
      <c r="NWR537" s="340"/>
      <c r="NWS537" s="485"/>
      <c r="NWT537" s="340"/>
      <c r="NWU537" s="485"/>
      <c r="NWV537" s="340"/>
      <c r="NWW537" s="485"/>
      <c r="NWX537" s="340"/>
      <c r="NWY537" s="485"/>
      <c r="NWZ537" s="340"/>
      <c r="NXA537" s="485"/>
      <c r="NXB537" s="340"/>
      <c r="NXC537" s="485"/>
      <c r="NXD537" s="340"/>
      <c r="NXE537" s="485"/>
      <c r="NXF537" s="340"/>
      <c r="NXG537" s="485"/>
      <c r="NXH537" s="340"/>
      <c r="NXI537" s="485"/>
      <c r="NXJ537" s="340"/>
      <c r="NXK537" s="485"/>
      <c r="NXL537" s="340"/>
      <c r="NXM537" s="485"/>
      <c r="NXN537" s="340"/>
      <c r="NXO537" s="485"/>
      <c r="NXP537" s="340"/>
      <c r="NXQ537" s="485"/>
      <c r="NXR537" s="340"/>
      <c r="NXS537" s="485"/>
      <c r="NXT537" s="340"/>
      <c r="NXU537" s="485"/>
      <c r="NXV537" s="340"/>
      <c r="NXW537" s="485"/>
      <c r="NXX537" s="340"/>
      <c r="NXY537" s="485"/>
      <c r="NXZ537" s="340"/>
      <c r="NYA537" s="485"/>
      <c r="NYB537" s="340"/>
      <c r="NYC537" s="485"/>
      <c r="NYD537" s="340"/>
      <c r="NYE537" s="485"/>
      <c r="NYF537" s="340"/>
      <c r="NYG537" s="485"/>
      <c r="NYH537" s="340"/>
      <c r="NYI537" s="485"/>
      <c r="NYJ537" s="340"/>
      <c r="NYK537" s="485"/>
      <c r="NYL537" s="340"/>
      <c r="NYM537" s="485"/>
      <c r="NYN537" s="340"/>
      <c r="NYO537" s="485"/>
      <c r="NYP537" s="340"/>
      <c r="NYQ537" s="485"/>
      <c r="NYR537" s="340"/>
      <c r="NYS537" s="485"/>
      <c r="NYT537" s="340"/>
      <c r="NYU537" s="485"/>
      <c r="NYV537" s="340"/>
      <c r="NYW537" s="485"/>
      <c r="NYX537" s="340"/>
      <c r="NYY537" s="485"/>
      <c r="NYZ537" s="340"/>
      <c r="NZA537" s="485"/>
      <c r="NZB537" s="340"/>
      <c r="NZC537" s="485"/>
      <c r="NZD537" s="340"/>
      <c r="NZE537" s="485"/>
      <c r="NZF537" s="340"/>
      <c r="NZG537" s="485"/>
      <c r="NZH537" s="340"/>
      <c r="NZI537" s="485"/>
      <c r="NZJ537" s="340"/>
      <c r="NZK537" s="485"/>
      <c r="NZL537" s="340"/>
      <c r="NZM537" s="485"/>
      <c r="NZN537" s="340"/>
      <c r="NZO537" s="485"/>
      <c r="NZP537" s="340"/>
      <c r="NZQ537" s="485"/>
      <c r="NZR537" s="340"/>
      <c r="NZS537" s="485"/>
      <c r="NZT537" s="340"/>
      <c r="NZU537" s="485"/>
      <c r="NZV537" s="340"/>
      <c r="NZW537" s="485"/>
      <c r="NZX537" s="340"/>
      <c r="NZY537" s="485"/>
      <c r="NZZ537" s="340"/>
      <c r="OAA537" s="485"/>
      <c r="OAB537" s="340"/>
      <c r="OAC537" s="485"/>
      <c r="OAD537" s="340"/>
      <c r="OAE537" s="485"/>
      <c r="OAF537" s="340"/>
      <c r="OAG537" s="485"/>
      <c r="OAH537" s="340"/>
      <c r="OAI537" s="485"/>
      <c r="OAJ537" s="340"/>
      <c r="OAK537" s="485"/>
      <c r="OAL537" s="340"/>
      <c r="OAM537" s="485"/>
      <c r="OAN537" s="340"/>
      <c r="OAO537" s="485"/>
      <c r="OAP537" s="340"/>
      <c r="OAQ537" s="485"/>
      <c r="OAR537" s="340"/>
      <c r="OAS537" s="485"/>
      <c r="OAT537" s="340"/>
      <c r="OAU537" s="485"/>
      <c r="OAV537" s="340"/>
      <c r="OAW537" s="485"/>
      <c r="OAX537" s="340"/>
      <c r="OAY537" s="485"/>
      <c r="OAZ537" s="340"/>
      <c r="OBA537" s="485"/>
      <c r="OBB537" s="340"/>
      <c r="OBC537" s="485"/>
      <c r="OBD537" s="340"/>
      <c r="OBE537" s="485"/>
      <c r="OBF537" s="340"/>
      <c r="OBG537" s="485"/>
      <c r="OBH537" s="340"/>
      <c r="OBI537" s="485"/>
      <c r="OBJ537" s="340"/>
      <c r="OBK537" s="485"/>
      <c r="OBL537" s="340"/>
      <c r="OBM537" s="485"/>
      <c r="OBN537" s="340"/>
      <c r="OBO537" s="485"/>
      <c r="OBP537" s="340"/>
      <c r="OBQ537" s="485"/>
      <c r="OBR537" s="340"/>
      <c r="OBS537" s="485"/>
      <c r="OBT537" s="340"/>
      <c r="OBU537" s="485"/>
      <c r="OBV537" s="340"/>
      <c r="OBW537" s="485"/>
      <c r="OBX537" s="340"/>
      <c r="OBY537" s="485"/>
      <c r="OBZ537" s="340"/>
      <c r="OCA537" s="485"/>
      <c r="OCB537" s="340"/>
      <c r="OCC537" s="485"/>
      <c r="OCD537" s="340"/>
      <c r="OCE537" s="485"/>
      <c r="OCF537" s="340"/>
      <c r="OCG537" s="485"/>
      <c r="OCH537" s="340"/>
      <c r="OCI537" s="485"/>
      <c r="OCJ537" s="340"/>
      <c r="OCK537" s="485"/>
      <c r="OCL537" s="340"/>
      <c r="OCM537" s="485"/>
      <c r="OCN537" s="340"/>
      <c r="OCO537" s="485"/>
      <c r="OCP537" s="340"/>
      <c r="OCQ537" s="485"/>
      <c r="OCR537" s="340"/>
      <c r="OCS537" s="485"/>
      <c r="OCT537" s="340"/>
      <c r="OCU537" s="485"/>
      <c r="OCV537" s="340"/>
      <c r="OCW537" s="485"/>
      <c r="OCX537" s="340"/>
      <c r="OCY537" s="485"/>
      <c r="OCZ537" s="340"/>
      <c r="ODA537" s="485"/>
      <c r="ODB537" s="340"/>
      <c r="ODC537" s="485"/>
      <c r="ODD537" s="340"/>
      <c r="ODE537" s="485"/>
      <c r="ODF537" s="340"/>
      <c r="ODG537" s="485"/>
      <c r="ODH537" s="340"/>
      <c r="ODI537" s="485"/>
      <c r="ODJ537" s="340"/>
      <c r="ODK537" s="485"/>
      <c r="ODL537" s="340"/>
      <c r="ODM537" s="485"/>
      <c r="ODN537" s="340"/>
      <c r="ODO537" s="485"/>
      <c r="ODP537" s="340"/>
      <c r="ODQ537" s="485"/>
      <c r="ODR537" s="340"/>
      <c r="ODS537" s="485"/>
      <c r="ODT537" s="340"/>
      <c r="ODU537" s="485"/>
      <c r="ODV537" s="340"/>
      <c r="ODW537" s="485"/>
      <c r="ODX537" s="340"/>
      <c r="ODY537" s="485"/>
      <c r="ODZ537" s="340"/>
      <c r="OEA537" s="485"/>
      <c r="OEB537" s="340"/>
      <c r="OEC537" s="485"/>
      <c r="OED537" s="340"/>
      <c r="OEE537" s="485"/>
      <c r="OEF537" s="340"/>
      <c r="OEG537" s="485"/>
      <c r="OEH537" s="340"/>
      <c r="OEI537" s="485"/>
      <c r="OEJ537" s="340"/>
      <c r="OEK537" s="485"/>
      <c r="OEL537" s="340"/>
      <c r="OEM537" s="485"/>
      <c r="OEN537" s="340"/>
      <c r="OEO537" s="485"/>
      <c r="OEP537" s="340"/>
      <c r="OEQ537" s="485"/>
      <c r="OER537" s="340"/>
      <c r="OES537" s="485"/>
      <c r="OET537" s="340"/>
      <c r="OEU537" s="485"/>
      <c r="OEV537" s="340"/>
      <c r="OEW537" s="485"/>
      <c r="OEX537" s="340"/>
      <c r="OEY537" s="485"/>
      <c r="OEZ537" s="340"/>
      <c r="OFA537" s="485"/>
      <c r="OFB537" s="340"/>
      <c r="OFC537" s="485"/>
      <c r="OFD537" s="340"/>
      <c r="OFE537" s="485"/>
      <c r="OFF537" s="340"/>
      <c r="OFG537" s="485"/>
      <c r="OFH537" s="340"/>
      <c r="OFI537" s="485"/>
      <c r="OFJ537" s="340"/>
      <c r="OFK537" s="485"/>
      <c r="OFL537" s="340"/>
      <c r="OFM537" s="485"/>
      <c r="OFN537" s="340"/>
      <c r="OFO537" s="485"/>
      <c r="OFP537" s="340"/>
      <c r="OFQ537" s="485"/>
      <c r="OFR537" s="340"/>
      <c r="OFS537" s="485"/>
      <c r="OFT537" s="340"/>
      <c r="OFU537" s="485"/>
      <c r="OFV537" s="340"/>
      <c r="OFW537" s="485"/>
      <c r="OFX537" s="340"/>
      <c r="OFY537" s="485"/>
      <c r="OFZ537" s="340"/>
      <c r="OGA537" s="485"/>
      <c r="OGB537" s="340"/>
      <c r="OGC537" s="485"/>
      <c r="OGD537" s="340"/>
      <c r="OGE537" s="485"/>
      <c r="OGF537" s="340"/>
      <c r="OGG537" s="485"/>
      <c r="OGH537" s="340"/>
      <c r="OGI537" s="485"/>
      <c r="OGJ537" s="340"/>
      <c r="OGK537" s="485"/>
      <c r="OGL537" s="340"/>
      <c r="OGM537" s="485"/>
      <c r="OGN537" s="340"/>
      <c r="OGO537" s="485"/>
      <c r="OGP537" s="340"/>
      <c r="OGQ537" s="485"/>
      <c r="OGR537" s="340"/>
      <c r="OGS537" s="485"/>
      <c r="OGT537" s="340"/>
      <c r="OGU537" s="485"/>
      <c r="OGV537" s="340"/>
      <c r="OGW537" s="485"/>
      <c r="OGX537" s="340"/>
      <c r="OGY537" s="485"/>
      <c r="OGZ537" s="340"/>
      <c r="OHA537" s="485"/>
      <c r="OHB537" s="340"/>
      <c r="OHC537" s="485"/>
      <c r="OHD537" s="340"/>
      <c r="OHE537" s="485"/>
      <c r="OHF537" s="340"/>
      <c r="OHG537" s="485"/>
      <c r="OHH537" s="340"/>
      <c r="OHI537" s="485"/>
      <c r="OHJ537" s="340"/>
      <c r="OHK537" s="485"/>
      <c r="OHL537" s="340"/>
      <c r="OHM537" s="485"/>
      <c r="OHN537" s="340"/>
      <c r="OHO537" s="485"/>
      <c r="OHP537" s="340"/>
      <c r="OHQ537" s="485"/>
      <c r="OHR537" s="340"/>
      <c r="OHS537" s="485"/>
      <c r="OHT537" s="340"/>
      <c r="OHU537" s="485"/>
      <c r="OHV537" s="340"/>
      <c r="OHW537" s="485"/>
      <c r="OHX537" s="340"/>
      <c r="OHY537" s="485"/>
      <c r="OHZ537" s="340"/>
      <c r="OIA537" s="485"/>
      <c r="OIB537" s="340"/>
      <c r="OIC537" s="485"/>
      <c r="OID537" s="340"/>
      <c r="OIE537" s="485"/>
      <c r="OIF537" s="340"/>
      <c r="OIG537" s="485"/>
      <c r="OIH537" s="340"/>
      <c r="OII537" s="485"/>
      <c r="OIJ537" s="340"/>
      <c r="OIK537" s="485"/>
      <c r="OIL537" s="340"/>
      <c r="OIM537" s="485"/>
      <c r="OIN537" s="340"/>
      <c r="OIO537" s="485"/>
      <c r="OIP537" s="340"/>
      <c r="OIQ537" s="485"/>
      <c r="OIR537" s="340"/>
      <c r="OIS537" s="485"/>
      <c r="OIT537" s="340"/>
      <c r="OIU537" s="485"/>
      <c r="OIV537" s="340"/>
      <c r="OIW537" s="485"/>
      <c r="OIX537" s="340"/>
      <c r="OIY537" s="485"/>
      <c r="OIZ537" s="340"/>
      <c r="OJA537" s="485"/>
      <c r="OJB537" s="340"/>
      <c r="OJC537" s="485"/>
      <c r="OJD537" s="340"/>
      <c r="OJE537" s="485"/>
      <c r="OJF537" s="340"/>
      <c r="OJG537" s="485"/>
      <c r="OJH537" s="340"/>
      <c r="OJI537" s="485"/>
      <c r="OJJ537" s="340"/>
      <c r="OJK537" s="485"/>
      <c r="OJL537" s="340"/>
      <c r="OJM537" s="485"/>
      <c r="OJN537" s="340"/>
      <c r="OJO537" s="485"/>
      <c r="OJP537" s="340"/>
      <c r="OJQ537" s="485"/>
      <c r="OJR537" s="340"/>
      <c r="OJS537" s="485"/>
      <c r="OJT537" s="340"/>
      <c r="OJU537" s="485"/>
      <c r="OJV537" s="340"/>
      <c r="OJW537" s="485"/>
      <c r="OJX537" s="340"/>
      <c r="OJY537" s="485"/>
      <c r="OJZ537" s="340"/>
      <c r="OKA537" s="485"/>
      <c r="OKB537" s="340"/>
      <c r="OKC537" s="485"/>
      <c r="OKD537" s="340"/>
      <c r="OKE537" s="485"/>
      <c r="OKF537" s="340"/>
      <c r="OKG537" s="485"/>
      <c r="OKH537" s="340"/>
      <c r="OKI537" s="485"/>
      <c r="OKJ537" s="340"/>
      <c r="OKK537" s="485"/>
      <c r="OKL537" s="340"/>
      <c r="OKM537" s="485"/>
      <c r="OKN537" s="340"/>
      <c r="OKO537" s="485"/>
      <c r="OKP537" s="340"/>
      <c r="OKQ537" s="485"/>
      <c r="OKR537" s="340"/>
      <c r="OKS537" s="485"/>
      <c r="OKT537" s="340"/>
      <c r="OKU537" s="485"/>
      <c r="OKV537" s="340"/>
      <c r="OKW537" s="485"/>
      <c r="OKX537" s="340"/>
      <c r="OKY537" s="485"/>
      <c r="OKZ537" s="340"/>
      <c r="OLA537" s="485"/>
      <c r="OLB537" s="340"/>
      <c r="OLC537" s="485"/>
      <c r="OLD537" s="340"/>
      <c r="OLE537" s="485"/>
      <c r="OLF537" s="340"/>
      <c r="OLG537" s="485"/>
      <c r="OLH537" s="340"/>
      <c r="OLI537" s="485"/>
      <c r="OLJ537" s="340"/>
      <c r="OLK537" s="485"/>
      <c r="OLL537" s="340"/>
      <c r="OLM537" s="485"/>
      <c r="OLN537" s="340"/>
      <c r="OLO537" s="485"/>
      <c r="OLP537" s="340"/>
      <c r="OLQ537" s="485"/>
      <c r="OLR537" s="340"/>
      <c r="OLS537" s="485"/>
      <c r="OLT537" s="340"/>
      <c r="OLU537" s="485"/>
      <c r="OLV537" s="340"/>
      <c r="OLW537" s="485"/>
      <c r="OLX537" s="340"/>
      <c r="OLY537" s="485"/>
      <c r="OLZ537" s="340"/>
      <c r="OMA537" s="485"/>
      <c r="OMB537" s="340"/>
      <c r="OMC537" s="485"/>
      <c r="OMD537" s="340"/>
      <c r="OME537" s="485"/>
      <c r="OMF537" s="340"/>
      <c r="OMG537" s="485"/>
      <c r="OMH537" s="340"/>
      <c r="OMI537" s="485"/>
      <c r="OMJ537" s="340"/>
      <c r="OMK537" s="485"/>
      <c r="OML537" s="340"/>
      <c r="OMM537" s="485"/>
      <c r="OMN537" s="340"/>
      <c r="OMO537" s="485"/>
      <c r="OMP537" s="340"/>
      <c r="OMQ537" s="485"/>
      <c r="OMR537" s="340"/>
      <c r="OMS537" s="485"/>
      <c r="OMT537" s="340"/>
      <c r="OMU537" s="485"/>
      <c r="OMV537" s="340"/>
      <c r="OMW537" s="485"/>
      <c r="OMX537" s="340"/>
      <c r="OMY537" s="485"/>
      <c r="OMZ537" s="340"/>
      <c r="ONA537" s="485"/>
      <c r="ONB537" s="340"/>
      <c r="ONC537" s="485"/>
      <c r="OND537" s="340"/>
      <c r="ONE537" s="485"/>
      <c r="ONF537" s="340"/>
      <c r="ONG537" s="485"/>
      <c r="ONH537" s="340"/>
      <c r="ONI537" s="485"/>
      <c r="ONJ537" s="340"/>
      <c r="ONK537" s="485"/>
      <c r="ONL537" s="340"/>
      <c r="ONM537" s="485"/>
      <c r="ONN537" s="340"/>
      <c r="ONO537" s="485"/>
      <c r="ONP537" s="340"/>
      <c r="ONQ537" s="485"/>
      <c r="ONR537" s="340"/>
      <c r="ONS537" s="485"/>
      <c r="ONT537" s="340"/>
      <c r="ONU537" s="485"/>
      <c r="ONV537" s="340"/>
      <c r="ONW537" s="485"/>
      <c r="ONX537" s="340"/>
      <c r="ONY537" s="485"/>
      <c r="ONZ537" s="340"/>
      <c r="OOA537" s="485"/>
      <c r="OOB537" s="340"/>
      <c r="OOC537" s="485"/>
      <c r="OOD537" s="340"/>
      <c r="OOE537" s="485"/>
      <c r="OOF537" s="340"/>
      <c r="OOG537" s="485"/>
      <c r="OOH537" s="340"/>
      <c r="OOI537" s="485"/>
      <c r="OOJ537" s="340"/>
      <c r="OOK537" s="485"/>
      <c r="OOL537" s="340"/>
      <c r="OOM537" s="485"/>
      <c r="OON537" s="340"/>
      <c r="OOO537" s="485"/>
      <c r="OOP537" s="340"/>
      <c r="OOQ537" s="485"/>
      <c r="OOR537" s="340"/>
      <c r="OOS537" s="485"/>
      <c r="OOT537" s="340"/>
      <c r="OOU537" s="485"/>
      <c r="OOV537" s="340"/>
      <c r="OOW537" s="485"/>
      <c r="OOX537" s="340"/>
      <c r="OOY537" s="485"/>
      <c r="OOZ537" s="340"/>
      <c r="OPA537" s="485"/>
      <c r="OPB537" s="340"/>
      <c r="OPC537" s="485"/>
      <c r="OPD537" s="340"/>
      <c r="OPE537" s="485"/>
      <c r="OPF537" s="340"/>
      <c r="OPG537" s="485"/>
      <c r="OPH537" s="340"/>
      <c r="OPI537" s="485"/>
      <c r="OPJ537" s="340"/>
      <c r="OPK537" s="485"/>
      <c r="OPL537" s="340"/>
      <c r="OPM537" s="485"/>
      <c r="OPN537" s="340"/>
      <c r="OPO537" s="485"/>
      <c r="OPP537" s="340"/>
      <c r="OPQ537" s="485"/>
      <c r="OPR537" s="340"/>
      <c r="OPS537" s="485"/>
      <c r="OPT537" s="340"/>
      <c r="OPU537" s="485"/>
      <c r="OPV537" s="340"/>
      <c r="OPW537" s="485"/>
      <c r="OPX537" s="340"/>
      <c r="OPY537" s="485"/>
      <c r="OPZ537" s="340"/>
      <c r="OQA537" s="485"/>
      <c r="OQB537" s="340"/>
      <c r="OQC537" s="485"/>
      <c r="OQD537" s="340"/>
      <c r="OQE537" s="485"/>
      <c r="OQF537" s="340"/>
      <c r="OQG537" s="485"/>
      <c r="OQH537" s="340"/>
      <c r="OQI537" s="485"/>
      <c r="OQJ537" s="340"/>
      <c r="OQK537" s="485"/>
      <c r="OQL537" s="340"/>
      <c r="OQM537" s="485"/>
      <c r="OQN537" s="340"/>
      <c r="OQO537" s="485"/>
      <c r="OQP537" s="340"/>
      <c r="OQQ537" s="485"/>
      <c r="OQR537" s="340"/>
      <c r="OQS537" s="485"/>
      <c r="OQT537" s="340"/>
      <c r="OQU537" s="485"/>
      <c r="OQV537" s="340"/>
      <c r="OQW537" s="485"/>
      <c r="OQX537" s="340"/>
      <c r="OQY537" s="485"/>
      <c r="OQZ537" s="340"/>
      <c r="ORA537" s="485"/>
      <c r="ORB537" s="340"/>
      <c r="ORC537" s="485"/>
      <c r="ORD537" s="340"/>
      <c r="ORE537" s="485"/>
      <c r="ORF537" s="340"/>
      <c r="ORG537" s="485"/>
      <c r="ORH537" s="340"/>
      <c r="ORI537" s="485"/>
      <c r="ORJ537" s="340"/>
      <c r="ORK537" s="485"/>
      <c r="ORL537" s="340"/>
      <c r="ORM537" s="485"/>
      <c r="ORN537" s="340"/>
      <c r="ORO537" s="485"/>
      <c r="ORP537" s="340"/>
      <c r="ORQ537" s="485"/>
      <c r="ORR537" s="340"/>
      <c r="ORS537" s="485"/>
      <c r="ORT537" s="340"/>
      <c r="ORU537" s="485"/>
      <c r="ORV537" s="340"/>
      <c r="ORW537" s="485"/>
      <c r="ORX537" s="340"/>
      <c r="ORY537" s="485"/>
      <c r="ORZ537" s="340"/>
      <c r="OSA537" s="485"/>
      <c r="OSB537" s="340"/>
      <c r="OSC537" s="485"/>
      <c r="OSD537" s="340"/>
      <c r="OSE537" s="485"/>
      <c r="OSF537" s="340"/>
      <c r="OSG537" s="485"/>
      <c r="OSH537" s="340"/>
      <c r="OSI537" s="485"/>
      <c r="OSJ537" s="340"/>
      <c r="OSK537" s="485"/>
      <c r="OSL537" s="340"/>
      <c r="OSM537" s="485"/>
      <c r="OSN537" s="340"/>
      <c r="OSO537" s="485"/>
      <c r="OSP537" s="340"/>
      <c r="OSQ537" s="485"/>
      <c r="OSR537" s="340"/>
      <c r="OSS537" s="485"/>
      <c r="OST537" s="340"/>
      <c r="OSU537" s="485"/>
      <c r="OSV537" s="340"/>
      <c r="OSW537" s="485"/>
      <c r="OSX537" s="340"/>
      <c r="OSY537" s="485"/>
      <c r="OSZ537" s="340"/>
      <c r="OTA537" s="485"/>
      <c r="OTB537" s="340"/>
      <c r="OTC537" s="485"/>
      <c r="OTD537" s="340"/>
      <c r="OTE537" s="485"/>
      <c r="OTF537" s="340"/>
      <c r="OTG537" s="485"/>
      <c r="OTH537" s="340"/>
      <c r="OTI537" s="485"/>
      <c r="OTJ537" s="340"/>
      <c r="OTK537" s="485"/>
      <c r="OTL537" s="340"/>
      <c r="OTM537" s="485"/>
      <c r="OTN537" s="340"/>
      <c r="OTO537" s="485"/>
      <c r="OTP537" s="340"/>
      <c r="OTQ537" s="485"/>
      <c r="OTR537" s="340"/>
      <c r="OTS537" s="485"/>
      <c r="OTT537" s="340"/>
      <c r="OTU537" s="485"/>
      <c r="OTV537" s="340"/>
      <c r="OTW537" s="485"/>
      <c r="OTX537" s="340"/>
      <c r="OTY537" s="485"/>
      <c r="OTZ537" s="340"/>
      <c r="OUA537" s="485"/>
      <c r="OUB537" s="340"/>
      <c r="OUC537" s="485"/>
      <c r="OUD537" s="340"/>
      <c r="OUE537" s="485"/>
      <c r="OUF537" s="340"/>
      <c r="OUG537" s="485"/>
      <c r="OUH537" s="340"/>
      <c r="OUI537" s="485"/>
      <c r="OUJ537" s="340"/>
      <c r="OUK537" s="485"/>
      <c r="OUL537" s="340"/>
      <c r="OUM537" s="485"/>
      <c r="OUN537" s="340"/>
      <c r="OUO537" s="485"/>
      <c r="OUP537" s="340"/>
      <c r="OUQ537" s="485"/>
      <c r="OUR537" s="340"/>
      <c r="OUS537" s="485"/>
      <c r="OUT537" s="340"/>
      <c r="OUU537" s="485"/>
      <c r="OUV537" s="340"/>
      <c r="OUW537" s="485"/>
      <c r="OUX537" s="340"/>
      <c r="OUY537" s="485"/>
      <c r="OUZ537" s="340"/>
      <c r="OVA537" s="485"/>
      <c r="OVB537" s="340"/>
      <c r="OVC537" s="485"/>
      <c r="OVD537" s="340"/>
      <c r="OVE537" s="485"/>
      <c r="OVF537" s="340"/>
      <c r="OVG537" s="485"/>
      <c r="OVH537" s="340"/>
      <c r="OVI537" s="485"/>
      <c r="OVJ537" s="340"/>
      <c r="OVK537" s="485"/>
      <c r="OVL537" s="340"/>
      <c r="OVM537" s="485"/>
      <c r="OVN537" s="340"/>
      <c r="OVO537" s="485"/>
      <c r="OVP537" s="340"/>
      <c r="OVQ537" s="485"/>
      <c r="OVR537" s="340"/>
      <c r="OVS537" s="485"/>
      <c r="OVT537" s="340"/>
      <c r="OVU537" s="485"/>
      <c r="OVV537" s="340"/>
      <c r="OVW537" s="485"/>
      <c r="OVX537" s="340"/>
      <c r="OVY537" s="485"/>
      <c r="OVZ537" s="340"/>
      <c r="OWA537" s="485"/>
      <c r="OWB537" s="340"/>
      <c r="OWC537" s="485"/>
      <c r="OWD537" s="340"/>
      <c r="OWE537" s="485"/>
      <c r="OWF537" s="340"/>
      <c r="OWG537" s="485"/>
      <c r="OWH537" s="340"/>
      <c r="OWI537" s="485"/>
      <c r="OWJ537" s="340"/>
      <c r="OWK537" s="485"/>
      <c r="OWL537" s="340"/>
      <c r="OWM537" s="485"/>
      <c r="OWN537" s="340"/>
      <c r="OWO537" s="485"/>
      <c r="OWP537" s="340"/>
      <c r="OWQ537" s="485"/>
      <c r="OWR537" s="340"/>
      <c r="OWS537" s="485"/>
      <c r="OWT537" s="340"/>
      <c r="OWU537" s="485"/>
      <c r="OWV537" s="340"/>
      <c r="OWW537" s="485"/>
      <c r="OWX537" s="340"/>
      <c r="OWY537" s="485"/>
      <c r="OWZ537" s="340"/>
      <c r="OXA537" s="485"/>
      <c r="OXB537" s="340"/>
      <c r="OXC537" s="485"/>
      <c r="OXD537" s="340"/>
      <c r="OXE537" s="485"/>
      <c r="OXF537" s="340"/>
      <c r="OXG537" s="485"/>
      <c r="OXH537" s="340"/>
      <c r="OXI537" s="485"/>
      <c r="OXJ537" s="340"/>
      <c r="OXK537" s="485"/>
      <c r="OXL537" s="340"/>
      <c r="OXM537" s="485"/>
      <c r="OXN537" s="340"/>
      <c r="OXO537" s="485"/>
      <c r="OXP537" s="340"/>
      <c r="OXQ537" s="485"/>
      <c r="OXR537" s="340"/>
      <c r="OXS537" s="485"/>
      <c r="OXT537" s="340"/>
      <c r="OXU537" s="485"/>
      <c r="OXV537" s="340"/>
      <c r="OXW537" s="485"/>
      <c r="OXX537" s="340"/>
      <c r="OXY537" s="485"/>
      <c r="OXZ537" s="340"/>
      <c r="OYA537" s="485"/>
      <c r="OYB537" s="340"/>
      <c r="OYC537" s="485"/>
      <c r="OYD537" s="340"/>
      <c r="OYE537" s="485"/>
      <c r="OYF537" s="340"/>
      <c r="OYG537" s="485"/>
      <c r="OYH537" s="340"/>
      <c r="OYI537" s="485"/>
      <c r="OYJ537" s="340"/>
      <c r="OYK537" s="485"/>
      <c r="OYL537" s="340"/>
      <c r="OYM537" s="485"/>
      <c r="OYN537" s="340"/>
      <c r="OYO537" s="485"/>
      <c r="OYP537" s="340"/>
      <c r="OYQ537" s="485"/>
      <c r="OYR537" s="340"/>
      <c r="OYS537" s="485"/>
      <c r="OYT537" s="340"/>
      <c r="OYU537" s="485"/>
      <c r="OYV537" s="340"/>
      <c r="OYW537" s="485"/>
      <c r="OYX537" s="340"/>
      <c r="OYY537" s="485"/>
      <c r="OYZ537" s="340"/>
      <c r="OZA537" s="485"/>
      <c r="OZB537" s="340"/>
      <c r="OZC537" s="485"/>
      <c r="OZD537" s="340"/>
      <c r="OZE537" s="485"/>
      <c r="OZF537" s="340"/>
      <c r="OZG537" s="485"/>
      <c r="OZH537" s="340"/>
      <c r="OZI537" s="485"/>
      <c r="OZJ537" s="340"/>
      <c r="OZK537" s="485"/>
      <c r="OZL537" s="340"/>
      <c r="OZM537" s="485"/>
      <c r="OZN537" s="340"/>
      <c r="OZO537" s="485"/>
      <c r="OZP537" s="340"/>
      <c r="OZQ537" s="485"/>
      <c r="OZR537" s="340"/>
      <c r="OZS537" s="485"/>
      <c r="OZT537" s="340"/>
      <c r="OZU537" s="485"/>
      <c r="OZV537" s="340"/>
      <c r="OZW537" s="485"/>
      <c r="OZX537" s="340"/>
      <c r="OZY537" s="485"/>
      <c r="OZZ537" s="340"/>
      <c r="PAA537" s="485"/>
      <c r="PAB537" s="340"/>
      <c r="PAC537" s="485"/>
      <c r="PAD537" s="340"/>
      <c r="PAE537" s="485"/>
      <c r="PAF537" s="340"/>
      <c r="PAG537" s="485"/>
      <c r="PAH537" s="340"/>
      <c r="PAI537" s="485"/>
      <c r="PAJ537" s="340"/>
      <c r="PAK537" s="485"/>
      <c r="PAL537" s="340"/>
      <c r="PAM537" s="485"/>
      <c r="PAN537" s="340"/>
      <c r="PAO537" s="485"/>
      <c r="PAP537" s="340"/>
      <c r="PAQ537" s="485"/>
      <c r="PAR537" s="340"/>
      <c r="PAS537" s="485"/>
      <c r="PAT537" s="340"/>
      <c r="PAU537" s="485"/>
      <c r="PAV537" s="340"/>
      <c r="PAW537" s="485"/>
      <c r="PAX537" s="340"/>
      <c r="PAY537" s="485"/>
      <c r="PAZ537" s="340"/>
      <c r="PBA537" s="485"/>
      <c r="PBB537" s="340"/>
      <c r="PBC537" s="485"/>
      <c r="PBD537" s="340"/>
      <c r="PBE537" s="485"/>
      <c r="PBF537" s="340"/>
      <c r="PBG537" s="485"/>
      <c r="PBH537" s="340"/>
      <c r="PBI537" s="485"/>
      <c r="PBJ537" s="340"/>
      <c r="PBK537" s="485"/>
      <c r="PBL537" s="340"/>
      <c r="PBM537" s="485"/>
      <c r="PBN537" s="340"/>
      <c r="PBO537" s="485"/>
      <c r="PBP537" s="340"/>
      <c r="PBQ537" s="485"/>
      <c r="PBR537" s="340"/>
      <c r="PBS537" s="485"/>
      <c r="PBT537" s="340"/>
      <c r="PBU537" s="485"/>
      <c r="PBV537" s="340"/>
      <c r="PBW537" s="485"/>
      <c r="PBX537" s="340"/>
      <c r="PBY537" s="485"/>
      <c r="PBZ537" s="340"/>
      <c r="PCA537" s="485"/>
      <c r="PCB537" s="340"/>
      <c r="PCC537" s="485"/>
      <c r="PCD537" s="340"/>
      <c r="PCE537" s="485"/>
      <c r="PCF537" s="340"/>
      <c r="PCG537" s="485"/>
      <c r="PCH537" s="340"/>
      <c r="PCI537" s="485"/>
      <c r="PCJ537" s="340"/>
      <c r="PCK537" s="485"/>
      <c r="PCL537" s="340"/>
      <c r="PCM537" s="485"/>
      <c r="PCN537" s="340"/>
      <c r="PCO537" s="485"/>
      <c r="PCP537" s="340"/>
      <c r="PCQ537" s="485"/>
      <c r="PCR537" s="340"/>
      <c r="PCS537" s="485"/>
      <c r="PCT537" s="340"/>
      <c r="PCU537" s="485"/>
      <c r="PCV537" s="340"/>
      <c r="PCW537" s="485"/>
      <c r="PCX537" s="340"/>
      <c r="PCY537" s="485"/>
      <c r="PCZ537" s="340"/>
      <c r="PDA537" s="485"/>
      <c r="PDB537" s="340"/>
      <c r="PDC537" s="485"/>
      <c r="PDD537" s="340"/>
      <c r="PDE537" s="485"/>
      <c r="PDF537" s="340"/>
      <c r="PDG537" s="485"/>
      <c r="PDH537" s="340"/>
      <c r="PDI537" s="485"/>
      <c r="PDJ537" s="340"/>
      <c r="PDK537" s="485"/>
      <c r="PDL537" s="340"/>
      <c r="PDM537" s="485"/>
      <c r="PDN537" s="340"/>
      <c r="PDO537" s="485"/>
      <c r="PDP537" s="340"/>
      <c r="PDQ537" s="485"/>
      <c r="PDR537" s="340"/>
      <c r="PDS537" s="485"/>
      <c r="PDT537" s="340"/>
      <c r="PDU537" s="485"/>
      <c r="PDV537" s="340"/>
      <c r="PDW537" s="485"/>
      <c r="PDX537" s="340"/>
      <c r="PDY537" s="485"/>
      <c r="PDZ537" s="340"/>
      <c r="PEA537" s="485"/>
      <c r="PEB537" s="340"/>
      <c r="PEC537" s="485"/>
      <c r="PED537" s="340"/>
      <c r="PEE537" s="485"/>
      <c r="PEF537" s="340"/>
      <c r="PEG537" s="485"/>
      <c r="PEH537" s="340"/>
      <c r="PEI537" s="485"/>
      <c r="PEJ537" s="340"/>
      <c r="PEK537" s="485"/>
      <c r="PEL537" s="340"/>
      <c r="PEM537" s="485"/>
      <c r="PEN537" s="340"/>
      <c r="PEO537" s="485"/>
      <c r="PEP537" s="340"/>
      <c r="PEQ537" s="485"/>
      <c r="PER537" s="340"/>
      <c r="PES537" s="485"/>
      <c r="PET537" s="340"/>
      <c r="PEU537" s="485"/>
      <c r="PEV537" s="340"/>
      <c r="PEW537" s="485"/>
      <c r="PEX537" s="340"/>
      <c r="PEY537" s="485"/>
      <c r="PEZ537" s="340"/>
      <c r="PFA537" s="485"/>
      <c r="PFB537" s="340"/>
      <c r="PFC537" s="485"/>
      <c r="PFD537" s="340"/>
      <c r="PFE537" s="485"/>
      <c r="PFF537" s="340"/>
      <c r="PFG537" s="485"/>
      <c r="PFH537" s="340"/>
      <c r="PFI537" s="485"/>
      <c r="PFJ537" s="340"/>
      <c r="PFK537" s="485"/>
      <c r="PFL537" s="340"/>
      <c r="PFM537" s="485"/>
      <c r="PFN537" s="340"/>
      <c r="PFO537" s="485"/>
      <c r="PFP537" s="340"/>
      <c r="PFQ537" s="485"/>
      <c r="PFR537" s="340"/>
      <c r="PFS537" s="485"/>
      <c r="PFT537" s="340"/>
      <c r="PFU537" s="485"/>
      <c r="PFV537" s="340"/>
      <c r="PFW537" s="485"/>
      <c r="PFX537" s="340"/>
      <c r="PFY537" s="485"/>
      <c r="PFZ537" s="340"/>
      <c r="PGA537" s="485"/>
      <c r="PGB537" s="340"/>
      <c r="PGC537" s="485"/>
      <c r="PGD537" s="340"/>
      <c r="PGE537" s="485"/>
      <c r="PGF537" s="340"/>
      <c r="PGG537" s="485"/>
      <c r="PGH537" s="340"/>
      <c r="PGI537" s="485"/>
      <c r="PGJ537" s="340"/>
      <c r="PGK537" s="485"/>
      <c r="PGL537" s="340"/>
      <c r="PGM537" s="485"/>
      <c r="PGN537" s="340"/>
      <c r="PGO537" s="485"/>
      <c r="PGP537" s="340"/>
      <c r="PGQ537" s="485"/>
      <c r="PGR537" s="340"/>
      <c r="PGS537" s="485"/>
      <c r="PGT537" s="340"/>
      <c r="PGU537" s="485"/>
      <c r="PGV537" s="340"/>
      <c r="PGW537" s="485"/>
      <c r="PGX537" s="340"/>
      <c r="PGY537" s="485"/>
      <c r="PGZ537" s="340"/>
      <c r="PHA537" s="485"/>
      <c r="PHB537" s="340"/>
      <c r="PHC537" s="485"/>
      <c r="PHD537" s="340"/>
      <c r="PHE537" s="485"/>
      <c r="PHF537" s="340"/>
      <c r="PHG537" s="485"/>
      <c r="PHH537" s="340"/>
      <c r="PHI537" s="485"/>
      <c r="PHJ537" s="340"/>
      <c r="PHK537" s="485"/>
      <c r="PHL537" s="340"/>
      <c r="PHM537" s="485"/>
      <c r="PHN537" s="340"/>
      <c r="PHO537" s="485"/>
      <c r="PHP537" s="340"/>
      <c r="PHQ537" s="485"/>
      <c r="PHR537" s="340"/>
      <c r="PHS537" s="485"/>
      <c r="PHT537" s="340"/>
      <c r="PHU537" s="485"/>
      <c r="PHV537" s="340"/>
      <c r="PHW537" s="485"/>
      <c r="PHX537" s="340"/>
      <c r="PHY537" s="485"/>
      <c r="PHZ537" s="340"/>
      <c r="PIA537" s="485"/>
      <c r="PIB537" s="340"/>
      <c r="PIC537" s="485"/>
      <c r="PID537" s="340"/>
      <c r="PIE537" s="485"/>
      <c r="PIF537" s="340"/>
      <c r="PIG537" s="485"/>
      <c r="PIH537" s="340"/>
      <c r="PII537" s="485"/>
      <c r="PIJ537" s="340"/>
      <c r="PIK537" s="485"/>
      <c r="PIL537" s="340"/>
      <c r="PIM537" s="485"/>
      <c r="PIN537" s="340"/>
      <c r="PIO537" s="485"/>
      <c r="PIP537" s="340"/>
      <c r="PIQ537" s="485"/>
      <c r="PIR537" s="340"/>
      <c r="PIS537" s="485"/>
      <c r="PIT537" s="340"/>
      <c r="PIU537" s="485"/>
      <c r="PIV537" s="340"/>
      <c r="PIW537" s="485"/>
      <c r="PIX537" s="340"/>
      <c r="PIY537" s="485"/>
      <c r="PIZ537" s="340"/>
      <c r="PJA537" s="485"/>
      <c r="PJB537" s="340"/>
      <c r="PJC537" s="485"/>
      <c r="PJD537" s="340"/>
      <c r="PJE537" s="485"/>
      <c r="PJF537" s="340"/>
      <c r="PJG537" s="485"/>
      <c r="PJH537" s="340"/>
      <c r="PJI537" s="485"/>
      <c r="PJJ537" s="340"/>
      <c r="PJK537" s="485"/>
      <c r="PJL537" s="340"/>
      <c r="PJM537" s="485"/>
      <c r="PJN537" s="340"/>
      <c r="PJO537" s="485"/>
      <c r="PJP537" s="340"/>
      <c r="PJQ537" s="485"/>
      <c r="PJR537" s="340"/>
      <c r="PJS537" s="485"/>
      <c r="PJT537" s="340"/>
      <c r="PJU537" s="485"/>
      <c r="PJV537" s="340"/>
      <c r="PJW537" s="485"/>
      <c r="PJX537" s="340"/>
      <c r="PJY537" s="485"/>
      <c r="PJZ537" s="340"/>
      <c r="PKA537" s="485"/>
      <c r="PKB537" s="340"/>
      <c r="PKC537" s="485"/>
      <c r="PKD537" s="340"/>
      <c r="PKE537" s="485"/>
      <c r="PKF537" s="340"/>
      <c r="PKG537" s="485"/>
      <c r="PKH537" s="340"/>
      <c r="PKI537" s="485"/>
      <c r="PKJ537" s="340"/>
      <c r="PKK537" s="485"/>
      <c r="PKL537" s="340"/>
      <c r="PKM537" s="485"/>
      <c r="PKN537" s="340"/>
      <c r="PKO537" s="485"/>
      <c r="PKP537" s="340"/>
      <c r="PKQ537" s="485"/>
      <c r="PKR537" s="340"/>
      <c r="PKS537" s="485"/>
      <c r="PKT537" s="340"/>
      <c r="PKU537" s="485"/>
      <c r="PKV537" s="340"/>
      <c r="PKW537" s="485"/>
      <c r="PKX537" s="340"/>
      <c r="PKY537" s="485"/>
      <c r="PKZ537" s="340"/>
      <c r="PLA537" s="485"/>
      <c r="PLB537" s="340"/>
      <c r="PLC537" s="485"/>
      <c r="PLD537" s="340"/>
      <c r="PLE537" s="485"/>
      <c r="PLF537" s="340"/>
      <c r="PLG537" s="485"/>
      <c r="PLH537" s="340"/>
      <c r="PLI537" s="485"/>
      <c r="PLJ537" s="340"/>
      <c r="PLK537" s="485"/>
      <c r="PLL537" s="340"/>
      <c r="PLM537" s="485"/>
      <c r="PLN537" s="340"/>
      <c r="PLO537" s="485"/>
      <c r="PLP537" s="340"/>
      <c r="PLQ537" s="485"/>
      <c r="PLR537" s="340"/>
      <c r="PLS537" s="485"/>
      <c r="PLT537" s="340"/>
      <c r="PLU537" s="485"/>
      <c r="PLV537" s="340"/>
      <c r="PLW537" s="485"/>
      <c r="PLX537" s="340"/>
      <c r="PLY537" s="485"/>
      <c r="PLZ537" s="340"/>
      <c r="PMA537" s="485"/>
      <c r="PMB537" s="340"/>
      <c r="PMC537" s="485"/>
      <c r="PMD537" s="340"/>
      <c r="PME537" s="485"/>
      <c r="PMF537" s="340"/>
      <c r="PMG537" s="485"/>
      <c r="PMH537" s="340"/>
      <c r="PMI537" s="485"/>
      <c r="PMJ537" s="340"/>
      <c r="PMK537" s="485"/>
      <c r="PML537" s="340"/>
      <c r="PMM537" s="485"/>
      <c r="PMN537" s="340"/>
      <c r="PMO537" s="485"/>
      <c r="PMP537" s="340"/>
      <c r="PMQ537" s="485"/>
      <c r="PMR537" s="340"/>
      <c r="PMS537" s="485"/>
      <c r="PMT537" s="340"/>
      <c r="PMU537" s="485"/>
      <c r="PMV537" s="340"/>
      <c r="PMW537" s="485"/>
      <c r="PMX537" s="340"/>
      <c r="PMY537" s="485"/>
      <c r="PMZ537" s="340"/>
      <c r="PNA537" s="485"/>
      <c r="PNB537" s="340"/>
      <c r="PNC537" s="485"/>
      <c r="PND537" s="340"/>
      <c r="PNE537" s="485"/>
      <c r="PNF537" s="340"/>
      <c r="PNG537" s="485"/>
      <c r="PNH537" s="340"/>
      <c r="PNI537" s="485"/>
      <c r="PNJ537" s="340"/>
      <c r="PNK537" s="485"/>
      <c r="PNL537" s="340"/>
      <c r="PNM537" s="485"/>
      <c r="PNN537" s="340"/>
      <c r="PNO537" s="485"/>
      <c r="PNP537" s="340"/>
      <c r="PNQ537" s="485"/>
      <c r="PNR537" s="340"/>
      <c r="PNS537" s="485"/>
      <c r="PNT537" s="340"/>
      <c r="PNU537" s="485"/>
      <c r="PNV537" s="340"/>
      <c r="PNW537" s="485"/>
      <c r="PNX537" s="340"/>
      <c r="PNY537" s="485"/>
      <c r="PNZ537" s="340"/>
      <c r="POA537" s="485"/>
      <c r="POB537" s="340"/>
      <c r="POC537" s="485"/>
      <c r="POD537" s="340"/>
      <c r="POE537" s="485"/>
      <c r="POF537" s="340"/>
      <c r="POG537" s="485"/>
      <c r="POH537" s="340"/>
      <c r="POI537" s="485"/>
      <c r="POJ537" s="340"/>
      <c r="POK537" s="485"/>
      <c r="POL537" s="340"/>
      <c r="POM537" s="485"/>
      <c r="PON537" s="340"/>
      <c r="POO537" s="485"/>
      <c r="POP537" s="340"/>
      <c r="POQ537" s="485"/>
      <c r="POR537" s="340"/>
      <c r="POS537" s="485"/>
      <c r="POT537" s="340"/>
      <c r="POU537" s="485"/>
      <c r="POV537" s="340"/>
      <c r="POW537" s="485"/>
      <c r="POX537" s="340"/>
      <c r="POY537" s="485"/>
      <c r="POZ537" s="340"/>
      <c r="PPA537" s="485"/>
      <c r="PPB537" s="340"/>
      <c r="PPC537" s="485"/>
      <c r="PPD537" s="340"/>
      <c r="PPE537" s="485"/>
      <c r="PPF537" s="340"/>
      <c r="PPG537" s="485"/>
      <c r="PPH537" s="340"/>
      <c r="PPI537" s="485"/>
      <c r="PPJ537" s="340"/>
      <c r="PPK537" s="485"/>
      <c r="PPL537" s="340"/>
      <c r="PPM537" s="485"/>
      <c r="PPN537" s="340"/>
      <c r="PPO537" s="485"/>
      <c r="PPP537" s="340"/>
      <c r="PPQ537" s="485"/>
      <c r="PPR537" s="340"/>
      <c r="PPS537" s="485"/>
      <c r="PPT537" s="340"/>
      <c r="PPU537" s="485"/>
      <c r="PPV537" s="340"/>
      <c r="PPW537" s="485"/>
      <c r="PPX537" s="340"/>
      <c r="PPY537" s="485"/>
      <c r="PPZ537" s="340"/>
      <c r="PQA537" s="485"/>
      <c r="PQB537" s="340"/>
      <c r="PQC537" s="485"/>
      <c r="PQD537" s="340"/>
      <c r="PQE537" s="485"/>
      <c r="PQF537" s="340"/>
      <c r="PQG537" s="485"/>
      <c r="PQH537" s="340"/>
      <c r="PQI537" s="485"/>
      <c r="PQJ537" s="340"/>
      <c r="PQK537" s="485"/>
      <c r="PQL537" s="340"/>
      <c r="PQM537" s="485"/>
      <c r="PQN537" s="340"/>
      <c r="PQO537" s="485"/>
      <c r="PQP537" s="340"/>
      <c r="PQQ537" s="485"/>
      <c r="PQR537" s="340"/>
      <c r="PQS537" s="485"/>
      <c r="PQT537" s="340"/>
      <c r="PQU537" s="485"/>
      <c r="PQV537" s="340"/>
      <c r="PQW537" s="485"/>
      <c r="PQX537" s="340"/>
      <c r="PQY537" s="485"/>
      <c r="PQZ537" s="340"/>
      <c r="PRA537" s="485"/>
      <c r="PRB537" s="340"/>
      <c r="PRC537" s="485"/>
      <c r="PRD537" s="340"/>
      <c r="PRE537" s="485"/>
      <c r="PRF537" s="340"/>
      <c r="PRG537" s="485"/>
      <c r="PRH537" s="340"/>
      <c r="PRI537" s="485"/>
      <c r="PRJ537" s="340"/>
      <c r="PRK537" s="485"/>
      <c r="PRL537" s="340"/>
      <c r="PRM537" s="485"/>
      <c r="PRN537" s="340"/>
      <c r="PRO537" s="485"/>
      <c r="PRP537" s="340"/>
      <c r="PRQ537" s="485"/>
      <c r="PRR537" s="340"/>
      <c r="PRS537" s="485"/>
      <c r="PRT537" s="340"/>
      <c r="PRU537" s="485"/>
      <c r="PRV537" s="340"/>
      <c r="PRW537" s="485"/>
      <c r="PRX537" s="340"/>
      <c r="PRY537" s="485"/>
      <c r="PRZ537" s="340"/>
      <c r="PSA537" s="485"/>
      <c r="PSB537" s="340"/>
      <c r="PSC537" s="485"/>
      <c r="PSD537" s="340"/>
      <c r="PSE537" s="485"/>
      <c r="PSF537" s="340"/>
      <c r="PSG537" s="485"/>
      <c r="PSH537" s="340"/>
      <c r="PSI537" s="485"/>
      <c r="PSJ537" s="340"/>
      <c r="PSK537" s="485"/>
      <c r="PSL537" s="340"/>
      <c r="PSM537" s="485"/>
      <c r="PSN537" s="340"/>
      <c r="PSO537" s="485"/>
      <c r="PSP537" s="340"/>
      <c r="PSQ537" s="485"/>
      <c r="PSR537" s="340"/>
      <c r="PSS537" s="485"/>
      <c r="PST537" s="340"/>
      <c r="PSU537" s="485"/>
      <c r="PSV537" s="340"/>
      <c r="PSW537" s="485"/>
      <c r="PSX537" s="340"/>
      <c r="PSY537" s="485"/>
      <c r="PSZ537" s="340"/>
      <c r="PTA537" s="485"/>
      <c r="PTB537" s="340"/>
      <c r="PTC537" s="485"/>
      <c r="PTD537" s="340"/>
      <c r="PTE537" s="485"/>
      <c r="PTF537" s="340"/>
      <c r="PTG537" s="485"/>
      <c r="PTH537" s="340"/>
      <c r="PTI537" s="485"/>
      <c r="PTJ537" s="340"/>
      <c r="PTK537" s="485"/>
      <c r="PTL537" s="340"/>
      <c r="PTM537" s="485"/>
      <c r="PTN537" s="340"/>
      <c r="PTO537" s="485"/>
      <c r="PTP537" s="340"/>
      <c r="PTQ537" s="485"/>
      <c r="PTR537" s="340"/>
      <c r="PTS537" s="485"/>
      <c r="PTT537" s="340"/>
      <c r="PTU537" s="485"/>
      <c r="PTV537" s="340"/>
      <c r="PTW537" s="485"/>
      <c r="PTX537" s="340"/>
      <c r="PTY537" s="485"/>
      <c r="PTZ537" s="340"/>
      <c r="PUA537" s="485"/>
      <c r="PUB537" s="340"/>
      <c r="PUC537" s="485"/>
      <c r="PUD537" s="340"/>
      <c r="PUE537" s="485"/>
      <c r="PUF537" s="340"/>
      <c r="PUG537" s="485"/>
      <c r="PUH537" s="340"/>
      <c r="PUI537" s="485"/>
      <c r="PUJ537" s="340"/>
      <c r="PUK537" s="485"/>
      <c r="PUL537" s="340"/>
      <c r="PUM537" s="485"/>
      <c r="PUN537" s="340"/>
      <c r="PUO537" s="485"/>
      <c r="PUP537" s="340"/>
      <c r="PUQ537" s="485"/>
      <c r="PUR537" s="340"/>
      <c r="PUS537" s="485"/>
      <c r="PUT537" s="340"/>
      <c r="PUU537" s="485"/>
      <c r="PUV537" s="340"/>
      <c r="PUW537" s="485"/>
      <c r="PUX537" s="340"/>
      <c r="PUY537" s="485"/>
      <c r="PUZ537" s="340"/>
      <c r="PVA537" s="485"/>
      <c r="PVB537" s="340"/>
      <c r="PVC537" s="485"/>
      <c r="PVD537" s="340"/>
      <c r="PVE537" s="485"/>
      <c r="PVF537" s="340"/>
      <c r="PVG537" s="485"/>
      <c r="PVH537" s="340"/>
      <c r="PVI537" s="485"/>
      <c r="PVJ537" s="340"/>
      <c r="PVK537" s="485"/>
      <c r="PVL537" s="340"/>
      <c r="PVM537" s="485"/>
      <c r="PVN537" s="340"/>
      <c r="PVO537" s="485"/>
      <c r="PVP537" s="340"/>
      <c r="PVQ537" s="485"/>
      <c r="PVR537" s="340"/>
      <c r="PVS537" s="485"/>
      <c r="PVT537" s="340"/>
      <c r="PVU537" s="485"/>
      <c r="PVV537" s="340"/>
      <c r="PVW537" s="485"/>
      <c r="PVX537" s="340"/>
      <c r="PVY537" s="485"/>
      <c r="PVZ537" s="340"/>
      <c r="PWA537" s="485"/>
      <c r="PWB537" s="340"/>
      <c r="PWC537" s="485"/>
      <c r="PWD537" s="340"/>
      <c r="PWE537" s="485"/>
      <c r="PWF537" s="340"/>
      <c r="PWG537" s="485"/>
      <c r="PWH537" s="340"/>
      <c r="PWI537" s="485"/>
      <c r="PWJ537" s="340"/>
      <c r="PWK537" s="485"/>
      <c r="PWL537" s="340"/>
      <c r="PWM537" s="485"/>
      <c r="PWN537" s="340"/>
      <c r="PWO537" s="485"/>
      <c r="PWP537" s="340"/>
      <c r="PWQ537" s="485"/>
      <c r="PWR537" s="340"/>
      <c r="PWS537" s="485"/>
      <c r="PWT537" s="340"/>
      <c r="PWU537" s="485"/>
      <c r="PWV537" s="340"/>
      <c r="PWW537" s="485"/>
      <c r="PWX537" s="340"/>
      <c r="PWY537" s="485"/>
      <c r="PWZ537" s="340"/>
      <c r="PXA537" s="485"/>
      <c r="PXB537" s="340"/>
      <c r="PXC537" s="485"/>
      <c r="PXD537" s="340"/>
      <c r="PXE537" s="485"/>
      <c r="PXF537" s="340"/>
      <c r="PXG537" s="485"/>
      <c r="PXH537" s="340"/>
      <c r="PXI537" s="485"/>
      <c r="PXJ537" s="340"/>
      <c r="PXK537" s="485"/>
      <c r="PXL537" s="340"/>
      <c r="PXM537" s="485"/>
      <c r="PXN537" s="340"/>
      <c r="PXO537" s="485"/>
      <c r="PXP537" s="340"/>
      <c r="PXQ537" s="485"/>
      <c r="PXR537" s="340"/>
      <c r="PXS537" s="485"/>
      <c r="PXT537" s="340"/>
      <c r="PXU537" s="485"/>
      <c r="PXV537" s="340"/>
      <c r="PXW537" s="485"/>
      <c r="PXX537" s="340"/>
      <c r="PXY537" s="485"/>
      <c r="PXZ537" s="340"/>
      <c r="PYA537" s="485"/>
      <c r="PYB537" s="340"/>
      <c r="PYC537" s="485"/>
      <c r="PYD537" s="340"/>
      <c r="PYE537" s="485"/>
      <c r="PYF537" s="340"/>
      <c r="PYG537" s="485"/>
      <c r="PYH537" s="340"/>
      <c r="PYI537" s="485"/>
      <c r="PYJ537" s="340"/>
      <c r="PYK537" s="485"/>
      <c r="PYL537" s="340"/>
      <c r="PYM537" s="485"/>
      <c r="PYN537" s="340"/>
      <c r="PYO537" s="485"/>
      <c r="PYP537" s="340"/>
      <c r="PYQ537" s="485"/>
      <c r="PYR537" s="340"/>
      <c r="PYS537" s="485"/>
      <c r="PYT537" s="340"/>
      <c r="PYU537" s="485"/>
      <c r="PYV537" s="340"/>
      <c r="PYW537" s="485"/>
      <c r="PYX537" s="340"/>
      <c r="PYY537" s="485"/>
      <c r="PYZ537" s="340"/>
      <c r="PZA537" s="485"/>
      <c r="PZB537" s="340"/>
      <c r="PZC537" s="485"/>
      <c r="PZD537" s="340"/>
      <c r="PZE537" s="485"/>
      <c r="PZF537" s="340"/>
      <c r="PZG537" s="485"/>
      <c r="PZH537" s="340"/>
      <c r="PZI537" s="485"/>
      <c r="PZJ537" s="340"/>
      <c r="PZK537" s="485"/>
      <c r="PZL537" s="340"/>
      <c r="PZM537" s="485"/>
      <c r="PZN537" s="340"/>
      <c r="PZO537" s="485"/>
      <c r="PZP537" s="340"/>
      <c r="PZQ537" s="485"/>
      <c r="PZR537" s="340"/>
      <c r="PZS537" s="485"/>
      <c r="PZT537" s="340"/>
      <c r="PZU537" s="485"/>
      <c r="PZV537" s="340"/>
      <c r="PZW537" s="485"/>
      <c r="PZX537" s="340"/>
      <c r="PZY537" s="485"/>
      <c r="PZZ537" s="340"/>
      <c r="QAA537" s="485"/>
      <c r="QAB537" s="340"/>
      <c r="QAC537" s="485"/>
      <c r="QAD537" s="340"/>
      <c r="QAE537" s="485"/>
      <c r="QAF537" s="340"/>
      <c r="QAG537" s="485"/>
      <c r="QAH537" s="340"/>
      <c r="QAI537" s="485"/>
      <c r="QAJ537" s="340"/>
      <c r="QAK537" s="485"/>
      <c r="QAL537" s="340"/>
      <c r="QAM537" s="485"/>
      <c r="QAN537" s="340"/>
      <c r="QAO537" s="485"/>
      <c r="QAP537" s="340"/>
      <c r="QAQ537" s="485"/>
      <c r="QAR537" s="340"/>
      <c r="QAS537" s="485"/>
      <c r="QAT537" s="340"/>
      <c r="QAU537" s="485"/>
      <c r="QAV537" s="340"/>
      <c r="QAW537" s="485"/>
      <c r="QAX537" s="340"/>
      <c r="QAY537" s="485"/>
      <c r="QAZ537" s="340"/>
      <c r="QBA537" s="485"/>
      <c r="QBB537" s="340"/>
      <c r="QBC537" s="485"/>
      <c r="QBD537" s="340"/>
      <c r="QBE537" s="485"/>
      <c r="QBF537" s="340"/>
      <c r="QBG537" s="485"/>
      <c r="QBH537" s="340"/>
      <c r="QBI537" s="485"/>
      <c r="QBJ537" s="340"/>
      <c r="QBK537" s="485"/>
      <c r="QBL537" s="340"/>
      <c r="QBM537" s="485"/>
      <c r="QBN537" s="340"/>
      <c r="QBO537" s="485"/>
      <c r="QBP537" s="340"/>
      <c r="QBQ537" s="485"/>
      <c r="QBR537" s="340"/>
      <c r="QBS537" s="485"/>
      <c r="QBT537" s="340"/>
      <c r="QBU537" s="485"/>
      <c r="QBV537" s="340"/>
      <c r="QBW537" s="485"/>
      <c r="QBX537" s="340"/>
      <c r="QBY537" s="485"/>
      <c r="QBZ537" s="340"/>
      <c r="QCA537" s="485"/>
      <c r="QCB537" s="340"/>
      <c r="QCC537" s="485"/>
      <c r="QCD537" s="340"/>
      <c r="QCE537" s="485"/>
      <c r="QCF537" s="340"/>
      <c r="QCG537" s="485"/>
      <c r="QCH537" s="340"/>
      <c r="QCI537" s="485"/>
      <c r="QCJ537" s="340"/>
      <c r="QCK537" s="485"/>
      <c r="QCL537" s="340"/>
      <c r="QCM537" s="485"/>
      <c r="QCN537" s="340"/>
      <c r="QCO537" s="485"/>
      <c r="QCP537" s="340"/>
      <c r="QCQ537" s="485"/>
      <c r="QCR537" s="340"/>
      <c r="QCS537" s="485"/>
      <c r="QCT537" s="340"/>
      <c r="QCU537" s="485"/>
      <c r="QCV537" s="340"/>
      <c r="QCW537" s="485"/>
      <c r="QCX537" s="340"/>
      <c r="QCY537" s="485"/>
      <c r="QCZ537" s="340"/>
      <c r="QDA537" s="485"/>
      <c r="QDB537" s="340"/>
      <c r="QDC537" s="485"/>
      <c r="QDD537" s="340"/>
      <c r="QDE537" s="485"/>
      <c r="QDF537" s="340"/>
      <c r="QDG537" s="485"/>
      <c r="QDH537" s="340"/>
      <c r="QDI537" s="485"/>
      <c r="QDJ537" s="340"/>
      <c r="QDK537" s="485"/>
      <c r="QDL537" s="340"/>
      <c r="QDM537" s="485"/>
      <c r="QDN537" s="340"/>
      <c r="QDO537" s="485"/>
      <c r="QDP537" s="340"/>
      <c r="QDQ537" s="485"/>
      <c r="QDR537" s="340"/>
      <c r="QDS537" s="485"/>
      <c r="QDT537" s="340"/>
      <c r="QDU537" s="485"/>
      <c r="QDV537" s="340"/>
      <c r="QDW537" s="485"/>
      <c r="QDX537" s="340"/>
      <c r="QDY537" s="485"/>
      <c r="QDZ537" s="340"/>
      <c r="QEA537" s="485"/>
      <c r="QEB537" s="340"/>
      <c r="QEC537" s="485"/>
      <c r="QED537" s="340"/>
      <c r="QEE537" s="485"/>
      <c r="QEF537" s="340"/>
      <c r="QEG537" s="485"/>
      <c r="QEH537" s="340"/>
      <c r="QEI537" s="485"/>
      <c r="QEJ537" s="340"/>
      <c r="QEK537" s="485"/>
      <c r="QEL537" s="340"/>
      <c r="QEM537" s="485"/>
      <c r="QEN537" s="340"/>
      <c r="QEO537" s="485"/>
      <c r="QEP537" s="340"/>
      <c r="QEQ537" s="485"/>
      <c r="QER537" s="340"/>
      <c r="QES537" s="485"/>
      <c r="QET537" s="340"/>
      <c r="QEU537" s="485"/>
      <c r="QEV537" s="340"/>
      <c r="QEW537" s="485"/>
      <c r="QEX537" s="340"/>
      <c r="QEY537" s="485"/>
      <c r="QEZ537" s="340"/>
      <c r="QFA537" s="485"/>
      <c r="QFB537" s="340"/>
      <c r="QFC537" s="485"/>
      <c r="QFD537" s="340"/>
      <c r="QFE537" s="485"/>
      <c r="QFF537" s="340"/>
      <c r="QFG537" s="485"/>
      <c r="QFH537" s="340"/>
      <c r="QFI537" s="485"/>
      <c r="QFJ537" s="340"/>
      <c r="QFK537" s="485"/>
      <c r="QFL537" s="340"/>
      <c r="QFM537" s="485"/>
      <c r="QFN537" s="340"/>
      <c r="QFO537" s="485"/>
      <c r="QFP537" s="340"/>
      <c r="QFQ537" s="485"/>
      <c r="QFR537" s="340"/>
      <c r="QFS537" s="485"/>
      <c r="QFT537" s="340"/>
      <c r="QFU537" s="485"/>
      <c r="QFV537" s="340"/>
      <c r="QFW537" s="485"/>
      <c r="QFX537" s="340"/>
      <c r="QFY537" s="485"/>
      <c r="QFZ537" s="340"/>
      <c r="QGA537" s="485"/>
      <c r="QGB537" s="340"/>
      <c r="QGC537" s="485"/>
      <c r="QGD537" s="340"/>
      <c r="QGE537" s="485"/>
      <c r="QGF537" s="340"/>
      <c r="QGG537" s="485"/>
      <c r="QGH537" s="340"/>
      <c r="QGI537" s="485"/>
      <c r="QGJ537" s="340"/>
      <c r="QGK537" s="485"/>
      <c r="QGL537" s="340"/>
      <c r="QGM537" s="485"/>
      <c r="QGN537" s="340"/>
      <c r="QGO537" s="485"/>
      <c r="QGP537" s="340"/>
      <c r="QGQ537" s="485"/>
      <c r="QGR537" s="340"/>
      <c r="QGS537" s="485"/>
      <c r="QGT537" s="340"/>
      <c r="QGU537" s="485"/>
      <c r="QGV537" s="340"/>
      <c r="QGW537" s="485"/>
      <c r="QGX537" s="340"/>
      <c r="QGY537" s="485"/>
      <c r="QGZ537" s="340"/>
      <c r="QHA537" s="485"/>
      <c r="QHB537" s="340"/>
      <c r="QHC537" s="485"/>
      <c r="QHD537" s="340"/>
      <c r="QHE537" s="485"/>
      <c r="QHF537" s="340"/>
      <c r="QHG537" s="485"/>
      <c r="QHH537" s="340"/>
      <c r="QHI537" s="485"/>
      <c r="QHJ537" s="340"/>
      <c r="QHK537" s="485"/>
      <c r="QHL537" s="340"/>
      <c r="QHM537" s="485"/>
      <c r="QHN537" s="340"/>
      <c r="QHO537" s="485"/>
      <c r="QHP537" s="340"/>
      <c r="QHQ537" s="485"/>
      <c r="QHR537" s="340"/>
      <c r="QHS537" s="485"/>
      <c r="QHT537" s="340"/>
      <c r="QHU537" s="485"/>
      <c r="QHV537" s="340"/>
      <c r="QHW537" s="485"/>
      <c r="QHX537" s="340"/>
      <c r="QHY537" s="485"/>
      <c r="QHZ537" s="340"/>
      <c r="QIA537" s="485"/>
      <c r="QIB537" s="340"/>
      <c r="QIC537" s="485"/>
      <c r="QID537" s="340"/>
      <c r="QIE537" s="485"/>
      <c r="QIF537" s="340"/>
      <c r="QIG537" s="485"/>
      <c r="QIH537" s="340"/>
      <c r="QII537" s="485"/>
      <c r="QIJ537" s="340"/>
      <c r="QIK537" s="485"/>
      <c r="QIL537" s="340"/>
      <c r="QIM537" s="485"/>
      <c r="QIN537" s="340"/>
      <c r="QIO537" s="485"/>
      <c r="QIP537" s="340"/>
      <c r="QIQ537" s="485"/>
      <c r="QIR537" s="340"/>
      <c r="QIS537" s="485"/>
      <c r="QIT537" s="340"/>
      <c r="QIU537" s="485"/>
      <c r="QIV537" s="340"/>
      <c r="QIW537" s="485"/>
      <c r="QIX537" s="340"/>
      <c r="QIY537" s="485"/>
      <c r="QIZ537" s="340"/>
      <c r="QJA537" s="485"/>
      <c r="QJB537" s="340"/>
      <c r="QJC537" s="485"/>
      <c r="QJD537" s="340"/>
      <c r="QJE537" s="485"/>
      <c r="QJF537" s="340"/>
      <c r="QJG537" s="485"/>
      <c r="QJH537" s="340"/>
      <c r="QJI537" s="485"/>
      <c r="QJJ537" s="340"/>
      <c r="QJK537" s="485"/>
      <c r="QJL537" s="340"/>
      <c r="QJM537" s="485"/>
      <c r="QJN537" s="340"/>
      <c r="QJO537" s="485"/>
      <c r="QJP537" s="340"/>
      <c r="QJQ537" s="485"/>
      <c r="QJR537" s="340"/>
      <c r="QJS537" s="485"/>
      <c r="QJT537" s="340"/>
      <c r="QJU537" s="485"/>
      <c r="QJV537" s="340"/>
      <c r="QJW537" s="485"/>
      <c r="QJX537" s="340"/>
      <c r="QJY537" s="485"/>
      <c r="QJZ537" s="340"/>
      <c r="QKA537" s="485"/>
      <c r="QKB537" s="340"/>
      <c r="QKC537" s="485"/>
      <c r="QKD537" s="340"/>
      <c r="QKE537" s="485"/>
      <c r="QKF537" s="340"/>
      <c r="QKG537" s="485"/>
      <c r="QKH537" s="340"/>
      <c r="QKI537" s="485"/>
      <c r="QKJ537" s="340"/>
      <c r="QKK537" s="485"/>
      <c r="QKL537" s="340"/>
      <c r="QKM537" s="485"/>
      <c r="QKN537" s="340"/>
      <c r="QKO537" s="485"/>
      <c r="QKP537" s="340"/>
      <c r="QKQ537" s="485"/>
      <c r="QKR537" s="340"/>
      <c r="QKS537" s="485"/>
      <c r="QKT537" s="340"/>
      <c r="QKU537" s="485"/>
      <c r="QKV537" s="340"/>
      <c r="QKW537" s="485"/>
      <c r="QKX537" s="340"/>
      <c r="QKY537" s="485"/>
      <c r="QKZ537" s="340"/>
      <c r="QLA537" s="485"/>
      <c r="QLB537" s="340"/>
      <c r="QLC537" s="485"/>
      <c r="QLD537" s="340"/>
      <c r="QLE537" s="485"/>
      <c r="QLF537" s="340"/>
      <c r="QLG537" s="485"/>
      <c r="QLH537" s="340"/>
      <c r="QLI537" s="485"/>
      <c r="QLJ537" s="340"/>
      <c r="QLK537" s="485"/>
      <c r="QLL537" s="340"/>
      <c r="QLM537" s="485"/>
      <c r="QLN537" s="340"/>
      <c r="QLO537" s="485"/>
      <c r="QLP537" s="340"/>
      <c r="QLQ537" s="485"/>
      <c r="QLR537" s="340"/>
      <c r="QLS537" s="485"/>
      <c r="QLT537" s="340"/>
      <c r="QLU537" s="485"/>
      <c r="QLV537" s="340"/>
      <c r="QLW537" s="485"/>
      <c r="QLX537" s="340"/>
      <c r="QLY537" s="485"/>
      <c r="QLZ537" s="340"/>
      <c r="QMA537" s="485"/>
      <c r="QMB537" s="340"/>
      <c r="QMC537" s="485"/>
      <c r="QMD537" s="340"/>
      <c r="QME537" s="485"/>
      <c r="QMF537" s="340"/>
      <c r="QMG537" s="485"/>
      <c r="QMH537" s="340"/>
      <c r="QMI537" s="485"/>
      <c r="QMJ537" s="340"/>
      <c r="QMK537" s="485"/>
      <c r="QML537" s="340"/>
      <c r="QMM537" s="485"/>
      <c r="QMN537" s="340"/>
      <c r="QMO537" s="485"/>
      <c r="QMP537" s="340"/>
      <c r="QMQ537" s="485"/>
      <c r="QMR537" s="340"/>
      <c r="QMS537" s="485"/>
      <c r="QMT537" s="340"/>
      <c r="QMU537" s="485"/>
      <c r="QMV537" s="340"/>
      <c r="QMW537" s="485"/>
      <c r="QMX537" s="340"/>
      <c r="QMY537" s="485"/>
      <c r="QMZ537" s="340"/>
      <c r="QNA537" s="485"/>
      <c r="QNB537" s="340"/>
      <c r="QNC537" s="485"/>
      <c r="QND537" s="340"/>
      <c r="QNE537" s="485"/>
      <c r="QNF537" s="340"/>
      <c r="QNG537" s="485"/>
      <c r="QNH537" s="340"/>
      <c r="QNI537" s="485"/>
      <c r="QNJ537" s="340"/>
      <c r="QNK537" s="485"/>
      <c r="QNL537" s="340"/>
      <c r="QNM537" s="485"/>
      <c r="QNN537" s="340"/>
      <c r="QNO537" s="485"/>
      <c r="QNP537" s="340"/>
      <c r="QNQ537" s="485"/>
      <c r="QNR537" s="340"/>
      <c r="QNS537" s="485"/>
      <c r="QNT537" s="340"/>
      <c r="QNU537" s="485"/>
      <c r="QNV537" s="340"/>
      <c r="QNW537" s="485"/>
      <c r="QNX537" s="340"/>
      <c r="QNY537" s="485"/>
      <c r="QNZ537" s="340"/>
      <c r="QOA537" s="485"/>
      <c r="QOB537" s="340"/>
      <c r="QOC537" s="485"/>
      <c r="QOD537" s="340"/>
      <c r="QOE537" s="485"/>
      <c r="QOF537" s="340"/>
      <c r="QOG537" s="485"/>
      <c r="QOH537" s="340"/>
      <c r="QOI537" s="485"/>
      <c r="QOJ537" s="340"/>
      <c r="QOK537" s="485"/>
      <c r="QOL537" s="340"/>
      <c r="QOM537" s="485"/>
      <c r="QON537" s="340"/>
      <c r="QOO537" s="485"/>
      <c r="QOP537" s="340"/>
      <c r="QOQ537" s="485"/>
      <c r="QOR537" s="340"/>
      <c r="QOS537" s="485"/>
      <c r="QOT537" s="340"/>
      <c r="QOU537" s="485"/>
      <c r="QOV537" s="340"/>
      <c r="QOW537" s="485"/>
      <c r="QOX537" s="340"/>
      <c r="QOY537" s="485"/>
      <c r="QOZ537" s="340"/>
      <c r="QPA537" s="485"/>
      <c r="QPB537" s="340"/>
      <c r="QPC537" s="485"/>
      <c r="QPD537" s="340"/>
      <c r="QPE537" s="485"/>
      <c r="QPF537" s="340"/>
      <c r="QPG537" s="485"/>
      <c r="QPH537" s="340"/>
      <c r="QPI537" s="485"/>
      <c r="QPJ537" s="340"/>
      <c r="QPK537" s="485"/>
      <c r="QPL537" s="340"/>
      <c r="QPM537" s="485"/>
      <c r="QPN537" s="340"/>
      <c r="QPO537" s="485"/>
      <c r="QPP537" s="340"/>
      <c r="QPQ537" s="485"/>
      <c r="QPR537" s="340"/>
      <c r="QPS537" s="485"/>
      <c r="QPT537" s="340"/>
      <c r="QPU537" s="485"/>
      <c r="QPV537" s="340"/>
      <c r="QPW537" s="485"/>
      <c r="QPX537" s="340"/>
      <c r="QPY537" s="485"/>
      <c r="QPZ537" s="340"/>
      <c r="QQA537" s="485"/>
      <c r="QQB537" s="340"/>
      <c r="QQC537" s="485"/>
      <c r="QQD537" s="340"/>
      <c r="QQE537" s="485"/>
      <c r="QQF537" s="340"/>
      <c r="QQG537" s="485"/>
      <c r="QQH537" s="340"/>
      <c r="QQI537" s="485"/>
      <c r="QQJ537" s="340"/>
      <c r="QQK537" s="485"/>
      <c r="QQL537" s="340"/>
      <c r="QQM537" s="485"/>
      <c r="QQN537" s="340"/>
      <c r="QQO537" s="485"/>
      <c r="QQP537" s="340"/>
      <c r="QQQ537" s="485"/>
      <c r="QQR537" s="340"/>
      <c r="QQS537" s="485"/>
      <c r="QQT537" s="340"/>
      <c r="QQU537" s="485"/>
      <c r="QQV537" s="340"/>
      <c r="QQW537" s="485"/>
      <c r="QQX537" s="340"/>
      <c r="QQY537" s="485"/>
      <c r="QQZ537" s="340"/>
      <c r="QRA537" s="485"/>
      <c r="QRB537" s="340"/>
      <c r="QRC537" s="485"/>
      <c r="QRD537" s="340"/>
      <c r="QRE537" s="485"/>
      <c r="QRF537" s="340"/>
      <c r="QRG537" s="485"/>
      <c r="QRH537" s="340"/>
      <c r="QRI537" s="485"/>
      <c r="QRJ537" s="340"/>
      <c r="QRK537" s="485"/>
      <c r="QRL537" s="340"/>
      <c r="QRM537" s="485"/>
      <c r="QRN537" s="340"/>
      <c r="QRO537" s="485"/>
      <c r="QRP537" s="340"/>
      <c r="QRQ537" s="485"/>
      <c r="QRR537" s="340"/>
      <c r="QRS537" s="485"/>
      <c r="QRT537" s="340"/>
      <c r="QRU537" s="485"/>
      <c r="QRV537" s="340"/>
      <c r="QRW537" s="485"/>
      <c r="QRX537" s="340"/>
      <c r="QRY537" s="485"/>
      <c r="QRZ537" s="340"/>
      <c r="QSA537" s="485"/>
      <c r="QSB537" s="340"/>
      <c r="QSC537" s="485"/>
      <c r="QSD537" s="340"/>
      <c r="QSE537" s="485"/>
      <c r="QSF537" s="340"/>
      <c r="QSG537" s="485"/>
      <c r="QSH537" s="340"/>
      <c r="QSI537" s="485"/>
      <c r="QSJ537" s="340"/>
      <c r="QSK537" s="485"/>
      <c r="QSL537" s="340"/>
      <c r="QSM537" s="485"/>
      <c r="QSN537" s="340"/>
      <c r="QSO537" s="485"/>
      <c r="QSP537" s="340"/>
      <c r="QSQ537" s="485"/>
      <c r="QSR537" s="340"/>
      <c r="QSS537" s="485"/>
      <c r="QST537" s="340"/>
      <c r="QSU537" s="485"/>
      <c r="QSV537" s="340"/>
      <c r="QSW537" s="485"/>
      <c r="QSX537" s="340"/>
      <c r="QSY537" s="485"/>
      <c r="QSZ537" s="340"/>
      <c r="QTA537" s="485"/>
      <c r="QTB537" s="340"/>
      <c r="QTC537" s="485"/>
      <c r="QTD537" s="340"/>
      <c r="QTE537" s="485"/>
      <c r="QTF537" s="340"/>
      <c r="QTG537" s="485"/>
      <c r="QTH537" s="340"/>
      <c r="QTI537" s="485"/>
      <c r="QTJ537" s="340"/>
      <c r="QTK537" s="485"/>
      <c r="QTL537" s="340"/>
      <c r="QTM537" s="485"/>
      <c r="QTN537" s="340"/>
      <c r="QTO537" s="485"/>
      <c r="QTP537" s="340"/>
      <c r="QTQ537" s="485"/>
      <c r="QTR537" s="340"/>
      <c r="QTS537" s="485"/>
      <c r="QTT537" s="340"/>
      <c r="QTU537" s="485"/>
      <c r="QTV537" s="340"/>
      <c r="QTW537" s="485"/>
      <c r="QTX537" s="340"/>
      <c r="QTY537" s="485"/>
      <c r="QTZ537" s="340"/>
      <c r="QUA537" s="485"/>
      <c r="QUB537" s="340"/>
      <c r="QUC537" s="485"/>
      <c r="QUD537" s="340"/>
      <c r="QUE537" s="485"/>
      <c r="QUF537" s="340"/>
      <c r="QUG537" s="485"/>
      <c r="QUH537" s="340"/>
      <c r="QUI537" s="485"/>
      <c r="QUJ537" s="340"/>
      <c r="QUK537" s="485"/>
      <c r="QUL537" s="340"/>
      <c r="QUM537" s="485"/>
      <c r="QUN537" s="340"/>
      <c r="QUO537" s="485"/>
      <c r="QUP537" s="340"/>
      <c r="QUQ537" s="485"/>
      <c r="QUR537" s="340"/>
      <c r="QUS537" s="485"/>
      <c r="QUT537" s="340"/>
      <c r="QUU537" s="485"/>
      <c r="QUV537" s="340"/>
      <c r="QUW537" s="485"/>
      <c r="QUX537" s="340"/>
      <c r="QUY537" s="485"/>
      <c r="QUZ537" s="340"/>
      <c r="QVA537" s="485"/>
      <c r="QVB537" s="340"/>
      <c r="QVC537" s="485"/>
      <c r="QVD537" s="340"/>
      <c r="QVE537" s="485"/>
      <c r="QVF537" s="340"/>
      <c r="QVG537" s="485"/>
      <c r="QVH537" s="340"/>
      <c r="QVI537" s="485"/>
      <c r="QVJ537" s="340"/>
      <c r="QVK537" s="485"/>
      <c r="QVL537" s="340"/>
      <c r="QVM537" s="485"/>
      <c r="QVN537" s="340"/>
      <c r="QVO537" s="485"/>
      <c r="QVP537" s="340"/>
      <c r="QVQ537" s="485"/>
      <c r="QVR537" s="340"/>
      <c r="QVS537" s="485"/>
      <c r="QVT537" s="340"/>
      <c r="QVU537" s="485"/>
      <c r="QVV537" s="340"/>
      <c r="QVW537" s="485"/>
      <c r="QVX537" s="340"/>
      <c r="QVY537" s="485"/>
      <c r="QVZ537" s="340"/>
      <c r="QWA537" s="485"/>
      <c r="QWB537" s="340"/>
      <c r="QWC537" s="485"/>
      <c r="QWD537" s="340"/>
      <c r="QWE537" s="485"/>
      <c r="QWF537" s="340"/>
      <c r="QWG537" s="485"/>
      <c r="QWH537" s="340"/>
      <c r="QWI537" s="485"/>
      <c r="QWJ537" s="340"/>
      <c r="QWK537" s="485"/>
      <c r="QWL537" s="340"/>
      <c r="QWM537" s="485"/>
      <c r="QWN537" s="340"/>
      <c r="QWO537" s="485"/>
      <c r="QWP537" s="340"/>
      <c r="QWQ537" s="485"/>
      <c r="QWR537" s="340"/>
      <c r="QWS537" s="485"/>
      <c r="QWT537" s="340"/>
      <c r="QWU537" s="485"/>
      <c r="QWV537" s="340"/>
      <c r="QWW537" s="485"/>
      <c r="QWX537" s="340"/>
      <c r="QWY537" s="485"/>
      <c r="QWZ537" s="340"/>
      <c r="QXA537" s="485"/>
      <c r="QXB537" s="340"/>
      <c r="QXC537" s="485"/>
      <c r="QXD537" s="340"/>
      <c r="QXE537" s="485"/>
      <c r="QXF537" s="340"/>
      <c r="QXG537" s="485"/>
      <c r="QXH537" s="340"/>
      <c r="QXI537" s="485"/>
      <c r="QXJ537" s="340"/>
      <c r="QXK537" s="485"/>
      <c r="QXL537" s="340"/>
      <c r="QXM537" s="485"/>
      <c r="QXN537" s="340"/>
      <c r="QXO537" s="485"/>
      <c r="QXP537" s="340"/>
      <c r="QXQ537" s="485"/>
      <c r="QXR537" s="340"/>
      <c r="QXS537" s="485"/>
      <c r="QXT537" s="340"/>
      <c r="QXU537" s="485"/>
      <c r="QXV537" s="340"/>
      <c r="QXW537" s="485"/>
      <c r="QXX537" s="340"/>
      <c r="QXY537" s="485"/>
      <c r="QXZ537" s="340"/>
      <c r="QYA537" s="485"/>
      <c r="QYB537" s="340"/>
      <c r="QYC537" s="485"/>
      <c r="QYD537" s="340"/>
      <c r="QYE537" s="485"/>
      <c r="QYF537" s="340"/>
      <c r="QYG537" s="485"/>
      <c r="QYH537" s="340"/>
      <c r="QYI537" s="485"/>
      <c r="QYJ537" s="340"/>
      <c r="QYK537" s="485"/>
      <c r="QYL537" s="340"/>
      <c r="QYM537" s="485"/>
      <c r="QYN537" s="340"/>
      <c r="QYO537" s="485"/>
      <c r="QYP537" s="340"/>
      <c r="QYQ537" s="485"/>
      <c r="QYR537" s="340"/>
      <c r="QYS537" s="485"/>
      <c r="QYT537" s="340"/>
      <c r="QYU537" s="485"/>
      <c r="QYV537" s="340"/>
      <c r="QYW537" s="485"/>
      <c r="QYX537" s="340"/>
      <c r="QYY537" s="485"/>
      <c r="QYZ537" s="340"/>
      <c r="QZA537" s="485"/>
      <c r="QZB537" s="340"/>
      <c r="QZC537" s="485"/>
      <c r="QZD537" s="340"/>
      <c r="QZE537" s="485"/>
      <c r="QZF537" s="340"/>
      <c r="QZG537" s="485"/>
      <c r="QZH537" s="340"/>
      <c r="QZI537" s="485"/>
      <c r="QZJ537" s="340"/>
      <c r="QZK537" s="485"/>
      <c r="QZL537" s="340"/>
      <c r="QZM537" s="485"/>
      <c r="QZN537" s="340"/>
      <c r="QZO537" s="485"/>
      <c r="QZP537" s="340"/>
      <c r="QZQ537" s="485"/>
      <c r="QZR537" s="340"/>
      <c r="QZS537" s="485"/>
      <c r="QZT537" s="340"/>
      <c r="QZU537" s="485"/>
      <c r="QZV537" s="340"/>
      <c r="QZW537" s="485"/>
      <c r="QZX537" s="340"/>
      <c r="QZY537" s="485"/>
      <c r="QZZ537" s="340"/>
      <c r="RAA537" s="485"/>
      <c r="RAB537" s="340"/>
      <c r="RAC537" s="485"/>
      <c r="RAD537" s="340"/>
      <c r="RAE537" s="485"/>
      <c r="RAF537" s="340"/>
      <c r="RAG537" s="485"/>
      <c r="RAH537" s="340"/>
      <c r="RAI537" s="485"/>
      <c r="RAJ537" s="340"/>
      <c r="RAK537" s="485"/>
      <c r="RAL537" s="340"/>
      <c r="RAM537" s="485"/>
      <c r="RAN537" s="340"/>
      <c r="RAO537" s="485"/>
      <c r="RAP537" s="340"/>
      <c r="RAQ537" s="485"/>
      <c r="RAR537" s="340"/>
      <c r="RAS537" s="485"/>
      <c r="RAT537" s="340"/>
      <c r="RAU537" s="485"/>
      <c r="RAV537" s="340"/>
      <c r="RAW537" s="485"/>
      <c r="RAX537" s="340"/>
      <c r="RAY537" s="485"/>
      <c r="RAZ537" s="340"/>
      <c r="RBA537" s="485"/>
      <c r="RBB537" s="340"/>
      <c r="RBC537" s="485"/>
      <c r="RBD537" s="340"/>
      <c r="RBE537" s="485"/>
      <c r="RBF537" s="340"/>
      <c r="RBG537" s="485"/>
      <c r="RBH537" s="340"/>
      <c r="RBI537" s="485"/>
      <c r="RBJ537" s="340"/>
      <c r="RBK537" s="485"/>
      <c r="RBL537" s="340"/>
      <c r="RBM537" s="485"/>
      <c r="RBN537" s="340"/>
      <c r="RBO537" s="485"/>
      <c r="RBP537" s="340"/>
      <c r="RBQ537" s="485"/>
      <c r="RBR537" s="340"/>
      <c r="RBS537" s="485"/>
      <c r="RBT537" s="340"/>
      <c r="RBU537" s="485"/>
      <c r="RBV537" s="340"/>
      <c r="RBW537" s="485"/>
      <c r="RBX537" s="340"/>
      <c r="RBY537" s="485"/>
      <c r="RBZ537" s="340"/>
      <c r="RCA537" s="485"/>
      <c r="RCB537" s="340"/>
      <c r="RCC537" s="485"/>
      <c r="RCD537" s="340"/>
      <c r="RCE537" s="485"/>
      <c r="RCF537" s="340"/>
      <c r="RCG537" s="485"/>
      <c r="RCH537" s="340"/>
      <c r="RCI537" s="485"/>
      <c r="RCJ537" s="340"/>
      <c r="RCK537" s="485"/>
      <c r="RCL537" s="340"/>
      <c r="RCM537" s="485"/>
      <c r="RCN537" s="340"/>
      <c r="RCO537" s="485"/>
      <c r="RCP537" s="340"/>
      <c r="RCQ537" s="485"/>
      <c r="RCR537" s="340"/>
      <c r="RCS537" s="485"/>
      <c r="RCT537" s="340"/>
      <c r="RCU537" s="485"/>
      <c r="RCV537" s="340"/>
      <c r="RCW537" s="485"/>
      <c r="RCX537" s="340"/>
      <c r="RCY537" s="485"/>
      <c r="RCZ537" s="340"/>
      <c r="RDA537" s="485"/>
      <c r="RDB537" s="340"/>
      <c r="RDC537" s="485"/>
      <c r="RDD537" s="340"/>
      <c r="RDE537" s="485"/>
      <c r="RDF537" s="340"/>
      <c r="RDG537" s="485"/>
      <c r="RDH537" s="340"/>
      <c r="RDI537" s="485"/>
      <c r="RDJ537" s="340"/>
      <c r="RDK537" s="485"/>
      <c r="RDL537" s="340"/>
      <c r="RDM537" s="485"/>
      <c r="RDN537" s="340"/>
      <c r="RDO537" s="485"/>
      <c r="RDP537" s="340"/>
      <c r="RDQ537" s="485"/>
      <c r="RDR537" s="340"/>
      <c r="RDS537" s="485"/>
      <c r="RDT537" s="340"/>
      <c r="RDU537" s="485"/>
      <c r="RDV537" s="340"/>
      <c r="RDW537" s="485"/>
      <c r="RDX537" s="340"/>
      <c r="RDY537" s="485"/>
      <c r="RDZ537" s="340"/>
      <c r="REA537" s="485"/>
      <c r="REB537" s="340"/>
      <c r="REC537" s="485"/>
      <c r="RED537" s="340"/>
      <c r="REE537" s="485"/>
      <c r="REF537" s="340"/>
      <c r="REG537" s="485"/>
      <c r="REH537" s="340"/>
      <c r="REI537" s="485"/>
      <c r="REJ537" s="340"/>
      <c r="REK537" s="485"/>
      <c r="REL537" s="340"/>
      <c r="REM537" s="485"/>
      <c r="REN537" s="340"/>
      <c r="REO537" s="485"/>
      <c r="REP537" s="340"/>
      <c r="REQ537" s="485"/>
      <c r="RER537" s="340"/>
      <c r="RES537" s="485"/>
      <c r="RET537" s="340"/>
      <c r="REU537" s="485"/>
      <c r="REV537" s="340"/>
      <c r="REW537" s="485"/>
      <c r="REX537" s="340"/>
      <c r="REY537" s="485"/>
      <c r="REZ537" s="340"/>
      <c r="RFA537" s="485"/>
      <c r="RFB537" s="340"/>
      <c r="RFC537" s="485"/>
      <c r="RFD537" s="340"/>
      <c r="RFE537" s="485"/>
      <c r="RFF537" s="340"/>
      <c r="RFG537" s="485"/>
      <c r="RFH537" s="340"/>
      <c r="RFI537" s="485"/>
      <c r="RFJ537" s="340"/>
      <c r="RFK537" s="485"/>
      <c r="RFL537" s="340"/>
      <c r="RFM537" s="485"/>
      <c r="RFN537" s="340"/>
      <c r="RFO537" s="485"/>
      <c r="RFP537" s="340"/>
      <c r="RFQ537" s="485"/>
      <c r="RFR537" s="340"/>
      <c r="RFS537" s="485"/>
      <c r="RFT537" s="340"/>
      <c r="RFU537" s="485"/>
      <c r="RFV537" s="340"/>
      <c r="RFW537" s="485"/>
      <c r="RFX537" s="340"/>
      <c r="RFY537" s="485"/>
      <c r="RFZ537" s="340"/>
      <c r="RGA537" s="485"/>
      <c r="RGB537" s="340"/>
      <c r="RGC537" s="485"/>
      <c r="RGD537" s="340"/>
      <c r="RGE537" s="485"/>
      <c r="RGF537" s="340"/>
      <c r="RGG537" s="485"/>
      <c r="RGH537" s="340"/>
      <c r="RGI537" s="485"/>
      <c r="RGJ537" s="340"/>
      <c r="RGK537" s="485"/>
      <c r="RGL537" s="340"/>
      <c r="RGM537" s="485"/>
      <c r="RGN537" s="340"/>
      <c r="RGO537" s="485"/>
      <c r="RGP537" s="340"/>
      <c r="RGQ537" s="485"/>
      <c r="RGR537" s="340"/>
      <c r="RGS537" s="485"/>
      <c r="RGT537" s="340"/>
      <c r="RGU537" s="485"/>
      <c r="RGV537" s="340"/>
      <c r="RGW537" s="485"/>
      <c r="RGX537" s="340"/>
      <c r="RGY537" s="485"/>
      <c r="RGZ537" s="340"/>
      <c r="RHA537" s="485"/>
      <c r="RHB537" s="340"/>
      <c r="RHC537" s="485"/>
      <c r="RHD537" s="340"/>
      <c r="RHE537" s="485"/>
      <c r="RHF537" s="340"/>
      <c r="RHG537" s="485"/>
      <c r="RHH537" s="340"/>
      <c r="RHI537" s="485"/>
      <c r="RHJ537" s="340"/>
      <c r="RHK537" s="485"/>
      <c r="RHL537" s="340"/>
      <c r="RHM537" s="485"/>
      <c r="RHN537" s="340"/>
      <c r="RHO537" s="485"/>
      <c r="RHP537" s="340"/>
      <c r="RHQ537" s="485"/>
      <c r="RHR537" s="340"/>
      <c r="RHS537" s="485"/>
      <c r="RHT537" s="340"/>
      <c r="RHU537" s="485"/>
      <c r="RHV537" s="340"/>
      <c r="RHW537" s="485"/>
      <c r="RHX537" s="340"/>
      <c r="RHY537" s="485"/>
      <c r="RHZ537" s="340"/>
      <c r="RIA537" s="485"/>
      <c r="RIB537" s="340"/>
      <c r="RIC537" s="485"/>
      <c r="RID537" s="340"/>
      <c r="RIE537" s="485"/>
      <c r="RIF537" s="340"/>
      <c r="RIG537" s="485"/>
      <c r="RIH537" s="340"/>
      <c r="RII537" s="485"/>
      <c r="RIJ537" s="340"/>
      <c r="RIK537" s="485"/>
      <c r="RIL537" s="340"/>
      <c r="RIM537" s="485"/>
      <c r="RIN537" s="340"/>
      <c r="RIO537" s="485"/>
      <c r="RIP537" s="340"/>
      <c r="RIQ537" s="485"/>
      <c r="RIR537" s="340"/>
      <c r="RIS537" s="485"/>
      <c r="RIT537" s="340"/>
      <c r="RIU537" s="485"/>
      <c r="RIV537" s="340"/>
      <c r="RIW537" s="485"/>
      <c r="RIX537" s="340"/>
      <c r="RIY537" s="485"/>
      <c r="RIZ537" s="340"/>
      <c r="RJA537" s="485"/>
      <c r="RJB537" s="340"/>
      <c r="RJC537" s="485"/>
      <c r="RJD537" s="340"/>
      <c r="RJE537" s="485"/>
      <c r="RJF537" s="340"/>
      <c r="RJG537" s="485"/>
      <c r="RJH537" s="340"/>
      <c r="RJI537" s="485"/>
      <c r="RJJ537" s="340"/>
      <c r="RJK537" s="485"/>
      <c r="RJL537" s="340"/>
      <c r="RJM537" s="485"/>
      <c r="RJN537" s="340"/>
      <c r="RJO537" s="485"/>
      <c r="RJP537" s="340"/>
      <c r="RJQ537" s="485"/>
      <c r="RJR537" s="340"/>
      <c r="RJS537" s="485"/>
      <c r="RJT537" s="340"/>
      <c r="RJU537" s="485"/>
      <c r="RJV537" s="340"/>
      <c r="RJW537" s="485"/>
      <c r="RJX537" s="340"/>
      <c r="RJY537" s="485"/>
      <c r="RJZ537" s="340"/>
      <c r="RKA537" s="485"/>
      <c r="RKB537" s="340"/>
      <c r="RKC537" s="485"/>
      <c r="RKD537" s="340"/>
      <c r="RKE537" s="485"/>
      <c r="RKF537" s="340"/>
      <c r="RKG537" s="485"/>
      <c r="RKH537" s="340"/>
      <c r="RKI537" s="485"/>
      <c r="RKJ537" s="340"/>
      <c r="RKK537" s="485"/>
      <c r="RKL537" s="340"/>
      <c r="RKM537" s="485"/>
      <c r="RKN537" s="340"/>
      <c r="RKO537" s="485"/>
      <c r="RKP537" s="340"/>
      <c r="RKQ537" s="485"/>
      <c r="RKR537" s="340"/>
      <c r="RKS537" s="485"/>
      <c r="RKT537" s="340"/>
      <c r="RKU537" s="485"/>
      <c r="RKV537" s="340"/>
      <c r="RKW537" s="485"/>
      <c r="RKX537" s="340"/>
      <c r="RKY537" s="485"/>
      <c r="RKZ537" s="340"/>
      <c r="RLA537" s="485"/>
      <c r="RLB537" s="340"/>
      <c r="RLC537" s="485"/>
      <c r="RLD537" s="340"/>
      <c r="RLE537" s="485"/>
      <c r="RLF537" s="340"/>
      <c r="RLG537" s="485"/>
      <c r="RLH537" s="340"/>
      <c r="RLI537" s="485"/>
      <c r="RLJ537" s="340"/>
      <c r="RLK537" s="485"/>
      <c r="RLL537" s="340"/>
      <c r="RLM537" s="485"/>
      <c r="RLN537" s="340"/>
      <c r="RLO537" s="485"/>
      <c r="RLP537" s="340"/>
      <c r="RLQ537" s="485"/>
      <c r="RLR537" s="340"/>
      <c r="RLS537" s="485"/>
      <c r="RLT537" s="340"/>
      <c r="RLU537" s="485"/>
      <c r="RLV537" s="340"/>
      <c r="RLW537" s="485"/>
      <c r="RLX537" s="340"/>
      <c r="RLY537" s="485"/>
      <c r="RLZ537" s="340"/>
      <c r="RMA537" s="485"/>
      <c r="RMB537" s="340"/>
      <c r="RMC537" s="485"/>
      <c r="RMD537" s="340"/>
      <c r="RME537" s="485"/>
      <c r="RMF537" s="340"/>
      <c r="RMG537" s="485"/>
      <c r="RMH537" s="340"/>
      <c r="RMI537" s="485"/>
      <c r="RMJ537" s="340"/>
      <c r="RMK537" s="485"/>
      <c r="RML537" s="340"/>
      <c r="RMM537" s="485"/>
      <c r="RMN537" s="340"/>
      <c r="RMO537" s="485"/>
      <c r="RMP537" s="340"/>
      <c r="RMQ537" s="485"/>
      <c r="RMR537" s="340"/>
      <c r="RMS537" s="485"/>
      <c r="RMT537" s="340"/>
      <c r="RMU537" s="485"/>
      <c r="RMV537" s="340"/>
      <c r="RMW537" s="485"/>
      <c r="RMX537" s="340"/>
      <c r="RMY537" s="485"/>
      <c r="RMZ537" s="340"/>
      <c r="RNA537" s="485"/>
      <c r="RNB537" s="340"/>
      <c r="RNC537" s="485"/>
      <c r="RND537" s="340"/>
      <c r="RNE537" s="485"/>
      <c r="RNF537" s="340"/>
      <c r="RNG537" s="485"/>
      <c r="RNH537" s="340"/>
      <c r="RNI537" s="485"/>
      <c r="RNJ537" s="340"/>
      <c r="RNK537" s="485"/>
      <c r="RNL537" s="340"/>
      <c r="RNM537" s="485"/>
      <c r="RNN537" s="340"/>
      <c r="RNO537" s="485"/>
      <c r="RNP537" s="340"/>
      <c r="RNQ537" s="485"/>
      <c r="RNR537" s="340"/>
      <c r="RNS537" s="485"/>
      <c r="RNT537" s="340"/>
      <c r="RNU537" s="485"/>
      <c r="RNV537" s="340"/>
      <c r="RNW537" s="485"/>
      <c r="RNX537" s="340"/>
      <c r="RNY537" s="485"/>
      <c r="RNZ537" s="340"/>
      <c r="ROA537" s="485"/>
      <c r="ROB537" s="340"/>
      <c r="ROC537" s="485"/>
      <c r="ROD537" s="340"/>
      <c r="ROE537" s="485"/>
      <c r="ROF537" s="340"/>
      <c r="ROG537" s="485"/>
      <c r="ROH537" s="340"/>
      <c r="ROI537" s="485"/>
      <c r="ROJ537" s="340"/>
      <c r="ROK537" s="485"/>
      <c r="ROL537" s="340"/>
      <c r="ROM537" s="485"/>
      <c r="RON537" s="340"/>
      <c r="ROO537" s="485"/>
      <c r="ROP537" s="340"/>
      <c r="ROQ537" s="485"/>
      <c r="ROR537" s="340"/>
      <c r="ROS537" s="485"/>
      <c r="ROT537" s="340"/>
      <c r="ROU537" s="485"/>
      <c r="ROV537" s="340"/>
      <c r="ROW537" s="485"/>
      <c r="ROX537" s="340"/>
      <c r="ROY537" s="485"/>
      <c r="ROZ537" s="340"/>
      <c r="RPA537" s="485"/>
      <c r="RPB537" s="340"/>
      <c r="RPC537" s="485"/>
      <c r="RPD537" s="340"/>
      <c r="RPE537" s="485"/>
      <c r="RPF537" s="340"/>
      <c r="RPG537" s="485"/>
      <c r="RPH537" s="340"/>
      <c r="RPI537" s="485"/>
      <c r="RPJ537" s="340"/>
      <c r="RPK537" s="485"/>
      <c r="RPL537" s="340"/>
      <c r="RPM537" s="485"/>
      <c r="RPN537" s="340"/>
      <c r="RPO537" s="485"/>
      <c r="RPP537" s="340"/>
      <c r="RPQ537" s="485"/>
      <c r="RPR537" s="340"/>
      <c r="RPS537" s="485"/>
      <c r="RPT537" s="340"/>
      <c r="RPU537" s="485"/>
      <c r="RPV537" s="340"/>
      <c r="RPW537" s="485"/>
      <c r="RPX537" s="340"/>
      <c r="RPY537" s="485"/>
      <c r="RPZ537" s="340"/>
      <c r="RQA537" s="485"/>
      <c r="RQB537" s="340"/>
      <c r="RQC537" s="485"/>
      <c r="RQD537" s="340"/>
      <c r="RQE537" s="485"/>
      <c r="RQF537" s="340"/>
      <c r="RQG537" s="485"/>
      <c r="RQH537" s="340"/>
      <c r="RQI537" s="485"/>
      <c r="RQJ537" s="340"/>
      <c r="RQK537" s="485"/>
      <c r="RQL537" s="340"/>
      <c r="RQM537" s="485"/>
      <c r="RQN537" s="340"/>
      <c r="RQO537" s="485"/>
      <c r="RQP537" s="340"/>
      <c r="RQQ537" s="485"/>
      <c r="RQR537" s="340"/>
      <c r="RQS537" s="485"/>
      <c r="RQT537" s="340"/>
      <c r="RQU537" s="485"/>
      <c r="RQV537" s="340"/>
      <c r="RQW537" s="485"/>
      <c r="RQX537" s="340"/>
      <c r="RQY537" s="485"/>
      <c r="RQZ537" s="340"/>
      <c r="RRA537" s="485"/>
      <c r="RRB537" s="340"/>
      <c r="RRC537" s="485"/>
      <c r="RRD537" s="340"/>
      <c r="RRE537" s="485"/>
      <c r="RRF537" s="340"/>
      <c r="RRG537" s="485"/>
      <c r="RRH537" s="340"/>
      <c r="RRI537" s="485"/>
      <c r="RRJ537" s="340"/>
      <c r="RRK537" s="485"/>
      <c r="RRL537" s="340"/>
      <c r="RRM537" s="485"/>
      <c r="RRN537" s="340"/>
      <c r="RRO537" s="485"/>
      <c r="RRP537" s="340"/>
      <c r="RRQ537" s="485"/>
      <c r="RRR537" s="340"/>
      <c r="RRS537" s="485"/>
      <c r="RRT537" s="340"/>
      <c r="RRU537" s="485"/>
      <c r="RRV537" s="340"/>
      <c r="RRW537" s="485"/>
      <c r="RRX537" s="340"/>
      <c r="RRY537" s="485"/>
      <c r="RRZ537" s="340"/>
      <c r="RSA537" s="485"/>
      <c r="RSB537" s="340"/>
      <c r="RSC537" s="485"/>
      <c r="RSD537" s="340"/>
      <c r="RSE537" s="485"/>
      <c r="RSF537" s="340"/>
      <c r="RSG537" s="485"/>
      <c r="RSH537" s="340"/>
      <c r="RSI537" s="485"/>
      <c r="RSJ537" s="340"/>
      <c r="RSK537" s="485"/>
      <c r="RSL537" s="340"/>
      <c r="RSM537" s="485"/>
      <c r="RSN537" s="340"/>
      <c r="RSO537" s="485"/>
      <c r="RSP537" s="340"/>
      <c r="RSQ537" s="485"/>
      <c r="RSR537" s="340"/>
      <c r="RSS537" s="485"/>
      <c r="RST537" s="340"/>
      <c r="RSU537" s="485"/>
      <c r="RSV537" s="340"/>
      <c r="RSW537" s="485"/>
      <c r="RSX537" s="340"/>
      <c r="RSY537" s="485"/>
      <c r="RSZ537" s="340"/>
      <c r="RTA537" s="485"/>
      <c r="RTB537" s="340"/>
      <c r="RTC537" s="485"/>
      <c r="RTD537" s="340"/>
      <c r="RTE537" s="485"/>
      <c r="RTF537" s="340"/>
      <c r="RTG537" s="485"/>
      <c r="RTH537" s="340"/>
      <c r="RTI537" s="485"/>
      <c r="RTJ537" s="340"/>
      <c r="RTK537" s="485"/>
      <c r="RTL537" s="340"/>
      <c r="RTM537" s="485"/>
      <c r="RTN537" s="340"/>
      <c r="RTO537" s="485"/>
      <c r="RTP537" s="340"/>
      <c r="RTQ537" s="485"/>
      <c r="RTR537" s="340"/>
      <c r="RTS537" s="485"/>
      <c r="RTT537" s="340"/>
      <c r="RTU537" s="485"/>
      <c r="RTV537" s="340"/>
      <c r="RTW537" s="485"/>
      <c r="RTX537" s="340"/>
      <c r="RTY537" s="485"/>
      <c r="RTZ537" s="340"/>
      <c r="RUA537" s="485"/>
      <c r="RUB537" s="340"/>
      <c r="RUC537" s="485"/>
      <c r="RUD537" s="340"/>
      <c r="RUE537" s="485"/>
      <c r="RUF537" s="340"/>
      <c r="RUG537" s="485"/>
      <c r="RUH537" s="340"/>
      <c r="RUI537" s="485"/>
      <c r="RUJ537" s="340"/>
      <c r="RUK537" s="485"/>
      <c r="RUL537" s="340"/>
      <c r="RUM537" s="485"/>
      <c r="RUN537" s="340"/>
      <c r="RUO537" s="485"/>
      <c r="RUP537" s="340"/>
      <c r="RUQ537" s="485"/>
      <c r="RUR537" s="340"/>
      <c r="RUS537" s="485"/>
      <c r="RUT537" s="340"/>
      <c r="RUU537" s="485"/>
      <c r="RUV537" s="340"/>
      <c r="RUW537" s="485"/>
      <c r="RUX537" s="340"/>
      <c r="RUY537" s="485"/>
      <c r="RUZ537" s="340"/>
      <c r="RVA537" s="485"/>
      <c r="RVB537" s="340"/>
      <c r="RVC537" s="485"/>
      <c r="RVD537" s="340"/>
      <c r="RVE537" s="485"/>
      <c r="RVF537" s="340"/>
      <c r="RVG537" s="485"/>
      <c r="RVH537" s="340"/>
      <c r="RVI537" s="485"/>
      <c r="RVJ537" s="340"/>
      <c r="RVK537" s="485"/>
      <c r="RVL537" s="340"/>
      <c r="RVM537" s="485"/>
      <c r="RVN537" s="340"/>
      <c r="RVO537" s="485"/>
      <c r="RVP537" s="340"/>
      <c r="RVQ537" s="485"/>
      <c r="RVR537" s="340"/>
      <c r="RVS537" s="485"/>
      <c r="RVT537" s="340"/>
      <c r="RVU537" s="485"/>
      <c r="RVV537" s="340"/>
      <c r="RVW537" s="485"/>
      <c r="RVX537" s="340"/>
      <c r="RVY537" s="485"/>
      <c r="RVZ537" s="340"/>
      <c r="RWA537" s="485"/>
      <c r="RWB537" s="340"/>
      <c r="RWC537" s="485"/>
      <c r="RWD537" s="340"/>
      <c r="RWE537" s="485"/>
      <c r="RWF537" s="340"/>
      <c r="RWG537" s="485"/>
      <c r="RWH537" s="340"/>
      <c r="RWI537" s="485"/>
      <c r="RWJ537" s="340"/>
      <c r="RWK537" s="485"/>
      <c r="RWL537" s="340"/>
      <c r="RWM537" s="485"/>
      <c r="RWN537" s="340"/>
      <c r="RWO537" s="485"/>
      <c r="RWP537" s="340"/>
      <c r="RWQ537" s="485"/>
      <c r="RWR537" s="340"/>
      <c r="RWS537" s="485"/>
      <c r="RWT537" s="340"/>
      <c r="RWU537" s="485"/>
      <c r="RWV537" s="340"/>
      <c r="RWW537" s="485"/>
      <c r="RWX537" s="340"/>
      <c r="RWY537" s="485"/>
      <c r="RWZ537" s="340"/>
      <c r="RXA537" s="485"/>
      <c r="RXB537" s="340"/>
      <c r="RXC537" s="485"/>
      <c r="RXD537" s="340"/>
      <c r="RXE537" s="485"/>
      <c r="RXF537" s="340"/>
      <c r="RXG537" s="485"/>
      <c r="RXH537" s="340"/>
      <c r="RXI537" s="485"/>
      <c r="RXJ537" s="340"/>
      <c r="RXK537" s="485"/>
      <c r="RXL537" s="340"/>
      <c r="RXM537" s="485"/>
      <c r="RXN537" s="340"/>
      <c r="RXO537" s="485"/>
      <c r="RXP537" s="340"/>
      <c r="RXQ537" s="485"/>
      <c r="RXR537" s="340"/>
      <c r="RXS537" s="485"/>
      <c r="RXT537" s="340"/>
      <c r="RXU537" s="485"/>
      <c r="RXV537" s="340"/>
      <c r="RXW537" s="485"/>
      <c r="RXX537" s="340"/>
      <c r="RXY537" s="485"/>
      <c r="RXZ537" s="340"/>
      <c r="RYA537" s="485"/>
      <c r="RYB537" s="340"/>
      <c r="RYC537" s="485"/>
      <c r="RYD537" s="340"/>
      <c r="RYE537" s="485"/>
      <c r="RYF537" s="340"/>
      <c r="RYG537" s="485"/>
      <c r="RYH537" s="340"/>
      <c r="RYI537" s="485"/>
      <c r="RYJ537" s="340"/>
      <c r="RYK537" s="485"/>
      <c r="RYL537" s="340"/>
      <c r="RYM537" s="485"/>
      <c r="RYN537" s="340"/>
      <c r="RYO537" s="485"/>
      <c r="RYP537" s="340"/>
      <c r="RYQ537" s="485"/>
      <c r="RYR537" s="340"/>
      <c r="RYS537" s="485"/>
      <c r="RYT537" s="340"/>
      <c r="RYU537" s="485"/>
      <c r="RYV537" s="340"/>
      <c r="RYW537" s="485"/>
      <c r="RYX537" s="340"/>
      <c r="RYY537" s="485"/>
      <c r="RYZ537" s="340"/>
      <c r="RZA537" s="485"/>
      <c r="RZB537" s="340"/>
      <c r="RZC537" s="485"/>
      <c r="RZD537" s="340"/>
      <c r="RZE537" s="485"/>
      <c r="RZF537" s="340"/>
      <c r="RZG537" s="485"/>
      <c r="RZH537" s="340"/>
      <c r="RZI537" s="485"/>
      <c r="RZJ537" s="340"/>
      <c r="RZK537" s="485"/>
      <c r="RZL537" s="340"/>
      <c r="RZM537" s="485"/>
      <c r="RZN537" s="340"/>
      <c r="RZO537" s="485"/>
      <c r="RZP537" s="340"/>
      <c r="RZQ537" s="485"/>
      <c r="RZR537" s="340"/>
      <c r="RZS537" s="485"/>
      <c r="RZT537" s="340"/>
      <c r="RZU537" s="485"/>
      <c r="RZV537" s="340"/>
      <c r="RZW537" s="485"/>
      <c r="RZX537" s="340"/>
      <c r="RZY537" s="485"/>
      <c r="RZZ537" s="340"/>
      <c r="SAA537" s="485"/>
      <c r="SAB537" s="340"/>
      <c r="SAC537" s="485"/>
      <c r="SAD537" s="340"/>
      <c r="SAE537" s="485"/>
      <c r="SAF537" s="340"/>
      <c r="SAG537" s="485"/>
      <c r="SAH537" s="340"/>
      <c r="SAI537" s="485"/>
      <c r="SAJ537" s="340"/>
      <c r="SAK537" s="485"/>
      <c r="SAL537" s="340"/>
      <c r="SAM537" s="485"/>
      <c r="SAN537" s="340"/>
      <c r="SAO537" s="485"/>
      <c r="SAP537" s="340"/>
      <c r="SAQ537" s="485"/>
      <c r="SAR537" s="340"/>
      <c r="SAS537" s="485"/>
      <c r="SAT537" s="340"/>
      <c r="SAU537" s="485"/>
      <c r="SAV537" s="340"/>
      <c r="SAW537" s="485"/>
      <c r="SAX537" s="340"/>
      <c r="SAY537" s="485"/>
      <c r="SAZ537" s="340"/>
      <c r="SBA537" s="485"/>
      <c r="SBB537" s="340"/>
      <c r="SBC537" s="485"/>
      <c r="SBD537" s="340"/>
      <c r="SBE537" s="485"/>
      <c r="SBF537" s="340"/>
      <c r="SBG537" s="485"/>
      <c r="SBH537" s="340"/>
      <c r="SBI537" s="485"/>
      <c r="SBJ537" s="340"/>
      <c r="SBK537" s="485"/>
      <c r="SBL537" s="340"/>
      <c r="SBM537" s="485"/>
      <c r="SBN537" s="340"/>
      <c r="SBO537" s="485"/>
      <c r="SBP537" s="340"/>
      <c r="SBQ537" s="485"/>
      <c r="SBR537" s="340"/>
      <c r="SBS537" s="485"/>
      <c r="SBT537" s="340"/>
      <c r="SBU537" s="485"/>
      <c r="SBV537" s="340"/>
      <c r="SBW537" s="485"/>
      <c r="SBX537" s="340"/>
      <c r="SBY537" s="485"/>
      <c r="SBZ537" s="340"/>
      <c r="SCA537" s="485"/>
      <c r="SCB537" s="340"/>
      <c r="SCC537" s="485"/>
      <c r="SCD537" s="340"/>
      <c r="SCE537" s="485"/>
      <c r="SCF537" s="340"/>
      <c r="SCG537" s="485"/>
      <c r="SCH537" s="340"/>
      <c r="SCI537" s="485"/>
      <c r="SCJ537" s="340"/>
      <c r="SCK537" s="485"/>
      <c r="SCL537" s="340"/>
      <c r="SCM537" s="485"/>
      <c r="SCN537" s="340"/>
      <c r="SCO537" s="485"/>
      <c r="SCP537" s="340"/>
      <c r="SCQ537" s="485"/>
      <c r="SCR537" s="340"/>
      <c r="SCS537" s="485"/>
      <c r="SCT537" s="340"/>
      <c r="SCU537" s="485"/>
      <c r="SCV537" s="340"/>
      <c r="SCW537" s="485"/>
      <c r="SCX537" s="340"/>
      <c r="SCY537" s="485"/>
      <c r="SCZ537" s="340"/>
      <c r="SDA537" s="485"/>
      <c r="SDB537" s="340"/>
      <c r="SDC537" s="485"/>
      <c r="SDD537" s="340"/>
      <c r="SDE537" s="485"/>
      <c r="SDF537" s="340"/>
      <c r="SDG537" s="485"/>
      <c r="SDH537" s="340"/>
      <c r="SDI537" s="485"/>
      <c r="SDJ537" s="340"/>
      <c r="SDK537" s="485"/>
      <c r="SDL537" s="340"/>
      <c r="SDM537" s="485"/>
      <c r="SDN537" s="340"/>
      <c r="SDO537" s="485"/>
      <c r="SDP537" s="340"/>
      <c r="SDQ537" s="485"/>
      <c r="SDR537" s="340"/>
      <c r="SDS537" s="485"/>
      <c r="SDT537" s="340"/>
      <c r="SDU537" s="485"/>
      <c r="SDV537" s="340"/>
      <c r="SDW537" s="485"/>
      <c r="SDX537" s="340"/>
      <c r="SDY537" s="485"/>
      <c r="SDZ537" s="340"/>
      <c r="SEA537" s="485"/>
      <c r="SEB537" s="340"/>
      <c r="SEC537" s="485"/>
      <c r="SED537" s="340"/>
      <c r="SEE537" s="485"/>
      <c r="SEF537" s="340"/>
      <c r="SEG537" s="485"/>
      <c r="SEH537" s="340"/>
      <c r="SEI537" s="485"/>
      <c r="SEJ537" s="340"/>
      <c r="SEK537" s="485"/>
      <c r="SEL537" s="340"/>
      <c r="SEM537" s="485"/>
      <c r="SEN537" s="340"/>
      <c r="SEO537" s="485"/>
      <c r="SEP537" s="340"/>
      <c r="SEQ537" s="485"/>
      <c r="SER537" s="340"/>
      <c r="SES537" s="485"/>
      <c r="SET537" s="340"/>
      <c r="SEU537" s="485"/>
      <c r="SEV537" s="340"/>
      <c r="SEW537" s="485"/>
      <c r="SEX537" s="340"/>
      <c r="SEY537" s="485"/>
      <c r="SEZ537" s="340"/>
      <c r="SFA537" s="485"/>
      <c r="SFB537" s="340"/>
      <c r="SFC537" s="485"/>
      <c r="SFD537" s="340"/>
      <c r="SFE537" s="485"/>
      <c r="SFF537" s="340"/>
      <c r="SFG537" s="485"/>
      <c r="SFH537" s="340"/>
      <c r="SFI537" s="485"/>
      <c r="SFJ537" s="340"/>
      <c r="SFK537" s="485"/>
      <c r="SFL537" s="340"/>
      <c r="SFM537" s="485"/>
      <c r="SFN537" s="340"/>
      <c r="SFO537" s="485"/>
      <c r="SFP537" s="340"/>
      <c r="SFQ537" s="485"/>
      <c r="SFR537" s="340"/>
      <c r="SFS537" s="485"/>
      <c r="SFT537" s="340"/>
      <c r="SFU537" s="485"/>
      <c r="SFV537" s="340"/>
      <c r="SFW537" s="485"/>
      <c r="SFX537" s="340"/>
      <c r="SFY537" s="485"/>
      <c r="SFZ537" s="340"/>
      <c r="SGA537" s="485"/>
      <c r="SGB537" s="340"/>
      <c r="SGC537" s="485"/>
      <c r="SGD537" s="340"/>
      <c r="SGE537" s="485"/>
      <c r="SGF537" s="340"/>
      <c r="SGG537" s="485"/>
      <c r="SGH537" s="340"/>
      <c r="SGI537" s="485"/>
      <c r="SGJ537" s="340"/>
      <c r="SGK537" s="485"/>
      <c r="SGL537" s="340"/>
      <c r="SGM537" s="485"/>
      <c r="SGN537" s="340"/>
      <c r="SGO537" s="485"/>
      <c r="SGP537" s="340"/>
      <c r="SGQ537" s="485"/>
      <c r="SGR537" s="340"/>
      <c r="SGS537" s="485"/>
      <c r="SGT537" s="340"/>
      <c r="SGU537" s="485"/>
      <c r="SGV537" s="340"/>
      <c r="SGW537" s="485"/>
      <c r="SGX537" s="340"/>
      <c r="SGY537" s="485"/>
      <c r="SGZ537" s="340"/>
      <c r="SHA537" s="485"/>
      <c r="SHB537" s="340"/>
      <c r="SHC537" s="485"/>
      <c r="SHD537" s="340"/>
      <c r="SHE537" s="485"/>
      <c r="SHF537" s="340"/>
      <c r="SHG537" s="485"/>
      <c r="SHH537" s="340"/>
      <c r="SHI537" s="485"/>
      <c r="SHJ537" s="340"/>
      <c r="SHK537" s="485"/>
      <c r="SHL537" s="340"/>
      <c r="SHM537" s="485"/>
      <c r="SHN537" s="340"/>
      <c r="SHO537" s="485"/>
      <c r="SHP537" s="340"/>
      <c r="SHQ537" s="485"/>
      <c r="SHR537" s="340"/>
      <c r="SHS537" s="485"/>
      <c r="SHT537" s="340"/>
      <c r="SHU537" s="485"/>
      <c r="SHV537" s="340"/>
      <c r="SHW537" s="485"/>
      <c r="SHX537" s="340"/>
      <c r="SHY537" s="485"/>
      <c r="SHZ537" s="340"/>
      <c r="SIA537" s="485"/>
      <c r="SIB537" s="340"/>
      <c r="SIC537" s="485"/>
      <c r="SID537" s="340"/>
      <c r="SIE537" s="485"/>
      <c r="SIF537" s="340"/>
      <c r="SIG537" s="485"/>
      <c r="SIH537" s="340"/>
      <c r="SII537" s="485"/>
      <c r="SIJ537" s="340"/>
      <c r="SIK537" s="485"/>
      <c r="SIL537" s="340"/>
      <c r="SIM537" s="485"/>
      <c r="SIN537" s="340"/>
      <c r="SIO537" s="485"/>
      <c r="SIP537" s="340"/>
      <c r="SIQ537" s="485"/>
      <c r="SIR537" s="340"/>
      <c r="SIS537" s="485"/>
      <c r="SIT537" s="340"/>
      <c r="SIU537" s="485"/>
      <c r="SIV537" s="340"/>
      <c r="SIW537" s="485"/>
      <c r="SIX537" s="340"/>
      <c r="SIY537" s="485"/>
      <c r="SIZ537" s="340"/>
      <c r="SJA537" s="485"/>
      <c r="SJB537" s="340"/>
      <c r="SJC537" s="485"/>
      <c r="SJD537" s="340"/>
      <c r="SJE537" s="485"/>
      <c r="SJF537" s="340"/>
      <c r="SJG537" s="485"/>
      <c r="SJH537" s="340"/>
      <c r="SJI537" s="485"/>
      <c r="SJJ537" s="340"/>
      <c r="SJK537" s="485"/>
      <c r="SJL537" s="340"/>
      <c r="SJM537" s="485"/>
      <c r="SJN537" s="340"/>
      <c r="SJO537" s="485"/>
      <c r="SJP537" s="340"/>
      <c r="SJQ537" s="485"/>
      <c r="SJR537" s="340"/>
      <c r="SJS537" s="485"/>
      <c r="SJT537" s="340"/>
      <c r="SJU537" s="485"/>
      <c r="SJV537" s="340"/>
      <c r="SJW537" s="485"/>
      <c r="SJX537" s="340"/>
      <c r="SJY537" s="485"/>
      <c r="SJZ537" s="340"/>
      <c r="SKA537" s="485"/>
      <c r="SKB537" s="340"/>
      <c r="SKC537" s="485"/>
      <c r="SKD537" s="340"/>
      <c r="SKE537" s="485"/>
      <c r="SKF537" s="340"/>
      <c r="SKG537" s="485"/>
      <c r="SKH537" s="340"/>
      <c r="SKI537" s="485"/>
      <c r="SKJ537" s="340"/>
      <c r="SKK537" s="485"/>
      <c r="SKL537" s="340"/>
      <c r="SKM537" s="485"/>
      <c r="SKN537" s="340"/>
      <c r="SKO537" s="485"/>
      <c r="SKP537" s="340"/>
      <c r="SKQ537" s="485"/>
      <c r="SKR537" s="340"/>
      <c r="SKS537" s="485"/>
      <c r="SKT537" s="340"/>
      <c r="SKU537" s="485"/>
      <c r="SKV537" s="340"/>
      <c r="SKW537" s="485"/>
      <c r="SKX537" s="340"/>
      <c r="SKY537" s="485"/>
      <c r="SKZ537" s="340"/>
      <c r="SLA537" s="485"/>
      <c r="SLB537" s="340"/>
      <c r="SLC537" s="485"/>
      <c r="SLD537" s="340"/>
      <c r="SLE537" s="485"/>
      <c r="SLF537" s="340"/>
      <c r="SLG537" s="485"/>
      <c r="SLH537" s="340"/>
      <c r="SLI537" s="485"/>
      <c r="SLJ537" s="340"/>
      <c r="SLK537" s="485"/>
      <c r="SLL537" s="340"/>
      <c r="SLM537" s="485"/>
      <c r="SLN537" s="340"/>
      <c r="SLO537" s="485"/>
      <c r="SLP537" s="340"/>
      <c r="SLQ537" s="485"/>
      <c r="SLR537" s="340"/>
      <c r="SLS537" s="485"/>
      <c r="SLT537" s="340"/>
      <c r="SLU537" s="485"/>
      <c r="SLV537" s="340"/>
      <c r="SLW537" s="485"/>
      <c r="SLX537" s="340"/>
      <c r="SLY537" s="485"/>
      <c r="SLZ537" s="340"/>
      <c r="SMA537" s="485"/>
      <c r="SMB537" s="340"/>
      <c r="SMC537" s="485"/>
      <c r="SMD537" s="340"/>
      <c r="SME537" s="485"/>
      <c r="SMF537" s="340"/>
      <c r="SMG537" s="485"/>
      <c r="SMH537" s="340"/>
      <c r="SMI537" s="485"/>
      <c r="SMJ537" s="340"/>
      <c r="SMK537" s="485"/>
      <c r="SML537" s="340"/>
      <c r="SMM537" s="485"/>
      <c r="SMN537" s="340"/>
      <c r="SMO537" s="485"/>
      <c r="SMP537" s="340"/>
      <c r="SMQ537" s="485"/>
      <c r="SMR537" s="340"/>
      <c r="SMS537" s="485"/>
      <c r="SMT537" s="340"/>
      <c r="SMU537" s="485"/>
      <c r="SMV537" s="340"/>
      <c r="SMW537" s="485"/>
      <c r="SMX537" s="340"/>
      <c r="SMY537" s="485"/>
      <c r="SMZ537" s="340"/>
      <c r="SNA537" s="485"/>
      <c r="SNB537" s="340"/>
      <c r="SNC537" s="485"/>
      <c r="SND537" s="340"/>
      <c r="SNE537" s="485"/>
      <c r="SNF537" s="340"/>
      <c r="SNG537" s="485"/>
      <c r="SNH537" s="340"/>
      <c r="SNI537" s="485"/>
      <c r="SNJ537" s="340"/>
      <c r="SNK537" s="485"/>
      <c r="SNL537" s="340"/>
      <c r="SNM537" s="485"/>
      <c r="SNN537" s="340"/>
      <c r="SNO537" s="485"/>
      <c r="SNP537" s="340"/>
      <c r="SNQ537" s="485"/>
      <c r="SNR537" s="340"/>
      <c r="SNS537" s="485"/>
      <c r="SNT537" s="340"/>
      <c r="SNU537" s="485"/>
      <c r="SNV537" s="340"/>
      <c r="SNW537" s="485"/>
      <c r="SNX537" s="340"/>
      <c r="SNY537" s="485"/>
      <c r="SNZ537" s="340"/>
      <c r="SOA537" s="485"/>
      <c r="SOB537" s="340"/>
      <c r="SOC537" s="485"/>
      <c r="SOD537" s="340"/>
      <c r="SOE537" s="485"/>
      <c r="SOF537" s="340"/>
      <c r="SOG537" s="485"/>
      <c r="SOH537" s="340"/>
      <c r="SOI537" s="485"/>
      <c r="SOJ537" s="340"/>
      <c r="SOK537" s="485"/>
      <c r="SOL537" s="340"/>
      <c r="SOM537" s="485"/>
      <c r="SON537" s="340"/>
      <c r="SOO537" s="485"/>
      <c r="SOP537" s="340"/>
      <c r="SOQ537" s="485"/>
      <c r="SOR537" s="340"/>
      <c r="SOS537" s="485"/>
      <c r="SOT537" s="340"/>
      <c r="SOU537" s="485"/>
      <c r="SOV537" s="340"/>
      <c r="SOW537" s="485"/>
      <c r="SOX537" s="340"/>
      <c r="SOY537" s="485"/>
      <c r="SOZ537" s="340"/>
      <c r="SPA537" s="485"/>
      <c r="SPB537" s="340"/>
      <c r="SPC537" s="485"/>
      <c r="SPD537" s="340"/>
      <c r="SPE537" s="485"/>
      <c r="SPF537" s="340"/>
      <c r="SPG537" s="485"/>
      <c r="SPH537" s="340"/>
      <c r="SPI537" s="485"/>
      <c r="SPJ537" s="340"/>
      <c r="SPK537" s="485"/>
      <c r="SPL537" s="340"/>
      <c r="SPM537" s="485"/>
      <c r="SPN537" s="340"/>
      <c r="SPO537" s="485"/>
      <c r="SPP537" s="340"/>
      <c r="SPQ537" s="485"/>
      <c r="SPR537" s="340"/>
      <c r="SPS537" s="485"/>
      <c r="SPT537" s="340"/>
      <c r="SPU537" s="485"/>
      <c r="SPV537" s="340"/>
      <c r="SPW537" s="485"/>
      <c r="SPX537" s="340"/>
      <c r="SPY537" s="485"/>
      <c r="SPZ537" s="340"/>
      <c r="SQA537" s="485"/>
      <c r="SQB537" s="340"/>
      <c r="SQC537" s="485"/>
      <c r="SQD537" s="340"/>
      <c r="SQE537" s="485"/>
      <c r="SQF537" s="340"/>
      <c r="SQG537" s="485"/>
      <c r="SQH537" s="340"/>
      <c r="SQI537" s="485"/>
      <c r="SQJ537" s="340"/>
      <c r="SQK537" s="485"/>
      <c r="SQL537" s="340"/>
      <c r="SQM537" s="485"/>
      <c r="SQN537" s="340"/>
      <c r="SQO537" s="485"/>
      <c r="SQP537" s="340"/>
      <c r="SQQ537" s="485"/>
      <c r="SQR537" s="340"/>
      <c r="SQS537" s="485"/>
      <c r="SQT537" s="340"/>
      <c r="SQU537" s="485"/>
      <c r="SQV537" s="340"/>
      <c r="SQW537" s="485"/>
      <c r="SQX537" s="340"/>
      <c r="SQY537" s="485"/>
      <c r="SQZ537" s="340"/>
      <c r="SRA537" s="485"/>
      <c r="SRB537" s="340"/>
      <c r="SRC537" s="485"/>
      <c r="SRD537" s="340"/>
      <c r="SRE537" s="485"/>
      <c r="SRF537" s="340"/>
      <c r="SRG537" s="485"/>
      <c r="SRH537" s="340"/>
      <c r="SRI537" s="485"/>
      <c r="SRJ537" s="340"/>
      <c r="SRK537" s="485"/>
      <c r="SRL537" s="340"/>
      <c r="SRM537" s="485"/>
      <c r="SRN537" s="340"/>
      <c r="SRO537" s="485"/>
      <c r="SRP537" s="340"/>
      <c r="SRQ537" s="485"/>
      <c r="SRR537" s="340"/>
      <c r="SRS537" s="485"/>
      <c r="SRT537" s="340"/>
      <c r="SRU537" s="485"/>
      <c r="SRV537" s="340"/>
      <c r="SRW537" s="485"/>
      <c r="SRX537" s="340"/>
      <c r="SRY537" s="485"/>
      <c r="SRZ537" s="340"/>
      <c r="SSA537" s="485"/>
      <c r="SSB537" s="340"/>
      <c r="SSC537" s="485"/>
      <c r="SSD537" s="340"/>
      <c r="SSE537" s="485"/>
      <c r="SSF537" s="340"/>
      <c r="SSG537" s="485"/>
      <c r="SSH537" s="340"/>
      <c r="SSI537" s="485"/>
      <c r="SSJ537" s="340"/>
      <c r="SSK537" s="485"/>
      <c r="SSL537" s="340"/>
      <c r="SSM537" s="485"/>
      <c r="SSN537" s="340"/>
      <c r="SSO537" s="485"/>
      <c r="SSP537" s="340"/>
      <c r="SSQ537" s="485"/>
      <c r="SSR537" s="340"/>
      <c r="SSS537" s="485"/>
      <c r="SST537" s="340"/>
      <c r="SSU537" s="485"/>
      <c r="SSV537" s="340"/>
      <c r="SSW537" s="485"/>
      <c r="SSX537" s="340"/>
      <c r="SSY537" s="485"/>
      <c r="SSZ537" s="340"/>
      <c r="STA537" s="485"/>
      <c r="STB537" s="340"/>
      <c r="STC537" s="485"/>
      <c r="STD537" s="340"/>
      <c r="STE537" s="485"/>
      <c r="STF537" s="340"/>
      <c r="STG537" s="485"/>
      <c r="STH537" s="340"/>
      <c r="STI537" s="485"/>
      <c r="STJ537" s="340"/>
      <c r="STK537" s="485"/>
      <c r="STL537" s="340"/>
      <c r="STM537" s="485"/>
      <c r="STN537" s="340"/>
      <c r="STO537" s="485"/>
      <c r="STP537" s="340"/>
      <c r="STQ537" s="485"/>
      <c r="STR537" s="340"/>
      <c r="STS537" s="485"/>
      <c r="STT537" s="340"/>
      <c r="STU537" s="485"/>
      <c r="STV537" s="340"/>
      <c r="STW537" s="485"/>
      <c r="STX537" s="340"/>
      <c r="STY537" s="485"/>
      <c r="STZ537" s="340"/>
      <c r="SUA537" s="485"/>
      <c r="SUB537" s="340"/>
      <c r="SUC537" s="485"/>
      <c r="SUD537" s="340"/>
      <c r="SUE537" s="485"/>
      <c r="SUF537" s="340"/>
      <c r="SUG537" s="485"/>
      <c r="SUH537" s="340"/>
      <c r="SUI537" s="485"/>
      <c r="SUJ537" s="340"/>
      <c r="SUK537" s="485"/>
      <c r="SUL537" s="340"/>
      <c r="SUM537" s="485"/>
      <c r="SUN537" s="340"/>
      <c r="SUO537" s="485"/>
      <c r="SUP537" s="340"/>
      <c r="SUQ537" s="485"/>
      <c r="SUR537" s="340"/>
      <c r="SUS537" s="485"/>
      <c r="SUT537" s="340"/>
      <c r="SUU537" s="485"/>
      <c r="SUV537" s="340"/>
      <c r="SUW537" s="485"/>
      <c r="SUX537" s="340"/>
      <c r="SUY537" s="485"/>
      <c r="SUZ537" s="340"/>
      <c r="SVA537" s="485"/>
      <c r="SVB537" s="340"/>
      <c r="SVC537" s="485"/>
      <c r="SVD537" s="340"/>
      <c r="SVE537" s="485"/>
      <c r="SVF537" s="340"/>
      <c r="SVG537" s="485"/>
      <c r="SVH537" s="340"/>
      <c r="SVI537" s="485"/>
      <c r="SVJ537" s="340"/>
      <c r="SVK537" s="485"/>
      <c r="SVL537" s="340"/>
      <c r="SVM537" s="485"/>
      <c r="SVN537" s="340"/>
      <c r="SVO537" s="485"/>
      <c r="SVP537" s="340"/>
      <c r="SVQ537" s="485"/>
      <c r="SVR537" s="340"/>
      <c r="SVS537" s="485"/>
      <c r="SVT537" s="340"/>
      <c r="SVU537" s="485"/>
      <c r="SVV537" s="340"/>
      <c r="SVW537" s="485"/>
      <c r="SVX537" s="340"/>
      <c r="SVY537" s="485"/>
      <c r="SVZ537" s="340"/>
      <c r="SWA537" s="485"/>
      <c r="SWB537" s="340"/>
      <c r="SWC537" s="485"/>
      <c r="SWD537" s="340"/>
      <c r="SWE537" s="485"/>
      <c r="SWF537" s="340"/>
      <c r="SWG537" s="485"/>
      <c r="SWH537" s="340"/>
      <c r="SWI537" s="485"/>
      <c r="SWJ537" s="340"/>
      <c r="SWK537" s="485"/>
      <c r="SWL537" s="340"/>
      <c r="SWM537" s="485"/>
      <c r="SWN537" s="340"/>
      <c r="SWO537" s="485"/>
      <c r="SWP537" s="340"/>
      <c r="SWQ537" s="485"/>
      <c r="SWR537" s="340"/>
      <c r="SWS537" s="485"/>
      <c r="SWT537" s="340"/>
      <c r="SWU537" s="485"/>
      <c r="SWV537" s="340"/>
      <c r="SWW537" s="485"/>
      <c r="SWX537" s="340"/>
      <c r="SWY537" s="485"/>
      <c r="SWZ537" s="340"/>
      <c r="SXA537" s="485"/>
      <c r="SXB537" s="340"/>
      <c r="SXC537" s="485"/>
      <c r="SXD537" s="340"/>
      <c r="SXE537" s="485"/>
      <c r="SXF537" s="340"/>
      <c r="SXG537" s="485"/>
      <c r="SXH537" s="340"/>
      <c r="SXI537" s="485"/>
      <c r="SXJ537" s="340"/>
      <c r="SXK537" s="485"/>
      <c r="SXL537" s="340"/>
      <c r="SXM537" s="485"/>
      <c r="SXN537" s="340"/>
      <c r="SXO537" s="485"/>
      <c r="SXP537" s="340"/>
      <c r="SXQ537" s="485"/>
      <c r="SXR537" s="340"/>
      <c r="SXS537" s="485"/>
      <c r="SXT537" s="340"/>
      <c r="SXU537" s="485"/>
      <c r="SXV537" s="340"/>
      <c r="SXW537" s="485"/>
      <c r="SXX537" s="340"/>
      <c r="SXY537" s="485"/>
      <c r="SXZ537" s="340"/>
      <c r="SYA537" s="485"/>
      <c r="SYB537" s="340"/>
      <c r="SYC537" s="485"/>
      <c r="SYD537" s="340"/>
      <c r="SYE537" s="485"/>
      <c r="SYF537" s="340"/>
      <c r="SYG537" s="485"/>
      <c r="SYH537" s="340"/>
      <c r="SYI537" s="485"/>
      <c r="SYJ537" s="340"/>
      <c r="SYK537" s="485"/>
      <c r="SYL537" s="340"/>
      <c r="SYM537" s="485"/>
      <c r="SYN537" s="340"/>
      <c r="SYO537" s="485"/>
      <c r="SYP537" s="340"/>
      <c r="SYQ537" s="485"/>
      <c r="SYR537" s="340"/>
      <c r="SYS537" s="485"/>
      <c r="SYT537" s="340"/>
      <c r="SYU537" s="485"/>
      <c r="SYV537" s="340"/>
      <c r="SYW537" s="485"/>
      <c r="SYX537" s="340"/>
      <c r="SYY537" s="485"/>
      <c r="SYZ537" s="340"/>
      <c r="SZA537" s="485"/>
      <c r="SZB537" s="340"/>
      <c r="SZC537" s="485"/>
      <c r="SZD537" s="340"/>
      <c r="SZE537" s="485"/>
      <c r="SZF537" s="340"/>
      <c r="SZG537" s="485"/>
      <c r="SZH537" s="340"/>
      <c r="SZI537" s="485"/>
      <c r="SZJ537" s="340"/>
      <c r="SZK537" s="485"/>
      <c r="SZL537" s="340"/>
      <c r="SZM537" s="485"/>
      <c r="SZN537" s="340"/>
      <c r="SZO537" s="485"/>
      <c r="SZP537" s="340"/>
      <c r="SZQ537" s="485"/>
      <c r="SZR537" s="340"/>
      <c r="SZS537" s="485"/>
      <c r="SZT537" s="340"/>
      <c r="SZU537" s="485"/>
      <c r="SZV537" s="340"/>
      <c r="SZW537" s="485"/>
      <c r="SZX537" s="340"/>
      <c r="SZY537" s="485"/>
      <c r="SZZ537" s="340"/>
      <c r="TAA537" s="485"/>
      <c r="TAB537" s="340"/>
      <c r="TAC537" s="485"/>
      <c r="TAD537" s="340"/>
      <c r="TAE537" s="485"/>
      <c r="TAF537" s="340"/>
      <c r="TAG537" s="485"/>
      <c r="TAH537" s="340"/>
      <c r="TAI537" s="485"/>
      <c r="TAJ537" s="340"/>
      <c r="TAK537" s="485"/>
      <c r="TAL537" s="340"/>
      <c r="TAM537" s="485"/>
      <c r="TAN537" s="340"/>
      <c r="TAO537" s="485"/>
      <c r="TAP537" s="340"/>
      <c r="TAQ537" s="485"/>
      <c r="TAR537" s="340"/>
      <c r="TAS537" s="485"/>
      <c r="TAT537" s="340"/>
      <c r="TAU537" s="485"/>
      <c r="TAV537" s="340"/>
      <c r="TAW537" s="485"/>
      <c r="TAX537" s="340"/>
      <c r="TAY537" s="485"/>
      <c r="TAZ537" s="340"/>
      <c r="TBA537" s="485"/>
      <c r="TBB537" s="340"/>
      <c r="TBC537" s="485"/>
      <c r="TBD537" s="340"/>
      <c r="TBE537" s="485"/>
      <c r="TBF537" s="340"/>
      <c r="TBG537" s="485"/>
      <c r="TBH537" s="340"/>
      <c r="TBI537" s="485"/>
      <c r="TBJ537" s="340"/>
      <c r="TBK537" s="485"/>
      <c r="TBL537" s="340"/>
      <c r="TBM537" s="485"/>
      <c r="TBN537" s="340"/>
      <c r="TBO537" s="485"/>
      <c r="TBP537" s="340"/>
      <c r="TBQ537" s="485"/>
      <c r="TBR537" s="340"/>
      <c r="TBS537" s="485"/>
      <c r="TBT537" s="340"/>
      <c r="TBU537" s="485"/>
      <c r="TBV537" s="340"/>
      <c r="TBW537" s="485"/>
      <c r="TBX537" s="340"/>
      <c r="TBY537" s="485"/>
      <c r="TBZ537" s="340"/>
      <c r="TCA537" s="485"/>
      <c r="TCB537" s="340"/>
      <c r="TCC537" s="485"/>
      <c r="TCD537" s="340"/>
      <c r="TCE537" s="485"/>
      <c r="TCF537" s="340"/>
      <c r="TCG537" s="485"/>
      <c r="TCH537" s="340"/>
      <c r="TCI537" s="485"/>
      <c r="TCJ537" s="340"/>
      <c r="TCK537" s="485"/>
      <c r="TCL537" s="340"/>
      <c r="TCM537" s="485"/>
      <c r="TCN537" s="340"/>
      <c r="TCO537" s="485"/>
      <c r="TCP537" s="340"/>
      <c r="TCQ537" s="485"/>
      <c r="TCR537" s="340"/>
      <c r="TCS537" s="485"/>
      <c r="TCT537" s="340"/>
      <c r="TCU537" s="485"/>
      <c r="TCV537" s="340"/>
      <c r="TCW537" s="485"/>
      <c r="TCX537" s="340"/>
      <c r="TCY537" s="485"/>
      <c r="TCZ537" s="340"/>
      <c r="TDA537" s="485"/>
      <c r="TDB537" s="340"/>
      <c r="TDC537" s="485"/>
      <c r="TDD537" s="340"/>
      <c r="TDE537" s="485"/>
      <c r="TDF537" s="340"/>
      <c r="TDG537" s="485"/>
      <c r="TDH537" s="340"/>
      <c r="TDI537" s="485"/>
      <c r="TDJ537" s="340"/>
      <c r="TDK537" s="485"/>
      <c r="TDL537" s="340"/>
      <c r="TDM537" s="485"/>
      <c r="TDN537" s="340"/>
      <c r="TDO537" s="485"/>
      <c r="TDP537" s="340"/>
      <c r="TDQ537" s="485"/>
      <c r="TDR537" s="340"/>
      <c r="TDS537" s="485"/>
      <c r="TDT537" s="340"/>
      <c r="TDU537" s="485"/>
      <c r="TDV537" s="340"/>
      <c r="TDW537" s="485"/>
      <c r="TDX537" s="340"/>
      <c r="TDY537" s="485"/>
      <c r="TDZ537" s="340"/>
      <c r="TEA537" s="485"/>
      <c r="TEB537" s="340"/>
      <c r="TEC537" s="485"/>
      <c r="TED537" s="340"/>
      <c r="TEE537" s="485"/>
      <c r="TEF537" s="340"/>
      <c r="TEG537" s="485"/>
      <c r="TEH537" s="340"/>
      <c r="TEI537" s="485"/>
      <c r="TEJ537" s="340"/>
      <c r="TEK537" s="485"/>
      <c r="TEL537" s="340"/>
      <c r="TEM537" s="485"/>
      <c r="TEN537" s="340"/>
      <c r="TEO537" s="485"/>
      <c r="TEP537" s="340"/>
      <c r="TEQ537" s="485"/>
      <c r="TER537" s="340"/>
      <c r="TES537" s="485"/>
      <c r="TET537" s="340"/>
      <c r="TEU537" s="485"/>
      <c r="TEV537" s="340"/>
      <c r="TEW537" s="485"/>
      <c r="TEX537" s="340"/>
      <c r="TEY537" s="485"/>
      <c r="TEZ537" s="340"/>
      <c r="TFA537" s="485"/>
      <c r="TFB537" s="340"/>
      <c r="TFC537" s="485"/>
      <c r="TFD537" s="340"/>
      <c r="TFE537" s="485"/>
      <c r="TFF537" s="340"/>
      <c r="TFG537" s="485"/>
      <c r="TFH537" s="340"/>
      <c r="TFI537" s="485"/>
      <c r="TFJ537" s="340"/>
      <c r="TFK537" s="485"/>
      <c r="TFL537" s="340"/>
      <c r="TFM537" s="485"/>
      <c r="TFN537" s="340"/>
      <c r="TFO537" s="485"/>
      <c r="TFP537" s="340"/>
      <c r="TFQ537" s="485"/>
      <c r="TFR537" s="340"/>
      <c r="TFS537" s="485"/>
      <c r="TFT537" s="340"/>
      <c r="TFU537" s="485"/>
      <c r="TFV537" s="340"/>
      <c r="TFW537" s="485"/>
      <c r="TFX537" s="340"/>
      <c r="TFY537" s="485"/>
      <c r="TFZ537" s="340"/>
      <c r="TGA537" s="485"/>
      <c r="TGB537" s="340"/>
      <c r="TGC537" s="485"/>
      <c r="TGD537" s="340"/>
      <c r="TGE537" s="485"/>
      <c r="TGF537" s="340"/>
      <c r="TGG537" s="485"/>
      <c r="TGH537" s="340"/>
      <c r="TGI537" s="485"/>
      <c r="TGJ537" s="340"/>
      <c r="TGK537" s="485"/>
      <c r="TGL537" s="340"/>
      <c r="TGM537" s="485"/>
      <c r="TGN537" s="340"/>
      <c r="TGO537" s="485"/>
      <c r="TGP537" s="340"/>
      <c r="TGQ537" s="485"/>
      <c r="TGR537" s="340"/>
      <c r="TGS537" s="485"/>
      <c r="TGT537" s="340"/>
      <c r="TGU537" s="485"/>
      <c r="TGV537" s="340"/>
      <c r="TGW537" s="485"/>
      <c r="TGX537" s="340"/>
      <c r="TGY537" s="485"/>
      <c r="TGZ537" s="340"/>
      <c r="THA537" s="485"/>
      <c r="THB537" s="340"/>
      <c r="THC537" s="485"/>
      <c r="THD537" s="340"/>
      <c r="THE537" s="485"/>
      <c r="THF537" s="340"/>
      <c r="THG537" s="485"/>
      <c r="THH537" s="340"/>
      <c r="THI537" s="485"/>
      <c r="THJ537" s="340"/>
      <c r="THK537" s="485"/>
      <c r="THL537" s="340"/>
      <c r="THM537" s="485"/>
      <c r="THN537" s="340"/>
      <c r="THO537" s="485"/>
      <c r="THP537" s="340"/>
      <c r="THQ537" s="485"/>
      <c r="THR537" s="340"/>
      <c r="THS537" s="485"/>
      <c r="THT537" s="340"/>
      <c r="THU537" s="485"/>
      <c r="THV537" s="340"/>
      <c r="THW537" s="485"/>
      <c r="THX537" s="340"/>
      <c r="THY537" s="485"/>
      <c r="THZ537" s="340"/>
      <c r="TIA537" s="485"/>
      <c r="TIB537" s="340"/>
      <c r="TIC537" s="485"/>
      <c r="TID537" s="340"/>
      <c r="TIE537" s="485"/>
      <c r="TIF537" s="340"/>
      <c r="TIG537" s="485"/>
      <c r="TIH537" s="340"/>
      <c r="TII537" s="485"/>
      <c r="TIJ537" s="340"/>
      <c r="TIK537" s="485"/>
      <c r="TIL537" s="340"/>
      <c r="TIM537" s="485"/>
      <c r="TIN537" s="340"/>
      <c r="TIO537" s="485"/>
      <c r="TIP537" s="340"/>
      <c r="TIQ537" s="485"/>
      <c r="TIR537" s="340"/>
      <c r="TIS537" s="485"/>
      <c r="TIT537" s="340"/>
      <c r="TIU537" s="485"/>
      <c r="TIV537" s="340"/>
      <c r="TIW537" s="485"/>
      <c r="TIX537" s="340"/>
      <c r="TIY537" s="485"/>
      <c r="TIZ537" s="340"/>
      <c r="TJA537" s="485"/>
      <c r="TJB537" s="340"/>
      <c r="TJC537" s="485"/>
      <c r="TJD537" s="340"/>
      <c r="TJE537" s="485"/>
      <c r="TJF537" s="340"/>
      <c r="TJG537" s="485"/>
      <c r="TJH537" s="340"/>
      <c r="TJI537" s="485"/>
      <c r="TJJ537" s="340"/>
      <c r="TJK537" s="485"/>
      <c r="TJL537" s="340"/>
      <c r="TJM537" s="485"/>
      <c r="TJN537" s="340"/>
      <c r="TJO537" s="485"/>
      <c r="TJP537" s="340"/>
      <c r="TJQ537" s="485"/>
      <c r="TJR537" s="340"/>
      <c r="TJS537" s="485"/>
      <c r="TJT537" s="340"/>
      <c r="TJU537" s="485"/>
      <c r="TJV537" s="340"/>
      <c r="TJW537" s="485"/>
      <c r="TJX537" s="340"/>
      <c r="TJY537" s="485"/>
      <c r="TJZ537" s="340"/>
      <c r="TKA537" s="485"/>
      <c r="TKB537" s="340"/>
      <c r="TKC537" s="485"/>
      <c r="TKD537" s="340"/>
      <c r="TKE537" s="485"/>
      <c r="TKF537" s="340"/>
      <c r="TKG537" s="485"/>
      <c r="TKH537" s="340"/>
      <c r="TKI537" s="485"/>
      <c r="TKJ537" s="340"/>
      <c r="TKK537" s="485"/>
      <c r="TKL537" s="340"/>
      <c r="TKM537" s="485"/>
      <c r="TKN537" s="340"/>
      <c r="TKO537" s="485"/>
      <c r="TKP537" s="340"/>
      <c r="TKQ537" s="485"/>
      <c r="TKR537" s="340"/>
      <c r="TKS537" s="485"/>
      <c r="TKT537" s="340"/>
      <c r="TKU537" s="485"/>
      <c r="TKV537" s="340"/>
      <c r="TKW537" s="485"/>
      <c r="TKX537" s="340"/>
      <c r="TKY537" s="485"/>
      <c r="TKZ537" s="340"/>
      <c r="TLA537" s="485"/>
      <c r="TLB537" s="340"/>
      <c r="TLC537" s="485"/>
      <c r="TLD537" s="340"/>
      <c r="TLE537" s="485"/>
      <c r="TLF537" s="340"/>
      <c r="TLG537" s="485"/>
      <c r="TLH537" s="340"/>
      <c r="TLI537" s="485"/>
      <c r="TLJ537" s="340"/>
      <c r="TLK537" s="485"/>
      <c r="TLL537" s="340"/>
      <c r="TLM537" s="485"/>
      <c r="TLN537" s="340"/>
      <c r="TLO537" s="485"/>
      <c r="TLP537" s="340"/>
      <c r="TLQ537" s="485"/>
      <c r="TLR537" s="340"/>
      <c r="TLS537" s="485"/>
      <c r="TLT537" s="340"/>
      <c r="TLU537" s="485"/>
      <c r="TLV537" s="340"/>
      <c r="TLW537" s="485"/>
      <c r="TLX537" s="340"/>
      <c r="TLY537" s="485"/>
      <c r="TLZ537" s="340"/>
      <c r="TMA537" s="485"/>
      <c r="TMB537" s="340"/>
      <c r="TMC537" s="485"/>
      <c r="TMD537" s="340"/>
      <c r="TME537" s="485"/>
      <c r="TMF537" s="340"/>
      <c r="TMG537" s="485"/>
      <c r="TMH537" s="340"/>
      <c r="TMI537" s="485"/>
      <c r="TMJ537" s="340"/>
      <c r="TMK537" s="485"/>
      <c r="TML537" s="340"/>
      <c r="TMM537" s="485"/>
      <c r="TMN537" s="340"/>
      <c r="TMO537" s="485"/>
      <c r="TMP537" s="340"/>
      <c r="TMQ537" s="485"/>
      <c r="TMR537" s="340"/>
      <c r="TMS537" s="485"/>
      <c r="TMT537" s="340"/>
      <c r="TMU537" s="485"/>
      <c r="TMV537" s="340"/>
      <c r="TMW537" s="485"/>
      <c r="TMX537" s="340"/>
      <c r="TMY537" s="485"/>
      <c r="TMZ537" s="340"/>
      <c r="TNA537" s="485"/>
      <c r="TNB537" s="340"/>
      <c r="TNC537" s="485"/>
      <c r="TND537" s="340"/>
      <c r="TNE537" s="485"/>
      <c r="TNF537" s="340"/>
      <c r="TNG537" s="485"/>
      <c r="TNH537" s="340"/>
      <c r="TNI537" s="485"/>
      <c r="TNJ537" s="340"/>
      <c r="TNK537" s="485"/>
      <c r="TNL537" s="340"/>
      <c r="TNM537" s="485"/>
      <c r="TNN537" s="340"/>
      <c r="TNO537" s="485"/>
      <c r="TNP537" s="340"/>
      <c r="TNQ537" s="485"/>
      <c r="TNR537" s="340"/>
      <c r="TNS537" s="485"/>
      <c r="TNT537" s="340"/>
      <c r="TNU537" s="485"/>
      <c r="TNV537" s="340"/>
      <c r="TNW537" s="485"/>
      <c r="TNX537" s="340"/>
      <c r="TNY537" s="485"/>
      <c r="TNZ537" s="340"/>
      <c r="TOA537" s="485"/>
      <c r="TOB537" s="340"/>
      <c r="TOC537" s="485"/>
      <c r="TOD537" s="340"/>
      <c r="TOE537" s="485"/>
      <c r="TOF537" s="340"/>
      <c r="TOG537" s="485"/>
      <c r="TOH537" s="340"/>
      <c r="TOI537" s="485"/>
      <c r="TOJ537" s="340"/>
      <c r="TOK537" s="485"/>
      <c r="TOL537" s="340"/>
      <c r="TOM537" s="485"/>
      <c r="TON537" s="340"/>
      <c r="TOO537" s="485"/>
      <c r="TOP537" s="340"/>
      <c r="TOQ537" s="485"/>
      <c r="TOR537" s="340"/>
      <c r="TOS537" s="485"/>
      <c r="TOT537" s="340"/>
      <c r="TOU537" s="485"/>
      <c r="TOV537" s="340"/>
      <c r="TOW537" s="485"/>
      <c r="TOX537" s="340"/>
      <c r="TOY537" s="485"/>
      <c r="TOZ537" s="340"/>
      <c r="TPA537" s="485"/>
      <c r="TPB537" s="340"/>
      <c r="TPC537" s="485"/>
      <c r="TPD537" s="340"/>
      <c r="TPE537" s="485"/>
      <c r="TPF537" s="340"/>
      <c r="TPG537" s="485"/>
      <c r="TPH537" s="340"/>
      <c r="TPI537" s="485"/>
      <c r="TPJ537" s="340"/>
      <c r="TPK537" s="485"/>
      <c r="TPL537" s="340"/>
      <c r="TPM537" s="485"/>
      <c r="TPN537" s="340"/>
      <c r="TPO537" s="485"/>
      <c r="TPP537" s="340"/>
      <c r="TPQ537" s="485"/>
      <c r="TPR537" s="340"/>
      <c r="TPS537" s="485"/>
      <c r="TPT537" s="340"/>
      <c r="TPU537" s="485"/>
      <c r="TPV537" s="340"/>
      <c r="TPW537" s="485"/>
      <c r="TPX537" s="340"/>
      <c r="TPY537" s="485"/>
      <c r="TPZ537" s="340"/>
      <c r="TQA537" s="485"/>
      <c r="TQB537" s="340"/>
      <c r="TQC537" s="485"/>
      <c r="TQD537" s="340"/>
      <c r="TQE537" s="485"/>
      <c r="TQF537" s="340"/>
      <c r="TQG537" s="485"/>
      <c r="TQH537" s="340"/>
      <c r="TQI537" s="485"/>
      <c r="TQJ537" s="340"/>
      <c r="TQK537" s="485"/>
      <c r="TQL537" s="340"/>
      <c r="TQM537" s="485"/>
      <c r="TQN537" s="340"/>
      <c r="TQO537" s="485"/>
      <c r="TQP537" s="340"/>
      <c r="TQQ537" s="485"/>
      <c r="TQR537" s="340"/>
      <c r="TQS537" s="485"/>
      <c r="TQT537" s="340"/>
      <c r="TQU537" s="485"/>
      <c r="TQV537" s="340"/>
      <c r="TQW537" s="485"/>
      <c r="TQX537" s="340"/>
      <c r="TQY537" s="485"/>
      <c r="TQZ537" s="340"/>
      <c r="TRA537" s="485"/>
      <c r="TRB537" s="340"/>
      <c r="TRC537" s="485"/>
      <c r="TRD537" s="340"/>
      <c r="TRE537" s="485"/>
      <c r="TRF537" s="340"/>
      <c r="TRG537" s="485"/>
      <c r="TRH537" s="340"/>
      <c r="TRI537" s="485"/>
      <c r="TRJ537" s="340"/>
      <c r="TRK537" s="485"/>
      <c r="TRL537" s="340"/>
      <c r="TRM537" s="485"/>
      <c r="TRN537" s="340"/>
      <c r="TRO537" s="485"/>
      <c r="TRP537" s="340"/>
      <c r="TRQ537" s="485"/>
      <c r="TRR537" s="340"/>
      <c r="TRS537" s="485"/>
      <c r="TRT537" s="340"/>
      <c r="TRU537" s="485"/>
      <c r="TRV537" s="340"/>
      <c r="TRW537" s="485"/>
      <c r="TRX537" s="340"/>
      <c r="TRY537" s="485"/>
      <c r="TRZ537" s="340"/>
      <c r="TSA537" s="485"/>
      <c r="TSB537" s="340"/>
      <c r="TSC537" s="485"/>
      <c r="TSD537" s="340"/>
      <c r="TSE537" s="485"/>
      <c r="TSF537" s="340"/>
      <c r="TSG537" s="485"/>
      <c r="TSH537" s="340"/>
      <c r="TSI537" s="485"/>
      <c r="TSJ537" s="340"/>
      <c r="TSK537" s="485"/>
      <c r="TSL537" s="340"/>
      <c r="TSM537" s="485"/>
      <c r="TSN537" s="340"/>
      <c r="TSO537" s="485"/>
      <c r="TSP537" s="340"/>
      <c r="TSQ537" s="485"/>
      <c r="TSR537" s="340"/>
      <c r="TSS537" s="485"/>
      <c r="TST537" s="340"/>
      <c r="TSU537" s="485"/>
      <c r="TSV537" s="340"/>
      <c r="TSW537" s="485"/>
      <c r="TSX537" s="340"/>
      <c r="TSY537" s="485"/>
      <c r="TSZ537" s="340"/>
      <c r="TTA537" s="485"/>
      <c r="TTB537" s="340"/>
      <c r="TTC537" s="485"/>
      <c r="TTD537" s="340"/>
      <c r="TTE537" s="485"/>
      <c r="TTF537" s="340"/>
      <c r="TTG537" s="485"/>
      <c r="TTH537" s="340"/>
      <c r="TTI537" s="485"/>
      <c r="TTJ537" s="340"/>
      <c r="TTK537" s="485"/>
      <c r="TTL537" s="340"/>
      <c r="TTM537" s="485"/>
      <c r="TTN537" s="340"/>
      <c r="TTO537" s="485"/>
      <c r="TTP537" s="340"/>
      <c r="TTQ537" s="485"/>
      <c r="TTR537" s="340"/>
      <c r="TTS537" s="485"/>
      <c r="TTT537" s="340"/>
      <c r="TTU537" s="485"/>
      <c r="TTV537" s="340"/>
      <c r="TTW537" s="485"/>
      <c r="TTX537" s="340"/>
      <c r="TTY537" s="485"/>
      <c r="TTZ537" s="340"/>
      <c r="TUA537" s="485"/>
      <c r="TUB537" s="340"/>
      <c r="TUC537" s="485"/>
      <c r="TUD537" s="340"/>
      <c r="TUE537" s="485"/>
      <c r="TUF537" s="340"/>
      <c r="TUG537" s="485"/>
      <c r="TUH537" s="340"/>
      <c r="TUI537" s="485"/>
      <c r="TUJ537" s="340"/>
      <c r="TUK537" s="485"/>
      <c r="TUL537" s="340"/>
      <c r="TUM537" s="485"/>
      <c r="TUN537" s="340"/>
      <c r="TUO537" s="485"/>
      <c r="TUP537" s="340"/>
      <c r="TUQ537" s="485"/>
      <c r="TUR537" s="340"/>
      <c r="TUS537" s="485"/>
      <c r="TUT537" s="340"/>
      <c r="TUU537" s="485"/>
      <c r="TUV537" s="340"/>
      <c r="TUW537" s="485"/>
      <c r="TUX537" s="340"/>
      <c r="TUY537" s="485"/>
      <c r="TUZ537" s="340"/>
      <c r="TVA537" s="485"/>
      <c r="TVB537" s="340"/>
      <c r="TVC537" s="485"/>
      <c r="TVD537" s="340"/>
      <c r="TVE537" s="485"/>
      <c r="TVF537" s="340"/>
      <c r="TVG537" s="485"/>
      <c r="TVH537" s="340"/>
      <c r="TVI537" s="485"/>
      <c r="TVJ537" s="340"/>
      <c r="TVK537" s="485"/>
      <c r="TVL537" s="340"/>
      <c r="TVM537" s="485"/>
      <c r="TVN537" s="340"/>
      <c r="TVO537" s="485"/>
      <c r="TVP537" s="340"/>
      <c r="TVQ537" s="485"/>
      <c r="TVR537" s="340"/>
      <c r="TVS537" s="485"/>
      <c r="TVT537" s="340"/>
      <c r="TVU537" s="485"/>
      <c r="TVV537" s="340"/>
      <c r="TVW537" s="485"/>
      <c r="TVX537" s="340"/>
      <c r="TVY537" s="485"/>
      <c r="TVZ537" s="340"/>
      <c r="TWA537" s="485"/>
      <c r="TWB537" s="340"/>
      <c r="TWC537" s="485"/>
      <c r="TWD537" s="340"/>
      <c r="TWE537" s="485"/>
      <c r="TWF537" s="340"/>
      <c r="TWG537" s="485"/>
      <c r="TWH537" s="340"/>
      <c r="TWI537" s="485"/>
      <c r="TWJ537" s="340"/>
      <c r="TWK537" s="485"/>
      <c r="TWL537" s="340"/>
      <c r="TWM537" s="485"/>
      <c r="TWN537" s="340"/>
      <c r="TWO537" s="485"/>
      <c r="TWP537" s="340"/>
      <c r="TWQ537" s="485"/>
      <c r="TWR537" s="340"/>
      <c r="TWS537" s="485"/>
      <c r="TWT537" s="340"/>
      <c r="TWU537" s="485"/>
      <c r="TWV537" s="340"/>
      <c r="TWW537" s="485"/>
      <c r="TWX537" s="340"/>
      <c r="TWY537" s="485"/>
      <c r="TWZ537" s="340"/>
      <c r="TXA537" s="485"/>
      <c r="TXB537" s="340"/>
      <c r="TXC537" s="485"/>
      <c r="TXD537" s="340"/>
      <c r="TXE537" s="485"/>
      <c r="TXF537" s="340"/>
      <c r="TXG537" s="485"/>
      <c r="TXH537" s="340"/>
      <c r="TXI537" s="485"/>
      <c r="TXJ537" s="340"/>
      <c r="TXK537" s="485"/>
      <c r="TXL537" s="340"/>
      <c r="TXM537" s="485"/>
      <c r="TXN537" s="340"/>
      <c r="TXO537" s="485"/>
      <c r="TXP537" s="340"/>
      <c r="TXQ537" s="485"/>
      <c r="TXR537" s="340"/>
      <c r="TXS537" s="485"/>
      <c r="TXT537" s="340"/>
      <c r="TXU537" s="485"/>
      <c r="TXV537" s="340"/>
      <c r="TXW537" s="485"/>
      <c r="TXX537" s="340"/>
      <c r="TXY537" s="485"/>
      <c r="TXZ537" s="340"/>
      <c r="TYA537" s="485"/>
      <c r="TYB537" s="340"/>
      <c r="TYC537" s="485"/>
      <c r="TYD537" s="340"/>
      <c r="TYE537" s="485"/>
      <c r="TYF537" s="340"/>
      <c r="TYG537" s="485"/>
      <c r="TYH537" s="340"/>
      <c r="TYI537" s="485"/>
      <c r="TYJ537" s="340"/>
      <c r="TYK537" s="485"/>
      <c r="TYL537" s="340"/>
      <c r="TYM537" s="485"/>
      <c r="TYN537" s="340"/>
      <c r="TYO537" s="485"/>
      <c r="TYP537" s="340"/>
      <c r="TYQ537" s="485"/>
      <c r="TYR537" s="340"/>
      <c r="TYS537" s="485"/>
      <c r="TYT537" s="340"/>
      <c r="TYU537" s="485"/>
      <c r="TYV537" s="340"/>
      <c r="TYW537" s="485"/>
      <c r="TYX537" s="340"/>
      <c r="TYY537" s="485"/>
      <c r="TYZ537" s="340"/>
      <c r="TZA537" s="485"/>
      <c r="TZB537" s="340"/>
      <c r="TZC537" s="485"/>
      <c r="TZD537" s="340"/>
      <c r="TZE537" s="485"/>
      <c r="TZF537" s="340"/>
      <c r="TZG537" s="485"/>
      <c r="TZH537" s="340"/>
      <c r="TZI537" s="485"/>
      <c r="TZJ537" s="340"/>
      <c r="TZK537" s="485"/>
      <c r="TZL537" s="340"/>
      <c r="TZM537" s="485"/>
      <c r="TZN537" s="340"/>
      <c r="TZO537" s="485"/>
      <c r="TZP537" s="340"/>
      <c r="TZQ537" s="485"/>
      <c r="TZR537" s="340"/>
      <c r="TZS537" s="485"/>
      <c r="TZT537" s="340"/>
      <c r="TZU537" s="485"/>
      <c r="TZV537" s="340"/>
      <c r="TZW537" s="485"/>
      <c r="TZX537" s="340"/>
      <c r="TZY537" s="485"/>
      <c r="TZZ537" s="340"/>
      <c r="UAA537" s="485"/>
      <c r="UAB537" s="340"/>
      <c r="UAC537" s="485"/>
      <c r="UAD537" s="340"/>
      <c r="UAE537" s="485"/>
      <c r="UAF537" s="340"/>
      <c r="UAG537" s="485"/>
      <c r="UAH537" s="340"/>
      <c r="UAI537" s="485"/>
      <c r="UAJ537" s="340"/>
      <c r="UAK537" s="485"/>
      <c r="UAL537" s="340"/>
      <c r="UAM537" s="485"/>
      <c r="UAN537" s="340"/>
      <c r="UAO537" s="485"/>
      <c r="UAP537" s="340"/>
      <c r="UAQ537" s="485"/>
      <c r="UAR537" s="340"/>
      <c r="UAS537" s="485"/>
      <c r="UAT537" s="340"/>
      <c r="UAU537" s="485"/>
      <c r="UAV537" s="340"/>
      <c r="UAW537" s="485"/>
      <c r="UAX537" s="340"/>
      <c r="UAY537" s="485"/>
      <c r="UAZ537" s="340"/>
      <c r="UBA537" s="485"/>
      <c r="UBB537" s="340"/>
      <c r="UBC537" s="485"/>
      <c r="UBD537" s="340"/>
      <c r="UBE537" s="485"/>
      <c r="UBF537" s="340"/>
      <c r="UBG537" s="485"/>
      <c r="UBH537" s="340"/>
      <c r="UBI537" s="485"/>
      <c r="UBJ537" s="340"/>
      <c r="UBK537" s="485"/>
      <c r="UBL537" s="340"/>
      <c r="UBM537" s="485"/>
      <c r="UBN537" s="340"/>
      <c r="UBO537" s="485"/>
      <c r="UBP537" s="340"/>
      <c r="UBQ537" s="485"/>
      <c r="UBR537" s="340"/>
      <c r="UBS537" s="485"/>
      <c r="UBT537" s="340"/>
      <c r="UBU537" s="485"/>
      <c r="UBV537" s="340"/>
      <c r="UBW537" s="485"/>
      <c r="UBX537" s="340"/>
      <c r="UBY537" s="485"/>
      <c r="UBZ537" s="340"/>
      <c r="UCA537" s="485"/>
      <c r="UCB537" s="340"/>
      <c r="UCC537" s="485"/>
      <c r="UCD537" s="340"/>
      <c r="UCE537" s="485"/>
      <c r="UCF537" s="340"/>
      <c r="UCG537" s="485"/>
      <c r="UCH537" s="340"/>
      <c r="UCI537" s="485"/>
      <c r="UCJ537" s="340"/>
      <c r="UCK537" s="485"/>
      <c r="UCL537" s="340"/>
      <c r="UCM537" s="485"/>
      <c r="UCN537" s="340"/>
      <c r="UCO537" s="485"/>
      <c r="UCP537" s="340"/>
      <c r="UCQ537" s="485"/>
      <c r="UCR537" s="340"/>
      <c r="UCS537" s="485"/>
      <c r="UCT537" s="340"/>
      <c r="UCU537" s="485"/>
      <c r="UCV537" s="340"/>
      <c r="UCW537" s="485"/>
      <c r="UCX537" s="340"/>
      <c r="UCY537" s="485"/>
      <c r="UCZ537" s="340"/>
      <c r="UDA537" s="485"/>
      <c r="UDB537" s="340"/>
      <c r="UDC537" s="485"/>
      <c r="UDD537" s="340"/>
      <c r="UDE537" s="485"/>
      <c r="UDF537" s="340"/>
      <c r="UDG537" s="485"/>
      <c r="UDH537" s="340"/>
      <c r="UDI537" s="485"/>
      <c r="UDJ537" s="340"/>
      <c r="UDK537" s="485"/>
      <c r="UDL537" s="340"/>
      <c r="UDM537" s="485"/>
      <c r="UDN537" s="340"/>
      <c r="UDO537" s="485"/>
      <c r="UDP537" s="340"/>
      <c r="UDQ537" s="485"/>
      <c r="UDR537" s="340"/>
      <c r="UDS537" s="485"/>
      <c r="UDT537" s="340"/>
      <c r="UDU537" s="485"/>
      <c r="UDV537" s="340"/>
      <c r="UDW537" s="485"/>
      <c r="UDX537" s="340"/>
      <c r="UDY537" s="485"/>
      <c r="UDZ537" s="340"/>
      <c r="UEA537" s="485"/>
      <c r="UEB537" s="340"/>
      <c r="UEC537" s="485"/>
      <c r="UED537" s="340"/>
      <c r="UEE537" s="485"/>
      <c r="UEF537" s="340"/>
      <c r="UEG537" s="485"/>
      <c r="UEH537" s="340"/>
      <c r="UEI537" s="485"/>
      <c r="UEJ537" s="340"/>
      <c r="UEK537" s="485"/>
      <c r="UEL537" s="340"/>
      <c r="UEM537" s="485"/>
      <c r="UEN537" s="340"/>
      <c r="UEO537" s="485"/>
      <c r="UEP537" s="340"/>
      <c r="UEQ537" s="485"/>
      <c r="UER537" s="340"/>
      <c r="UES537" s="485"/>
      <c r="UET537" s="340"/>
      <c r="UEU537" s="485"/>
      <c r="UEV537" s="340"/>
      <c r="UEW537" s="485"/>
      <c r="UEX537" s="340"/>
      <c r="UEY537" s="485"/>
      <c r="UEZ537" s="340"/>
      <c r="UFA537" s="485"/>
      <c r="UFB537" s="340"/>
      <c r="UFC537" s="485"/>
      <c r="UFD537" s="340"/>
      <c r="UFE537" s="485"/>
      <c r="UFF537" s="340"/>
      <c r="UFG537" s="485"/>
      <c r="UFH537" s="340"/>
      <c r="UFI537" s="485"/>
      <c r="UFJ537" s="340"/>
      <c r="UFK537" s="485"/>
      <c r="UFL537" s="340"/>
      <c r="UFM537" s="485"/>
      <c r="UFN537" s="340"/>
      <c r="UFO537" s="485"/>
      <c r="UFP537" s="340"/>
      <c r="UFQ537" s="485"/>
      <c r="UFR537" s="340"/>
      <c r="UFS537" s="485"/>
      <c r="UFT537" s="340"/>
      <c r="UFU537" s="485"/>
      <c r="UFV537" s="340"/>
      <c r="UFW537" s="485"/>
      <c r="UFX537" s="340"/>
      <c r="UFY537" s="485"/>
      <c r="UFZ537" s="340"/>
      <c r="UGA537" s="485"/>
      <c r="UGB537" s="340"/>
      <c r="UGC537" s="485"/>
      <c r="UGD537" s="340"/>
      <c r="UGE537" s="485"/>
      <c r="UGF537" s="340"/>
      <c r="UGG537" s="485"/>
      <c r="UGH537" s="340"/>
      <c r="UGI537" s="485"/>
      <c r="UGJ537" s="340"/>
      <c r="UGK537" s="485"/>
      <c r="UGL537" s="340"/>
      <c r="UGM537" s="485"/>
      <c r="UGN537" s="340"/>
      <c r="UGO537" s="485"/>
      <c r="UGP537" s="340"/>
      <c r="UGQ537" s="485"/>
      <c r="UGR537" s="340"/>
      <c r="UGS537" s="485"/>
      <c r="UGT537" s="340"/>
      <c r="UGU537" s="485"/>
      <c r="UGV537" s="340"/>
      <c r="UGW537" s="485"/>
      <c r="UGX537" s="340"/>
      <c r="UGY537" s="485"/>
      <c r="UGZ537" s="340"/>
      <c r="UHA537" s="485"/>
      <c r="UHB537" s="340"/>
      <c r="UHC537" s="485"/>
      <c r="UHD537" s="340"/>
      <c r="UHE537" s="485"/>
      <c r="UHF537" s="340"/>
      <c r="UHG537" s="485"/>
      <c r="UHH537" s="340"/>
      <c r="UHI537" s="485"/>
      <c r="UHJ537" s="340"/>
      <c r="UHK537" s="485"/>
      <c r="UHL537" s="340"/>
      <c r="UHM537" s="485"/>
      <c r="UHN537" s="340"/>
      <c r="UHO537" s="485"/>
      <c r="UHP537" s="340"/>
      <c r="UHQ537" s="485"/>
      <c r="UHR537" s="340"/>
      <c r="UHS537" s="485"/>
      <c r="UHT537" s="340"/>
      <c r="UHU537" s="485"/>
      <c r="UHV537" s="340"/>
      <c r="UHW537" s="485"/>
      <c r="UHX537" s="340"/>
      <c r="UHY537" s="485"/>
      <c r="UHZ537" s="340"/>
      <c r="UIA537" s="485"/>
      <c r="UIB537" s="340"/>
      <c r="UIC537" s="485"/>
      <c r="UID537" s="340"/>
      <c r="UIE537" s="485"/>
      <c r="UIF537" s="340"/>
      <c r="UIG537" s="485"/>
      <c r="UIH537" s="340"/>
      <c r="UII537" s="485"/>
      <c r="UIJ537" s="340"/>
      <c r="UIK537" s="485"/>
      <c r="UIL537" s="340"/>
      <c r="UIM537" s="485"/>
      <c r="UIN537" s="340"/>
      <c r="UIO537" s="485"/>
      <c r="UIP537" s="340"/>
      <c r="UIQ537" s="485"/>
      <c r="UIR537" s="340"/>
      <c r="UIS537" s="485"/>
      <c r="UIT537" s="340"/>
      <c r="UIU537" s="485"/>
      <c r="UIV537" s="340"/>
      <c r="UIW537" s="485"/>
      <c r="UIX537" s="340"/>
      <c r="UIY537" s="485"/>
      <c r="UIZ537" s="340"/>
      <c r="UJA537" s="485"/>
      <c r="UJB537" s="340"/>
      <c r="UJC537" s="485"/>
      <c r="UJD537" s="340"/>
      <c r="UJE537" s="485"/>
      <c r="UJF537" s="340"/>
      <c r="UJG537" s="485"/>
      <c r="UJH537" s="340"/>
      <c r="UJI537" s="485"/>
      <c r="UJJ537" s="340"/>
      <c r="UJK537" s="485"/>
      <c r="UJL537" s="340"/>
      <c r="UJM537" s="485"/>
      <c r="UJN537" s="340"/>
      <c r="UJO537" s="485"/>
      <c r="UJP537" s="340"/>
      <c r="UJQ537" s="485"/>
      <c r="UJR537" s="340"/>
      <c r="UJS537" s="485"/>
      <c r="UJT537" s="340"/>
      <c r="UJU537" s="485"/>
      <c r="UJV537" s="340"/>
      <c r="UJW537" s="485"/>
      <c r="UJX537" s="340"/>
      <c r="UJY537" s="485"/>
      <c r="UJZ537" s="340"/>
      <c r="UKA537" s="485"/>
      <c r="UKB537" s="340"/>
      <c r="UKC537" s="485"/>
      <c r="UKD537" s="340"/>
      <c r="UKE537" s="485"/>
      <c r="UKF537" s="340"/>
      <c r="UKG537" s="485"/>
      <c r="UKH537" s="340"/>
      <c r="UKI537" s="485"/>
      <c r="UKJ537" s="340"/>
      <c r="UKK537" s="485"/>
      <c r="UKL537" s="340"/>
      <c r="UKM537" s="485"/>
      <c r="UKN537" s="340"/>
      <c r="UKO537" s="485"/>
      <c r="UKP537" s="340"/>
      <c r="UKQ537" s="485"/>
      <c r="UKR537" s="340"/>
      <c r="UKS537" s="485"/>
      <c r="UKT537" s="340"/>
      <c r="UKU537" s="485"/>
      <c r="UKV537" s="340"/>
      <c r="UKW537" s="485"/>
      <c r="UKX537" s="340"/>
      <c r="UKY537" s="485"/>
      <c r="UKZ537" s="340"/>
      <c r="ULA537" s="485"/>
      <c r="ULB537" s="340"/>
      <c r="ULC537" s="485"/>
      <c r="ULD537" s="340"/>
      <c r="ULE537" s="485"/>
      <c r="ULF537" s="340"/>
      <c r="ULG537" s="485"/>
      <c r="ULH537" s="340"/>
      <c r="ULI537" s="485"/>
      <c r="ULJ537" s="340"/>
      <c r="ULK537" s="485"/>
      <c r="ULL537" s="340"/>
      <c r="ULM537" s="485"/>
      <c r="ULN537" s="340"/>
      <c r="ULO537" s="485"/>
      <c r="ULP537" s="340"/>
      <c r="ULQ537" s="485"/>
      <c r="ULR537" s="340"/>
      <c r="ULS537" s="485"/>
      <c r="ULT537" s="340"/>
      <c r="ULU537" s="485"/>
      <c r="ULV537" s="340"/>
      <c r="ULW537" s="485"/>
      <c r="ULX537" s="340"/>
      <c r="ULY537" s="485"/>
      <c r="ULZ537" s="340"/>
      <c r="UMA537" s="485"/>
      <c r="UMB537" s="340"/>
      <c r="UMC537" s="485"/>
      <c r="UMD537" s="340"/>
      <c r="UME537" s="485"/>
      <c r="UMF537" s="340"/>
      <c r="UMG537" s="485"/>
      <c r="UMH537" s="340"/>
      <c r="UMI537" s="485"/>
      <c r="UMJ537" s="340"/>
      <c r="UMK537" s="485"/>
      <c r="UML537" s="340"/>
      <c r="UMM537" s="485"/>
      <c r="UMN537" s="340"/>
      <c r="UMO537" s="485"/>
      <c r="UMP537" s="340"/>
      <c r="UMQ537" s="485"/>
      <c r="UMR537" s="340"/>
      <c r="UMS537" s="485"/>
      <c r="UMT537" s="340"/>
      <c r="UMU537" s="485"/>
      <c r="UMV537" s="485"/>
      <c r="UMW537" s="340"/>
      <c r="UMX537" s="485"/>
      <c r="UMY537" s="340"/>
      <c r="UMZ537" s="485"/>
      <c r="UNA537" s="340"/>
      <c r="UNB537" s="485"/>
      <c r="UNC537" s="340"/>
      <c r="UND537" s="485"/>
      <c r="UNE537" s="340"/>
      <c r="UNF537" s="485"/>
      <c r="UNG537" s="340"/>
      <c r="UNH537" s="485"/>
      <c r="UNI537" s="340"/>
      <c r="UNJ537" s="485"/>
      <c r="UNK537" s="340"/>
      <c r="UNL537" s="485"/>
      <c r="UNM537" s="340"/>
      <c r="UNN537" s="485"/>
      <c r="UNO537" s="340"/>
      <c r="UNP537" s="485"/>
      <c r="UNQ537" s="340"/>
      <c r="UNR537" s="485"/>
      <c r="UNS537" s="340"/>
      <c r="UNT537" s="485"/>
      <c r="UNU537" s="340"/>
      <c r="UNV537" s="485"/>
      <c r="UNW537" s="340"/>
      <c r="UNX537" s="485"/>
      <c r="UNY537" s="340"/>
      <c r="UNZ537" s="485"/>
      <c r="UOA537" s="340"/>
      <c r="UOB537" s="485"/>
      <c r="UOC537" s="340"/>
      <c r="UOD537" s="485"/>
      <c r="UOE537" s="340"/>
      <c r="UOF537" s="485"/>
      <c r="UOG537" s="340"/>
      <c r="UOH537" s="485"/>
      <c r="UOI537" s="340"/>
      <c r="UOJ537" s="485"/>
      <c r="UOK537" s="340"/>
      <c r="UOL537" s="485"/>
      <c r="UOM537" s="340"/>
      <c r="UON537" s="485"/>
      <c r="UOO537" s="340"/>
      <c r="UOP537" s="485"/>
      <c r="UOQ537" s="340"/>
      <c r="UOR537" s="485"/>
      <c r="UOS537" s="340"/>
      <c r="UOT537" s="485"/>
      <c r="UOU537" s="340"/>
      <c r="UOV537" s="485"/>
      <c r="UOW537" s="340"/>
      <c r="UOX537" s="485"/>
      <c r="UOY537" s="340"/>
      <c r="UOZ537" s="485"/>
      <c r="UPA537" s="340"/>
      <c r="UPB537" s="485"/>
      <c r="UPC537" s="340"/>
      <c r="UPD537" s="485"/>
      <c r="UPE537" s="340"/>
      <c r="UPF537" s="485"/>
      <c r="UPG537" s="340"/>
      <c r="UPH537" s="485"/>
      <c r="UPI537" s="340"/>
      <c r="UPJ537" s="485"/>
      <c r="UPK537" s="340"/>
      <c r="UPL537" s="485"/>
      <c r="UPM537" s="340"/>
      <c r="UPN537" s="485"/>
      <c r="UPO537" s="340"/>
      <c r="UPP537" s="485"/>
      <c r="UPQ537" s="340"/>
      <c r="UPR537" s="485"/>
      <c r="UPS537" s="340"/>
      <c r="UPT537" s="485"/>
      <c r="UPU537" s="340"/>
      <c r="UPV537" s="485"/>
      <c r="UPW537" s="340"/>
      <c r="UPX537" s="485"/>
      <c r="UPY537" s="340"/>
      <c r="UPZ537" s="485"/>
      <c r="UQA537" s="340"/>
      <c r="UQB537" s="485"/>
      <c r="UQC537" s="340"/>
      <c r="UQD537" s="485"/>
      <c r="UQE537" s="340"/>
      <c r="UQF537" s="485"/>
      <c r="UQG537" s="340"/>
      <c r="UQH537" s="485"/>
      <c r="UQI537" s="340"/>
      <c r="UQJ537" s="485"/>
      <c r="UQK537" s="340"/>
      <c r="UQL537" s="485"/>
      <c r="UQM537" s="340"/>
      <c r="UQN537" s="485"/>
      <c r="UQO537" s="340"/>
      <c r="UQP537" s="485"/>
      <c r="UQQ537" s="340"/>
      <c r="UQR537" s="485"/>
      <c r="UQS537" s="340"/>
      <c r="UQT537" s="485"/>
      <c r="UQU537" s="340"/>
      <c r="UQV537" s="485"/>
      <c r="UQW537" s="340"/>
      <c r="UQX537" s="485"/>
      <c r="UQY537" s="340"/>
      <c r="UQZ537" s="485"/>
      <c r="URA537" s="340"/>
      <c r="URB537" s="485"/>
      <c r="URC537" s="340"/>
      <c r="URD537" s="485"/>
      <c r="URE537" s="340"/>
      <c r="URF537" s="485"/>
      <c r="URG537" s="340"/>
      <c r="URH537" s="485"/>
      <c r="URI537" s="340"/>
      <c r="URJ537" s="485"/>
      <c r="URK537" s="340"/>
      <c r="URL537" s="485"/>
      <c r="URM537" s="340"/>
      <c r="URN537" s="485"/>
      <c r="URO537" s="340"/>
      <c r="URP537" s="485"/>
      <c r="URQ537" s="340"/>
      <c r="URR537" s="485"/>
      <c r="URS537" s="340"/>
      <c r="URT537" s="485"/>
      <c r="URU537" s="340"/>
      <c r="URV537" s="485"/>
      <c r="URW537" s="340"/>
      <c r="URX537" s="485"/>
      <c r="URY537" s="340"/>
      <c r="URZ537" s="485"/>
      <c r="USA537" s="340"/>
      <c r="USB537" s="485"/>
      <c r="USC537" s="340"/>
      <c r="USD537" s="485"/>
      <c r="USE537" s="340"/>
      <c r="USF537" s="485"/>
      <c r="USG537" s="340"/>
      <c r="USH537" s="485"/>
      <c r="USI537" s="340"/>
      <c r="USJ537" s="485"/>
      <c r="USK537" s="340"/>
      <c r="USL537" s="485"/>
      <c r="USM537" s="340"/>
      <c r="USN537" s="485"/>
      <c r="USO537" s="340"/>
      <c r="USP537" s="485"/>
      <c r="USQ537" s="340"/>
      <c r="USR537" s="485"/>
      <c r="USS537" s="340"/>
      <c r="UST537" s="485"/>
      <c r="USU537" s="340"/>
      <c r="USV537" s="485"/>
      <c r="USW537" s="340"/>
      <c r="USX537" s="485"/>
      <c r="USY537" s="340"/>
      <c r="USZ537" s="485"/>
      <c r="UTA537" s="340"/>
      <c r="UTB537" s="485"/>
      <c r="UTC537" s="340"/>
      <c r="UTD537" s="485"/>
      <c r="UTE537" s="340"/>
      <c r="UTF537" s="485"/>
      <c r="UTG537" s="340"/>
      <c r="UTH537" s="485"/>
      <c r="UTI537" s="340"/>
      <c r="UTJ537" s="485"/>
      <c r="UTK537" s="340"/>
      <c r="UTL537" s="485"/>
      <c r="UTM537" s="340"/>
      <c r="UTN537" s="485"/>
      <c r="UTO537" s="340"/>
      <c r="UTP537" s="485"/>
      <c r="UTQ537" s="340"/>
      <c r="UTR537" s="485"/>
      <c r="UTS537" s="340"/>
      <c r="UTT537" s="485"/>
      <c r="UTU537" s="340"/>
      <c r="UTV537" s="485"/>
      <c r="UTW537" s="340"/>
      <c r="UTX537" s="485"/>
      <c r="UTY537" s="340"/>
      <c r="UTZ537" s="485"/>
      <c r="UUA537" s="340"/>
      <c r="UUB537" s="485"/>
      <c r="UUC537" s="340"/>
      <c r="UUD537" s="485"/>
      <c r="UUE537" s="340"/>
      <c r="UUF537" s="485"/>
      <c r="UUG537" s="340"/>
      <c r="UUH537" s="485"/>
      <c r="UUI537" s="340"/>
      <c r="UUJ537" s="485"/>
      <c r="UUK537" s="340"/>
      <c r="UUL537" s="485"/>
      <c r="UUM537" s="340"/>
      <c r="UUN537" s="485"/>
      <c r="UUO537" s="340"/>
      <c r="UUP537" s="485"/>
      <c r="UUQ537" s="340"/>
      <c r="UUR537" s="485"/>
      <c r="UUS537" s="340"/>
      <c r="UUT537" s="485"/>
      <c r="UUU537" s="340"/>
      <c r="UUV537" s="485"/>
      <c r="UUW537" s="340"/>
      <c r="UUX537" s="485"/>
      <c r="UUY537" s="340"/>
      <c r="UUZ537" s="485"/>
      <c r="UVA537" s="340"/>
      <c r="UVB537" s="485"/>
      <c r="UVC537" s="340"/>
      <c r="UVD537" s="485"/>
      <c r="UVE537" s="340"/>
      <c r="UVF537" s="485"/>
      <c r="UVG537" s="340"/>
      <c r="UVH537" s="485"/>
      <c r="UVI537" s="340"/>
      <c r="UVJ537" s="485"/>
      <c r="UVK537" s="340"/>
      <c r="UVL537" s="485"/>
      <c r="UVM537" s="340"/>
      <c r="UVN537" s="485"/>
      <c r="UVO537" s="340"/>
      <c r="UVP537" s="485"/>
      <c r="UVQ537" s="340"/>
      <c r="UVR537" s="485"/>
      <c r="UVS537" s="340"/>
      <c r="UVT537" s="485"/>
      <c r="UVU537" s="340"/>
      <c r="UVV537" s="485"/>
      <c r="UVW537" s="340"/>
      <c r="UVX537" s="485"/>
      <c r="UVY537" s="340"/>
      <c r="UVZ537" s="485"/>
      <c r="UWA537" s="340"/>
      <c r="UWB537" s="485"/>
      <c r="UWC537" s="340"/>
      <c r="UWD537" s="485"/>
      <c r="UWE537" s="340"/>
      <c r="UWF537" s="485"/>
      <c r="UWG537" s="340"/>
      <c r="UWH537" s="485"/>
      <c r="UWI537" s="340"/>
      <c r="UWJ537" s="485"/>
      <c r="UWK537" s="340"/>
      <c r="UWL537" s="485"/>
      <c r="UWM537" s="340"/>
      <c r="UWN537" s="485"/>
      <c r="UWO537" s="340"/>
      <c r="UWP537" s="485"/>
      <c r="UWQ537" s="340"/>
      <c r="UWR537" s="485"/>
      <c r="UWS537" s="340"/>
      <c r="UWT537" s="485"/>
      <c r="UWU537" s="340"/>
      <c r="UWV537" s="485"/>
      <c r="UWW537" s="340"/>
      <c r="UWX537" s="485"/>
      <c r="UWY537" s="340"/>
      <c r="UWZ537" s="485"/>
      <c r="UXA537" s="340"/>
      <c r="UXB537" s="485"/>
      <c r="UXC537" s="340"/>
      <c r="UXD537" s="485"/>
      <c r="UXE537" s="340"/>
      <c r="UXF537" s="485"/>
      <c r="UXG537" s="340"/>
      <c r="UXH537" s="485"/>
      <c r="UXI537" s="340"/>
      <c r="UXJ537" s="485"/>
      <c r="UXK537" s="340"/>
      <c r="UXL537" s="485"/>
      <c r="UXM537" s="340"/>
      <c r="UXN537" s="485"/>
      <c r="UXO537" s="340"/>
      <c r="UXP537" s="485"/>
      <c r="UXQ537" s="340"/>
      <c r="UXR537" s="485"/>
      <c r="UXS537" s="340"/>
      <c r="UXT537" s="485"/>
      <c r="UXU537" s="340"/>
      <c r="UXV537" s="485"/>
      <c r="UXW537" s="340"/>
      <c r="UXX537" s="485"/>
      <c r="UXY537" s="340"/>
      <c r="UXZ537" s="485"/>
      <c r="UYA537" s="340"/>
      <c r="UYB537" s="485"/>
      <c r="UYC537" s="340"/>
      <c r="UYD537" s="485"/>
      <c r="UYE537" s="340"/>
      <c r="UYF537" s="485"/>
      <c r="UYG537" s="340"/>
      <c r="UYH537" s="485"/>
      <c r="UYI537" s="340"/>
      <c r="UYJ537" s="485"/>
      <c r="UYK537" s="340"/>
      <c r="UYL537" s="485"/>
      <c r="UYM537" s="340"/>
      <c r="UYN537" s="485"/>
      <c r="UYO537" s="340"/>
      <c r="UYP537" s="485"/>
      <c r="UYQ537" s="340"/>
      <c r="UYR537" s="485"/>
      <c r="UYS537" s="340"/>
      <c r="UYT537" s="485"/>
      <c r="UYU537" s="340"/>
      <c r="UYV537" s="485"/>
      <c r="UYW537" s="340"/>
      <c r="UYX537" s="485"/>
      <c r="UYY537" s="340"/>
      <c r="UYZ537" s="485"/>
      <c r="UZA537" s="340"/>
      <c r="UZB537" s="485"/>
      <c r="UZC537" s="340"/>
      <c r="UZD537" s="485"/>
      <c r="UZE537" s="340"/>
      <c r="UZF537" s="485"/>
      <c r="UZG537" s="340"/>
      <c r="UZH537" s="485"/>
      <c r="UZI537" s="340"/>
      <c r="UZJ537" s="485"/>
      <c r="UZK537" s="340"/>
      <c r="UZL537" s="485"/>
      <c r="UZM537" s="340"/>
      <c r="UZN537" s="485"/>
      <c r="UZO537" s="340"/>
      <c r="UZP537" s="485"/>
      <c r="UZQ537" s="340"/>
      <c r="UZR537" s="485"/>
      <c r="UZS537" s="340"/>
      <c r="UZT537" s="485"/>
      <c r="UZU537" s="340"/>
      <c r="UZV537" s="485"/>
      <c r="UZW537" s="340"/>
      <c r="UZX537" s="485"/>
      <c r="UZY537" s="340"/>
      <c r="UZZ537" s="485"/>
      <c r="VAA537" s="340"/>
      <c r="VAB537" s="485"/>
      <c r="VAC537" s="340"/>
      <c r="VAD537" s="485"/>
      <c r="VAE537" s="340"/>
      <c r="VAF537" s="485"/>
      <c r="VAG537" s="340"/>
      <c r="VAH537" s="485"/>
      <c r="VAI537" s="340"/>
      <c r="VAJ537" s="485"/>
      <c r="VAK537" s="340"/>
      <c r="VAL537" s="485"/>
      <c r="VAM537" s="340"/>
      <c r="VAN537" s="485"/>
      <c r="VAO537" s="340"/>
      <c r="VAP537" s="485"/>
      <c r="VAQ537" s="340"/>
      <c r="VAR537" s="485"/>
      <c r="VAS537" s="340"/>
      <c r="VAT537" s="485"/>
      <c r="VAU537" s="340"/>
      <c r="VAV537" s="485"/>
      <c r="VAW537" s="340"/>
      <c r="VAX537" s="485"/>
      <c r="VAY537" s="340"/>
      <c r="VAZ537" s="485"/>
      <c r="VBA537" s="340"/>
      <c r="VBB537" s="485"/>
      <c r="VBC537" s="340"/>
      <c r="VBD537" s="485"/>
      <c r="VBE537" s="340"/>
      <c r="VBF537" s="485"/>
      <c r="VBG537" s="340"/>
      <c r="VBH537" s="485"/>
      <c r="VBI537" s="340"/>
      <c r="VBJ537" s="485"/>
      <c r="VBK537" s="340"/>
      <c r="VBL537" s="485"/>
      <c r="VBM537" s="340"/>
      <c r="VBN537" s="485"/>
      <c r="VBO537" s="340"/>
      <c r="VBP537" s="485"/>
      <c r="VBQ537" s="340"/>
      <c r="VBR537" s="485"/>
      <c r="VBS537" s="340"/>
      <c r="VBT537" s="485"/>
      <c r="VBU537" s="340"/>
      <c r="VBV537" s="485"/>
      <c r="VBW537" s="340"/>
      <c r="VBX537" s="485"/>
      <c r="VBY537" s="340"/>
      <c r="VBZ537" s="485"/>
      <c r="VCA537" s="340"/>
      <c r="VCB537" s="485"/>
      <c r="VCC537" s="340"/>
      <c r="VCD537" s="485"/>
      <c r="VCE537" s="340"/>
      <c r="VCF537" s="485"/>
      <c r="VCG537" s="340"/>
      <c r="VCH537" s="485"/>
      <c r="VCI537" s="340"/>
      <c r="VCJ537" s="485"/>
      <c r="VCK537" s="340"/>
      <c r="VCL537" s="485"/>
      <c r="VCM537" s="340"/>
      <c r="VCN537" s="485"/>
      <c r="VCO537" s="340"/>
      <c r="VCP537" s="485"/>
      <c r="VCQ537" s="340"/>
      <c r="VCR537" s="485"/>
      <c r="VCS537" s="340"/>
      <c r="VCT537" s="485"/>
      <c r="VCU537" s="340"/>
      <c r="VCV537" s="485"/>
      <c r="VCW537" s="340"/>
      <c r="VCX537" s="485"/>
      <c r="VCY537" s="340"/>
      <c r="VCZ537" s="485"/>
      <c r="VDA537" s="340"/>
      <c r="VDB537" s="485"/>
      <c r="VDC537" s="340"/>
      <c r="VDD537" s="485"/>
      <c r="VDE537" s="340"/>
      <c r="VDF537" s="485"/>
      <c r="VDG537" s="340"/>
      <c r="VDH537" s="485"/>
      <c r="VDI537" s="340"/>
      <c r="VDJ537" s="485"/>
      <c r="VDK537" s="340"/>
      <c r="VDL537" s="485"/>
      <c r="VDM537" s="340"/>
      <c r="VDN537" s="485"/>
      <c r="VDO537" s="340"/>
      <c r="VDP537" s="485"/>
      <c r="VDQ537" s="340"/>
      <c r="VDR537" s="485"/>
      <c r="VDS537" s="340"/>
      <c r="VDT537" s="485"/>
      <c r="VDU537" s="340"/>
      <c r="VDV537" s="485"/>
      <c r="VDW537" s="340"/>
      <c r="VDX537" s="485"/>
      <c r="VDY537" s="340"/>
      <c r="VDZ537" s="485"/>
      <c r="VEA537" s="340"/>
      <c r="VEB537" s="485"/>
      <c r="VEC537" s="340"/>
      <c r="VED537" s="485"/>
      <c r="VEE537" s="340"/>
      <c r="VEF537" s="485"/>
      <c r="VEG537" s="340"/>
      <c r="VEH537" s="485"/>
      <c r="VEI537" s="340"/>
      <c r="VEJ537" s="485"/>
      <c r="VEK537" s="340"/>
      <c r="VEL537" s="485"/>
      <c r="VEM537" s="340"/>
      <c r="VEN537" s="485"/>
      <c r="VEO537" s="340"/>
      <c r="VEP537" s="485"/>
      <c r="VEQ537" s="340"/>
      <c r="VER537" s="485"/>
      <c r="VES537" s="340"/>
      <c r="VET537" s="485"/>
      <c r="VEU537" s="340"/>
      <c r="VEV537" s="485"/>
      <c r="VEW537" s="340"/>
      <c r="VEX537" s="485"/>
      <c r="VEY537" s="340"/>
      <c r="VEZ537" s="485"/>
      <c r="VFA537" s="340"/>
      <c r="VFB537" s="485"/>
      <c r="VFC537" s="340"/>
      <c r="VFD537" s="485"/>
      <c r="VFE537" s="340"/>
      <c r="VFF537" s="485"/>
      <c r="VFG537" s="340"/>
      <c r="VFH537" s="485"/>
      <c r="VFI537" s="340"/>
      <c r="VFJ537" s="485"/>
      <c r="VFK537" s="340"/>
      <c r="VFL537" s="485"/>
      <c r="VFM537" s="340"/>
      <c r="VFN537" s="485"/>
      <c r="VFO537" s="340"/>
      <c r="VFP537" s="485"/>
      <c r="VFQ537" s="340"/>
      <c r="VFR537" s="485"/>
      <c r="VFS537" s="340"/>
      <c r="VFT537" s="485"/>
      <c r="VFU537" s="340"/>
      <c r="VFV537" s="485"/>
      <c r="VFW537" s="340"/>
      <c r="VFX537" s="485"/>
      <c r="VFY537" s="340"/>
      <c r="VFZ537" s="485"/>
      <c r="VGA537" s="340"/>
      <c r="VGB537" s="485"/>
      <c r="VGC537" s="340"/>
      <c r="VGD537" s="485"/>
      <c r="VGE537" s="340"/>
      <c r="VGF537" s="485"/>
      <c r="VGG537" s="340"/>
      <c r="VGH537" s="485"/>
      <c r="VGI537" s="340"/>
      <c r="VGJ537" s="485"/>
      <c r="VGK537" s="340"/>
      <c r="VGL537" s="485"/>
      <c r="VGM537" s="340"/>
      <c r="VGN537" s="485"/>
      <c r="VGO537" s="340"/>
      <c r="VGP537" s="485"/>
      <c r="VGQ537" s="340"/>
      <c r="VGR537" s="485"/>
      <c r="VGS537" s="340"/>
      <c r="VGT537" s="485"/>
      <c r="VGU537" s="340"/>
      <c r="VGV537" s="485"/>
      <c r="VGW537" s="340"/>
      <c r="VGX537" s="485"/>
      <c r="VGY537" s="340"/>
      <c r="VGZ537" s="485"/>
      <c r="VHA537" s="340"/>
      <c r="VHB537" s="485"/>
      <c r="VHC537" s="340"/>
      <c r="VHD537" s="485"/>
      <c r="VHE537" s="340"/>
      <c r="VHF537" s="485"/>
      <c r="VHG537" s="340"/>
      <c r="VHH537" s="485"/>
      <c r="VHI537" s="340"/>
      <c r="VHJ537" s="485"/>
      <c r="VHK537" s="340"/>
      <c r="VHL537" s="485"/>
      <c r="VHM537" s="340"/>
      <c r="VHN537" s="485"/>
      <c r="VHO537" s="340"/>
      <c r="VHP537" s="485"/>
      <c r="VHQ537" s="340"/>
      <c r="VHR537" s="485"/>
      <c r="VHS537" s="340"/>
      <c r="VHT537" s="485"/>
      <c r="VHU537" s="340"/>
      <c r="VHV537" s="485"/>
      <c r="VHW537" s="340"/>
      <c r="VHX537" s="485"/>
      <c r="VHY537" s="340"/>
      <c r="VHZ537" s="485"/>
      <c r="VIA537" s="340"/>
      <c r="VIB537" s="485"/>
      <c r="VIC537" s="340"/>
      <c r="VID537" s="485"/>
      <c r="VIE537" s="340"/>
      <c r="VIF537" s="485"/>
      <c r="VIG537" s="340"/>
      <c r="VIH537" s="485"/>
      <c r="VII537" s="340"/>
      <c r="VIJ537" s="485"/>
      <c r="VIK537" s="340"/>
      <c r="VIL537" s="485"/>
      <c r="VIM537" s="340"/>
      <c r="VIN537" s="485"/>
      <c r="VIO537" s="340"/>
      <c r="VIP537" s="485"/>
      <c r="VIQ537" s="340"/>
      <c r="VIR537" s="485"/>
      <c r="VIS537" s="340"/>
      <c r="VIT537" s="485"/>
      <c r="VIU537" s="340"/>
      <c r="VIV537" s="485"/>
      <c r="VIW537" s="340"/>
      <c r="VIX537" s="485"/>
      <c r="VIY537" s="340"/>
      <c r="VIZ537" s="485"/>
      <c r="VJA537" s="340"/>
      <c r="VJB537" s="485"/>
      <c r="VJC537" s="340"/>
      <c r="VJD537" s="485"/>
      <c r="VJE537" s="340"/>
      <c r="VJF537" s="485"/>
      <c r="VJG537" s="340"/>
      <c r="VJH537" s="485"/>
      <c r="VJI537" s="340"/>
      <c r="VJJ537" s="485"/>
      <c r="VJK537" s="340"/>
      <c r="VJL537" s="485"/>
      <c r="VJM537" s="340"/>
      <c r="VJN537" s="485"/>
      <c r="VJO537" s="340"/>
      <c r="VJP537" s="485"/>
      <c r="VJQ537" s="340"/>
      <c r="VJR537" s="485"/>
      <c r="VJS537" s="340"/>
      <c r="VJT537" s="485"/>
      <c r="VJU537" s="340"/>
      <c r="VJV537" s="485"/>
      <c r="VJW537" s="340"/>
      <c r="VJX537" s="485"/>
      <c r="VJY537" s="340"/>
      <c r="VJZ537" s="485"/>
      <c r="VKA537" s="340"/>
      <c r="VKB537" s="485"/>
      <c r="VKC537" s="340"/>
      <c r="VKD537" s="485"/>
      <c r="VKE537" s="340"/>
      <c r="VKF537" s="485"/>
      <c r="VKG537" s="340"/>
      <c r="VKH537" s="485"/>
      <c r="VKI537" s="340"/>
      <c r="VKJ537" s="485"/>
      <c r="VKK537" s="340"/>
      <c r="VKL537" s="485"/>
      <c r="VKM537" s="340"/>
      <c r="VKN537" s="485"/>
      <c r="VKO537" s="340"/>
      <c r="VKP537" s="485"/>
      <c r="VKQ537" s="340"/>
      <c r="VKR537" s="485"/>
      <c r="VKS537" s="340"/>
      <c r="VKT537" s="485"/>
      <c r="VKU537" s="340"/>
      <c r="VKV537" s="485"/>
      <c r="VKW537" s="340"/>
      <c r="VKX537" s="485"/>
      <c r="VKY537" s="340"/>
      <c r="VKZ537" s="485"/>
      <c r="VLA537" s="340"/>
      <c r="VLB537" s="485"/>
      <c r="VLC537" s="340"/>
      <c r="VLD537" s="485"/>
      <c r="VLE537" s="340"/>
      <c r="VLF537" s="485"/>
      <c r="VLG537" s="340"/>
      <c r="VLH537" s="485"/>
      <c r="VLI537" s="340"/>
      <c r="VLJ537" s="485"/>
      <c r="VLK537" s="340"/>
      <c r="VLL537" s="485"/>
      <c r="VLM537" s="340"/>
      <c r="VLN537" s="485"/>
      <c r="VLO537" s="340"/>
      <c r="VLP537" s="485"/>
      <c r="VLQ537" s="340"/>
      <c r="VLR537" s="485"/>
      <c r="VLS537" s="340"/>
      <c r="VLT537" s="485"/>
      <c r="VLU537" s="340"/>
      <c r="VLV537" s="485"/>
      <c r="VLW537" s="340"/>
      <c r="VLX537" s="485"/>
      <c r="VLY537" s="340"/>
      <c r="VLZ537" s="485"/>
      <c r="VMA537" s="340"/>
      <c r="VMB537" s="485"/>
      <c r="VMC537" s="340"/>
      <c r="VMD537" s="485"/>
      <c r="VME537" s="340"/>
      <c r="VMF537" s="485"/>
      <c r="VMG537" s="340"/>
      <c r="VMH537" s="485"/>
      <c r="VMI537" s="340"/>
      <c r="VMJ537" s="485"/>
      <c r="VMK537" s="340"/>
      <c r="VML537" s="485"/>
      <c r="VMM537" s="340"/>
      <c r="VMN537" s="485"/>
      <c r="VMO537" s="340"/>
      <c r="VMP537" s="485"/>
      <c r="VMQ537" s="340"/>
      <c r="VMR537" s="485"/>
      <c r="VMS537" s="340"/>
      <c r="VMT537" s="485"/>
      <c r="VMU537" s="340"/>
      <c r="VMV537" s="485"/>
      <c r="VMW537" s="340"/>
      <c r="VMX537" s="485"/>
      <c r="VMY537" s="340"/>
      <c r="VMZ537" s="485"/>
      <c r="VNA537" s="340"/>
      <c r="VNB537" s="485"/>
      <c r="VNC537" s="340"/>
      <c r="VND537" s="485"/>
      <c r="VNE537" s="340"/>
      <c r="VNF537" s="485"/>
      <c r="VNG537" s="340"/>
      <c r="VNH537" s="485"/>
      <c r="VNI537" s="340"/>
      <c r="VNJ537" s="485"/>
      <c r="VNK537" s="340"/>
      <c r="VNL537" s="485"/>
      <c r="VNM537" s="340"/>
      <c r="VNN537" s="485"/>
      <c r="VNO537" s="340"/>
      <c r="VNP537" s="485"/>
      <c r="VNQ537" s="340"/>
      <c r="VNR537" s="485"/>
      <c r="VNS537" s="340"/>
      <c r="VNT537" s="485"/>
      <c r="VNU537" s="340"/>
      <c r="VNV537" s="485"/>
      <c r="VNW537" s="340"/>
      <c r="VNX537" s="485"/>
      <c r="VNY537" s="340"/>
      <c r="VNZ537" s="485"/>
      <c r="VOA537" s="340"/>
      <c r="VOB537" s="485"/>
      <c r="VOC537" s="340"/>
      <c r="VOD537" s="485"/>
      <c r="VOE537" s="340"/>
      <c r="VOF537" s="485"/>
      <c r="VOG537" s="340"/>
      <c r="VOH537" s="485"/>
      <c r="VOI537" s="340"/>
      <c r="VOJ537" s="485"/>
      <c r="VOK537" s="340"/>
      <c r="VOL537" s="485"/>
      <c r="VOM537" s="340"/>
      <c r="VON537" s="485"/>
      <c r="VOO537" s="340"/>
      <c r="VOP537" s="485"/>
      <c r="VOQ537" s="340"/>
      <c r="VOR537" s="485"/>
      <c r="VOS537" s="340"/>
      <c r="VOT537" s="340"/>
      <c r="VOU537" s="485"/>
      <c r="VOV537" s="340"/>
      <c r="VOW537" s="485"/>
      <c r="VOX537" s="340"/>
      <c r="VOY537" s="485"/>
      <c r="VOZ537" s="340"/>
      <c r="VPA537" s="485"/>
      <c r="VPB537" s="340"/>
      <c r="VPC537" s="485"/>
      <c r="VPD537" s="340"/>
      <c r="VPE537" s="485"/>
      <c r="VPF537" s="340"/>
      <c r="VPG537" s="485"/>
      <c r="VPH537" s="340"/>
      <c r="VPI537" s="485"/>
      <c r="VPJ537" s="340"/>
      <c r="VPK537" s="485"/>
      <c r="VPL537" s="340"/>
      <c r="VPM537" s="485"/>
      <c r="VPN537" s="340"/>
      <c r="VPO537" s="485"/>
      <c r="VPP537" s="340"/>
      <c r="VPQ537" s="485"/>
      <c r="VPR537" s="340"/>
      <c r="VPS537" s="485"/>
      <c r="VPT537" s="340"/>
      <c r="VPU537" s="485"/>
      <c r="VPV537" s="340"/>
      <c r="VPW537" s="485"/>
      <c r="VPX537" s="340"/>
      <c r="VPY537" s="485"/>
      <c r="VPZ537" s="340"/>
      <c r="VQA537" s="485"/>
      <c r="VQB537" s="340"/>
      <c r="VQC537" s="485"/>
      <c r="VQD537" s="340"/>
      <c r="VQE537" s="485"/>
      <c r="VQF537" s="340"/>
      <c r="VQG537" s="485"/>
      <c r="VQH537" s="340"/>
      <c r="VQI537" s="485"/>
      <c r="VQJ537" s="340"/>
      <c r="VQK537" s="485"/>
      <c r="VQL537" s="340"/>
      <c r="VQM537" s="485"/>
      <c r="VQN537" s="340"/>
      <c r="VQO537" s="485"/>
      <c r="VQP537" s="340"/>
      <c r="VQQ537" s="485"/>
      <c r="VQR537" s="340"/>
      <c r="VQS537" s="485"/>
      <c r="VQT537" s="340"/>
      <c r="VQU537" s="485"/>
      <c r="VQV537" s="340"/>
      <c r="VQW537" s="485"/>
      <c r="VQX537" s="340"/>
      <c r="VQY537" s="485"/>
      <c r="VQZ537" s="340"/>
      <c r="VRA537" s="485"/>
      <c r="VRB537" s="340"/>
      <c r="VRC537" s="485"/>
      <c r="VRD537" s="340"/>
      <c r="VRE537" s="485"/>
      <c r="VRF537" s="340"/>
      <c r="VRG537" s="485"/>
      <c r="VRH537" s="340"/>
      <c r="VRI537" s="485"/>
      <c r="VRJ537" s="340"/>
      <c r="VRK537" s="485"/>
      <c r="VRL537" s="340"/>
      <c r="VRM537" s="485"/>
      <c r="VRN537" s="340"/>
      <c r="VRO537" s="485"/>
      <c r="VRP537" s="340"/>
      <c r="VRQ537" s="485"/>
      <c r="VRR537" s="340"/>
      <c r="VRS537" s="485"/>
      <c r="VRT537" s="340"/>
      <c r="VRU537" s="485"/>
      <c r="VRV537" s="340"/>
      <c r="VRW537" s="485"/>
      <c r="VRX537" s="340"/>
      <c r="VRY537" s="485"/>
      <c r="VRZ537" s="340"/>
      <c r="VSA537" s="485"/>
      <c r="VSB537" s="340"/>
      <c r="VSC537" s="485"/>
      <c r="VSD537" s="340"/>
      <c r="VSE537" s="485"/>
      <c r="VSF537" s="340"/>
      <c r="VSG537" s="485"/>
      <c r="VSH537" s="340"/>
      <c r="VSI537" s="485"/>
      <c r="VSJ537" s="340"/>
      <c r="VSK537" s="485"/>
      <c r="VSL537" s="340"/>
      <c r="VSM537" s="485"/>
      <c r="VSN537" s="340"/>
      <c r="VSO537" s="485"/>
      <c r="VSP537" s="340"/>
      <c r="VSQ537" s="485"/>
      <c r="VSR537" s="340"/>
      <c r="VSS537" s="485"/>
      <c r="VST537" s="340"/>
      <c r="VSU537" s="485"/>
      <c r="VSV537" s="340"/>
      <c r="VSW537" s="485"/>
      <c r="VSX537" s="340"/>
      <c r="VSY537" s="485"/>
      <c r="VSZ537" s="340"/>
      <c r="VTA537" s="485"/>
      <c r="VTB537" s="340"/>
      <c r="VTC537" s="485"/>
      <c r="VTD537" s="340"/>
      <c r="VTE537" s="485"/>
      <c r="VTF537" s="340"/>
      <c r="VTG537" s="485"/>
      <c r="VTH537" s="340"/>
      <c r="VTI537" s="485"/>
      <c r="VTJ537" s="340"/>
      <c r="VTK537" s="485"/>
      <c r="VTL537" s="340"/>
      <c r="VTM537" s="485"/>
      <c r="VTN537" s="340"/>
      <c r="VTO537" s="485"/>
      <c r="VTP537" s="340"/>
      <c r="VTQ537" s="485"/>
      <c r="VTR537" s="340"/>
      <c r="VTS537" s="485"/>
      <c r="VTT537" s="340"/>
      <c r="VTU537" s="485"/>
      <c r="VTV537" s="340"/>
      <c r="VTW537" s="485"/>
      <c r="VTX537" s="340"/>
      <c r="VTY537" s="485"/>
      <c r="VTZ537" s="340"/>
      <c r="VUA537" s="485"/>
      <c r="VUB537" s="340"/>
      <c r="VUC537" s="485"/>
      <c r="VUD537" s="340"/>
      <c r="VUE537" s="485"/>
      <c r="VUF537" s="340"/>
      <c r="VUG537" s="485"/>
      <c r="VUH537" s="340"/>
      <c r="VUI537" s="485"/>
      <c r="VUJ537" s="340"/>
      <c r="VUK537" s="485"/>
      <c r="VUL537" s="340"/>
      <c r="VUM537" s="485"/>
      <c r="VUN537" s="340"/>
      <c r="VUO537" s="485"/>
      <c r="VUP537" s="340"/>
      <c r="VUQ537" s="485"/>
      <c r="VUR537" s="340"/>
      <c r="VUS537" s="485"/>
      <c r="VUT537" s="340"/>
      <c r="VUU537" s="485"/>
      <c r="VUV537" s="340"/>
      <c r="VUW537" s="485"/>
      <c r="VUX537" s="340"/>
      <c r="VUY537" s="485"/>
      <c r="VUZ537" s="340"/>
      <c r="VVA537" s="485"/>
      <c r="VVB537" s="340"/>
      <c r="VVC537" s="485"/>
      <c r="VVD537" s="340"/>
      <c r="VVE537" s="485"/>
      <c r="VVF537" s="340"/>
      <c r="VVG537" s="485"/>
      <c r="VVH537" s="340"/>
      <c r="VVI537" s="485"/>
      <c r="VVJ537" s="340"/>
      <c r="VVK537" s="485"/>
      <c r="VVL537" s="340"/>
      <c r="VVM537" s="485"/>
      <c r="VVN537" s="340"/>
      <c r="VVO537" s="485"/>
      <c r="VVP537" s="340"/>
      <c r="VVQ537" s="485"/>
      <c r="VVR537" s="340"/>
      <c r="VVS537" s="485"/>
      <c r="VVT537" s="340"/>
      <c r="VVU537" s="485"/>
      <c r="VVV537" s="340"/>
      <c r="VVW537" s="485"/>
      <c r="VVX537" s="340"/>
      <c r="VVY537" s="485"/>
      <c r="VVZ537" s="340"/>
      <c r="VWA537" s="485"/>
      <c r="VWB537" s="340"/>
      <c r="VWC537" s="485"/>
      <c r="VWD537" s="340"/>
      <c r="VWE537" s="485"/>
      <c r="VWF537" s="340"/>
      <c r="VWG537" s="485"/>
      <c r="VWH537" s="340"/>
      <c r="VWI537" s="485"/>
      <c r="VWJ537" s="340"/>
      <c r="VWK537" s="485"/>
      <c r="VWL537" s="340"/>
      <c r="VWM537" s="485"/>
      <c r="VWN537" s="340"/>
      <c r="VWO537" s="485"/>
      <c r="VWP537" s="340"/>
      <c r="VWQ537" s="485"/>
      <c r="VWR537" s="340"/>
      <c r="VWS537" s="485"/>
      <c r="VWT537" s="340"/>
      <c r="VWU537" s="485"/>
      <c r="VWV537" s="340"/>
      <c r="VWW537" s="485"/>
      <c r="VWX537" s="340"/>
      <c r="VWY537" s="485"/>
      <c r="VWZ537" s="340"/>
      <c r="VXA537" s="485"/>
      <c r="VXB537" s="340"/>
      <c r="VXC537" s="485"/>
      <c r="VXD537" s="340"/>
      <c r="VXE537" s="485"/>
      <c r="VXF537" s="340"/>
      <c r="VXG537" s="485"/>
      <c r="VXH537" s="340"/>
      <c r="VXI537" s="485"/>
      <c r="VXJ537" s="340"/>
      <c r="VXK537" s="485"/>
      <c r="VXL537" s="340"/>
      <c r="VXM537" s="485"/>
      <c r="VXN537" s="340"/>
      <c r="VXO537" s="485"/>
      <c r="VXP537" s="340"/>
      <c r="VXQ537" s="485"/>
      <c r="VXR537" s="340"/>
      <c r="VXS537" s="485"/>
      <c r="VXT537" s="340"/>
      <c r="VXU537" s="485"/>
      <c r="VXV537" s="340"/>
      <c r="VXW537" s="485"/>
      <c r="VXX537" s="340"/>
      <c r="VXY537" s="485"/>
      <c r="VXZ537" s="340"/>
      <c r="VYA537" s="485"/>
      <c r="VYB537" s="340"/>
      <c r="VYC537" s="485"/>
      <c r="VYD537" s="340"/>
      <c r="VYE537" s="485"/>
      <c r="VYF537" s="340"/>
      <c r="VYG537" s="485"/>
      <c r="VYH537" s="340"/>
      <c r="VYI537" s="485"/>
      <c r="VYJ537" s="340"/>
      <c r="VYK537" s="485"/>
      <c r="VYL537" s="340"/>
      <c r="VYM537" s="485"/>
      <c r="VYN537" s="340"/>
      <c r="VYO537" s="485"/>
      <c r="VYP537" s="340"/>
      <c r="VYQ537" s="485"/>
      <c r="VYR537" s="340"/>
      <c r="VYS537" s="485"/>
      <c r="VYT537" s="340"/>
      <c r="VYU537" s="485"/>
      <c r="VYV537" s="340"/>
      <c r="VYW537" s="485"/>
      <c r="VYX537" s="340"/>
      <c r="VYY537" s="485"/>
      <c r="VYZ537" s="340"/>
      <c r="VZA537" s="485"/>
      <c r="VZB537" s="340"/>
      <c r="VZC537" s="485"/>
      <c r="VZD537" s="340"/>
      <c r="VZE537" s="485"/>
      <c r="VZF537" s="340"/>
      <c r="VZG537" s="485"/>
      <c r="VZH537" s="340"/>
      <c r="VZI537" s="485"/>
      <c r="VZJ537" s="340"/>
      <c r="VZK537" s="485"/>
      <c r="VZL537" s="340"/>
      <c r="VZM537" s="485"/>
      <c r="VZN537" s="340"/>
      <c r="VZO537" s="485"/>
      <c r="VZP537" s="340"/>
      <c r="VZQ537" s="485"/>
      <c r="VZR537" s="340"/>
      <c r="VZS537" s="485"/>
      <c r="VZT537" s="340"/>
      <c r="VZU537" s="485"/>
      <c r="VZV537" s="340"/>
      <c r="VZW537" s="485"/>
      <c r="VZX537" s="340"/>
      <c r="VZY537" s="485"/>
      <c r="VZZ537" s="340"/>
      <c r="WAA537" s="485"/>
      <c r="WAB537" s="340"/>
      <c r="WAC537" s="485"/>
      <c r="WAD537" s="340"/>
      <c r="WAE537" s="485"/>
      <c r="WAF537" s="340"/>
      <c r="WAG537" s="485"/>
      <c r="WAH537" s="340"/>
      <c r="WAI537" s="485"/>
      <c r="WAJ537" s="340"/>
      <c r="WAK537" s="485"/>
      <c r="WAL537" s="340"/>
      <c r="WAM537" s="485"/>
      <c r="WAN537" s="340"/>
      <c r="WAO537" s="485"/>
      <c r="WAP537" s="340"/>
      <c r="WAQ537" s="485"/>
      <c r="WAR537" s="340"/>
      <c r="WAS537" s="485"/>
      <c r="WAT537" s="340"/>
      <c r="WAU537" s="485"/>
      <c r="WAV537" s="340"/>
      <c r="WAW537" s="485"/>
      <c r="WAX537" s="340"/>
      <c r="WAY537" s="485"/>
      <c r="WAZ537" s="340"/>
      <c r="WBA537" s="485"/>
      <c r="WBB537" s="340"/>
      <c r="WBC537" s="485"/>
      <c r="WBD537" s="340"/>
      <c r="WBE537" s="485"/>
      <c r="WBF537" s="340"/>
      <c r="WBG537" s="485"/>
      <c r="WBH537" s="340"/>
      <c r="WBI537" s="485"/>
      <c r="WBJ537" s="340"/>
      <c r="WBK537" s="485"/>
      <c r="WBL537" s="340"/>
      <c r="WBM537" s="485"/>
      <c r="WBN537" s="340"/>
      <c r="WBO537" s="485"/>
      <c r="WBP537" s="340"/>
      <c r="WBQ537" s="485"/>
      <c r="WBR537" s="340"/>
      <c r="WBS537" s="485"/>
      <c r="WBT537" s="340"/>
      <c r="WBU537" s="485"/>
      <c r="WBV537" s="340"/>
      <c r="WBW537" s="485"/>
      <c r="WBX537" s="340"/>
      <c r="WBY537" s="485"/>
      <c r="WBZ537" s="340"/>
      <c r="WCA537" s="485"/>
      <c r="WCB537" s="340"/>
      <c r="WCC537" s="485"/>
      <c r="WCD537" s="340"/>
      <c r="WCE537" s="485"/>
      <c r="WCF537" s="340"/>
      <c r="WCG537" s="485"/>
      <c r="WCH537" s="340"/>
      <c r="WCI537" s="485"/>
      <c r="WCJ537" s="340"/>
      <c r="WCK537" s="485"/>
      <c r="WCL537" s="340"/>
      <c r="WCM537" s="485"/>
      <c r="WCN537" s="340"/>
      <c r="WCO537" s="485"/>
      <c r="WCP537" s="340"/>
      <c r="WCQ537" s="485"/>
      <c r="WCR537" s="340"/>
      <c r="WCS537" s="485"/>
      <c r="WCT537" s="340"/>
      <c r="WCU537" s="485"/>
      <c r="WCV537" s="340"/>
      <c r="WCW537" s="485"/>
      <c r="WCX537" s="340"/>
      <c r="WCY537" s="485"/>
      <c r="WCZ537" s="340"/>
      <c r="WDA537" s="485"/>
      <c r="WDB537" s="340"/>
      <c r="WDC537" s="485"/>
      <c r="WDD537" s="340"/>
      <c r="WDE537" s="485"/>
      <c r="WDF537" s="340"/>
      <c r="WDG537" s="485"/>
      <c r="WDH537" s="340"/>
      <c r="WDI537" s="485"/>
      <c r="WDJ537" s="340"/>
      <c r="WDK537" s="485"/>
      <c r="WDL537" s="340"/>
      <c r="WDM537" s="485"/>
      <c r="WDN537" s="340"/>
      <c r="WDO537" s="485"/>
      <c r="WDP537" s="340"/>
      <c r="WDQ537" s="485"/>
      <c r="WDR537" s="340"/>
      <c r="WDS537" s="485"/>
      <c r="WDT537" s="340"/>
      <c r="WDU537" s="485"/>
      <c r="WDV537" s="340"/>
      <c r="WDW537" s="485"/>
      <c r="WDX537" s="340"/>
      <c r="WDY537" s="485"/>
      <c r="WDZ537" s="340"/>
      <c r="WEA537" s="485"/>
      <c r="WEB537" s="340"/>
      <c r="WEC537" s="485"/>
      <c r="WED537" s="340"/>
      <c r="WEE537" s="485"/>
      <c r="WEF537" s="340"/>
      <c r="WEG537" s="485"/>
      <c r="WEH537" s="340"/>
      <c r="WEI537" s="485"/>
      <c r="WEJ537" s="340"/>
      <c r="WEK537" s="485"/>
      <c r="WEL537" s="340"/>
      <c r="WEM537" s="485"/>
      <c r="WEN537" s="340"/>
      <c r="WEO537" s="485"/>
      <c r="WEP537" s="340"/>
      <c r="WEQ537" s="485"/>
      <c r="WER537" s="340"/>
      <c r="WES537" s="485"/>
      <c r="WET537" s="340"/>
      <c r="WEU537" s="485"/>
      <c r="WEV537" s="340"/>
      <c r="WEW537" s="485"/>
      <c r="WEX537" s="340"/>
      <c r="WEY537" s="485"/>
      <c r="WEZ537" s="340"/>
      <c r="WFA537" s="485"/>
      <c r="WFB537" s="340"/>
      <c r="WFC537" s="485"/>
      <c r="WFD537" s="340"/>
      <c r="WFE537" s="485"/>
      <c r="WFF537" s="340"/>
      <c r="WFG537" s="485"/>
      <c r="WFH537" s="340"/>
      <c r="WFI537" s="485"/>
      <c r="WFJ537" s="340"/>
      <c r="WFK537" s="485"/>
      <c r="WFL537" s="340"/>
      <c r="WFM537" s="485"/>
      <c r="WFN537" s="340"/>
      <c r="WFO537" s="485"/>
      <c r="WFP537" s="340"/>
      <c r="WFQ537" s="485"/>
      <c r="WFR537" s="340"/>
      <c r="WFS537" s="485"/>
      <c r="WFT537" s="340"/>
      <c r="WFU537" s="485"/>
      <c r="WFV537" s="340"/>
      <c r="WFW537" s="485"/>
      <c r="WFX537" s="340"/>
      <c r="WFY537" s="485"/>
      <c r="WFZ537" s="340"/>
      <c r="WGA537" s="485"/>
      <c r="WGB537" s="340"/>
      <c r="WGC537" s="485"/>
      <c r="WGD537" s="340"/>
      <c r="WGE537" s="485"/>
      <c r="WGF537" s="340"/>
      <c r="WGG537" s="485"/>
      <c r="WGH537" s="340"/>
      <c r="WGI537" s="485"/>
      <c r="WGJ537" s="340"/>
      <c r="WGK537" s="485"/>
      <c r="WGL537" s="340"/>
      <c r="WGM537" s="485"/>
      <c r="WGN537" s="340"/>
      <c r="WGO537" s="485"/>
      <c r="WGP537" s="340"/>
      <c r="WGQ537" s="485"/>
      <c r="WGR537" s="340"/>
      <c r="WGS537" s="485"/>
      <c r="WGT537" s="340"/>
      <c r="WGU537" s="485"/>
      <c r="WGV537" s="340"/>
      <c r="WGW537" s="485"/>
      <c r="WGX537" s="340"/>
      <c r="WGY537" s="485"/>
      <c r="WGZ537" s="340"/>
      <c r="WHA537" s="485"/>
      <c r="WHB537" s="340"/>
      <c r="WHC537" s="485"/>
      <c r="WHD537" s="340"/>
      <c r="WHE537" s="485"/>
      <c r="WHF537" s="340"/>
      <c r="WHG537" s="485"/>
      <c r="WHH537" s="340"/>
      <c r="WHI537" s="485"/>
      <c r="WHJ537" s="340"/>
      <c r="WHK537" s="485"/>
      <c r="WHL537" s="340"/>
      <c r="WHM537" s="485"/>
      <c r="WHN537" s="340"/>
      <c r="WHO537" s="485"/>
      <c r="WHP537" s="340"/>
      <c r="WHQ537" s="485"/>
      <c r="WHR537" s="340"/>
      <c r="WHS537" s="485"/>
      <c r="WHT537" s="340"/>
      <c r="WHU537" s="485"/>
      <c r="WHV537" s="340"/>
      <c r="WHW537" s="485"/>
      <c r="WHX537" s="340"/>
      <c r="WHY537" s="485"/>
      <c r="WHZ537" s="340"/>
      <c r="WIA537" s="485"/>
      <c r="WIB537" s="340"/>
      <c r="WIC537" s="485"/>
      <c r="WID537" s="340"/>
      <c r="WIE537" s="485"/>
      <c r="WIF537" s="340"/>
      <c r="WIG537" s="485"/>
      <c r="WIH537" s="340"/>
      <c r="WII537" s="485"/>
      <c r="WIJ537" s="340"/>
      <c r="WIK537" s="485"/>
      <c r="WIL537" s="340"/>
      <c r="WIM537" s="485"/>
      <c r="WIN537" s="340"/>
      <c r="WIO537" s="485"/>
      <c r="WIP537" s="340"/>
      <c r="WIQ537" s="485"/>
      <c r="WIR537" s="340"/>
      <c r="WIS537" s="485"/>
      <c r="WIT537" s="340"/>
      <c r="WIU537" s="485"/>
      <c r="WIV537" s="340"/>
      <c r="WIW537" s="485"/>
      <c r="WIX537" s="340"/>
      <c r="WIY537" s="485"/>
      <c r="WIZ537" s="340"/>
      <c r="WJA537" s="485"/>
      <c r="WJB537" s="340"/>
      <c r="WJC537" s="485"/>
      <c r="WJD537" s="340"/>
      <c r="WJE537" s="485"/>
      <c r="WJF537" s="340"/>
      <c r="WJG537" s="485"/>
      <c r="WJH537" s="340"/>
      <c r="WJI537" s="485"/>
      <c r="WJJ537" s="340"/>
      <c r="WJK537" s="485"/>
      <c r="WJL537" s="340"/>
      <c r="WJM537" s="485"/>
      <c r="WJN537" s="340"/>
      <c r="WJO537" s="485"/>
      <c r="WJP537" s="340"/>
      <c r="WJQ537" s="485"/>
      <c r="WJR537" s="340"/>
      <c r="WJS537" s="485"/>
      <c r="WJT537" s="340"/>
      <c r="WJU537" s="485"/>
      <c r="WJV537" s="340"/>
      <c r="WJW537" s="485"/>
      <c r="WJX537" s="340"/>
      <c r="WJY537" s="485"/>
      <c r="WJZ537" s="340"/>
      <c r="WKA537" s="485"/>
      <c r="WKB537" s="340"/>
      <c r="WKC537" s="485"/>
      <c r="WKD537" s="340"/>
      <c r="WKE537" s="485"/>
      <c r="WKF537" s="340"/>
      <c r="WKG537" s="485"/>
      <c r="WKH537" s="340"/>
      <c r="WKI537" s="485"/>
      <c r="WKJ537" s="340"/>
      <c r="WKK537" s="485"/>
      <c r="WKL537" s="340"/>
      <c r="WKM537" s="485"/>
      <c r="WKN537" s="340"/>
      <c r="WKO537" s="485"/>
      <c r="WKP537" s="340"/>
      <c r="WKQ537" s="485"/>
      <c r="WKR537" s="340"/>
      <c r="WKS537" s="485"/>
      <c r="WKT537" s="340"/>
      <c r="WKU537" s="485"/>
      <c r="WKV537" s="340"/>
      <c r="WKW537" s="485"/>
      <c r="WKX537" s="340"/>
      <c r="WKY537" s="485"/>
      <c r="WKZ537" s="340"/>
      <c r="WLA537" s="485"/>
      <c r="WLB537" s="340"/>
      <c r="WLC537" s="485"/>
      <c r="WLD537" s="340"/>
      <c r="WLE537" s="485"/>
      <c r="WLF537" s="340"/>
      <c r="WLG537" s="485"/>
      <c r="WLH537" s="340"/>
      <c r="WLI537" s="485"/>
      <c r="WLJ537" s="340"/>
      <c r="WLK537" s="485"/>
      <c r="WLL537" s="340"/>
      <c r="WLM537" s="485"/>
      <c r="WLN537" s="340"/>
      <c r="WLO537" s="485"/>
      <c r="WLP537" s="340"/>
      <c r="WLQ537" s="485"/>
      <c r="WLR537" s="340"/>
      <c r="WLS537" s="485"/>
      <c r="WLT537" s="340"/>
      <c r="WLU537" s="485"/>
      <c r="WLV537" s="340"/>
      <c r="WLW537" s="485"/>
      <c r="WLX537" s="340"/>
      <c r="WLY537" s="485"/>
      <c r="WLZ537" s="340"/>
      <c r="WMA537" s="485"/>
      <c r="WMB537" s="340"/>
      <c r="WMC537" s="485"/>
      <c r="WMD537" s="340"/>
      <c r="WME537" s="485"/>
      <c r="WMF537" s="340"/>
      <c r="WMG537" s="485"/>
      <c r="WMH537" s="340"/>
      <c r="WMI537" s="485"/>
      <c r="WMJ537" s="340"/>
      <c r="WMK537" s="485"/>
      <c r="WML537" s="340"/>
      <c r="WMM537" s="485"/>
      <c r="WMN537" s="340"/>
      <c r="WMO537" s="485"/>
      <c r="WMP537" s="340"/>
      <c r="WMQ537" s="485"/>
      <c r="WMR537" s="340"/>
      <c r="WMS537" s="485"/>
      <c r="WMT537" s="340"/>
      <c r="WMU537" s="485"/>
      <c r="WMV537" s="340"/>
      <c r="WMW537" s="485"/>
      <c r="WMX537" s="340"/>
      <c r="WMY537" s="485"/>
      <c r="WMZ537" s="340"/>
      <c r="WNA537" s="485"/>
      <c r="WNB537" s="340"/>
      <c r="WNC537" s="485"/>
      <c r="WND537" s="340"/>
      <c r="WNE537" s="485"/>
      <c r="WNF537" s="340"/>
      <c r="WNG537" s="485"/>
      <c r="WNH537" s="340"/>
      <c r="WNI537" s="485"/>
      <c r="WNJ537" s="340"/>
      <c r="WNK537" s="485"/>
      <c r="WNL537" s="340"/>
      <c r="WNM537" s="485"/>
      <c r="WNN537" s="340"/>
      <c r="WNO537" s="485"/>
      <c r="WNP537" s="340"/>
      <c r="WNQ537" s="485"/>
      <c r="WNR537" s="340"/>
      <c r="WNS537" s="485"/>
      <c r="WNT537" s="340"/>
      <c r="WNU537" s="485"/>
      <c r="WNV537" s="340"/>
      <c r="WNW537" s="485"/>
      <c r="WNX537" s="340"/>
      <c r="WNY537" s="485"/>
      <c r="WNZ537" s="340"/>
      <c r="WOA537" s="485"/>
      <c r="WOB537" s="340"/>
      <c r="WOC537" s="485"/>
      <c r="WOD537" s="340"/>
      <c r="WOE537" s="485"/>
      <c r="WOF537" s="340"/>
      <c r="WOG537" s="485"/>
      <c r="WOH537" s="340"/>
      <c r="WOI537" s="485"/>
      <c r="WOJ537" s="340"/>
      <c r="WOK537" s="485"/>
      <c r="WOL537" s="340"/>
      <c r="WOM537" s="485"/>
      <c r="WON537" s="340"/>
      <c r="WOO537" s="485"/>
      <c r="WOP537" s="340"/>
      <c r="WOQ537" s="485"/>
      <c r="WOR537" s="340"/>
      <c r="WOS537" s="485"/>
      <c r="WOT537" s="340"/>
      <c r="WOU537" s="485"/>
      <c r="WOV537" s="340"/>
      <c r="WOW537" s="485"/>
      <c r="WOX537" s="340"/>
      <c r="WOY537" s="485"/>
      <c r="WOZ537" s="340"/>
      <c r="WPA537" s="485"/>
      <c r="WPB537" s="340"/>
      <c r="WPC537" s="485"/>
      <c r="WPD537" s="340"/>
      <c r="WPE537" s="485"/>
      <c r="WPF537" s="340"/>
      <c r="WPG537" s="485"/>
      <c r="WPH537" s="340"/>
      <c r="WPI537" s="485"/>
      <c r="WPJ537" s="340"/>
      <c r="WPK537" s="485"/>
      <c r="WPL537" s="340"/>
      <c r="WPM537" s="485"/>
      <c r="WPN537" s="340"/>
      <c r="WPO537" s="485"/>
      <c r="WPP537" s="340"/>
      <c r="WPQ537" s="485"/>
      <c r="WPR537" s="340"/>
      <c r="WPS537" s="485"/>
      <c r="WPT537" s="340"/>
      <c r="WPU537" s="485"/>
      <c r="WPV537" s="340"/>
      <c r="WPW537" s="485"/>
      <c r="WPX537" s="340"/>
      <c r="WPY537" s="485"/>
      <c r="WPZ537" s="340"/>
      <c r="WQA537" s="485"/>
      <c r="WQB537" s="340"/>
      <c r="WQC537" s="485"/>
      <c r="WQD537" s="340"/>
      <c r="WQE537" s="485"/>
      <c r="WQF537" s="340"/>
      <c r="WQG537" s="485"/>
      <c r="WQH537" s="340"/>
      <c r="WQI537" s="485"/>
      <c r="WQJ537" s="340"/>
      <c r="WQK537" s="485"/>
      <c r="WQL537" s="340"/>
      <c r="WQM537" s="485"/>
      <c r="WQN537" s="340"/>
      <c r="WQO537" s="485"/>
      <c r="WQP537" s="340"/>
      <c r="WQQ537" s="485"/>
      <c r="WQR537" s="340"/>
      <c r="WQS537" s="485"/>
      <c r="WQT537" s="340"/>
      <c r="WQU537" s="485"/>
      <c r="WQV537" s="340"/>
      <c r="WQW537" s="485"/>
      <c r="WQX537" s="340"/>
      <c r="WQY537" s="485"/>
      <c r="WQZ537" s="340"/>
      <c r="WRA537" s="485"/>
      <c r="WRB537" s="340"/>
      <c r="WRC537" s="485"/>
      <c r="WRD537" s="340"/>
      <c r="WRE537" s="485"/>
      <c r="WRF537" s="340"/>
      <c r="WRG537" s="485"/>
      <c r="WRH537" s="340"/>
      <c r="WRI537" s="485"/>
      <c r="WRJ537" s="340"/>
      <c r="WRK537" s="485"/>
      <c r="WRL537" s="340"/>
      <c r="WRM537" s="485"/>
      <c r="WRN537" s="340"/>
      <c r="WRO537" s="485"/>
      <c r="WRP537" s="340"/>
      <c r="WRQ537" s="485"/>
      <c r="WRR537" s="340"/>
      <c r="WRS537" s="485"/>
      <c r="WRT537" s="340"/>
      <c r="WRU537" s="485"/>
      <c r="WRV537" s="340"/>
      <c r="WRW537" s="485"/>
      <c r="WRX537" s="340"/>
      <c r="WRY537" s="485"/>
      <c r="WRZ537" s="340"/>
      <c r="WSA537" s="485"/>
      <c r="WSB537" s="340"/>
      <c r="WSC537" s="485"/>
      <c r="WSD537" s="340"/>
      <c r="WSE537" s="485"/>
      <c r="WSF537" s="340"/>
      <c r="WSG537" s="485"/>
      <c r="WSH537" s="340"/>
      <c r="WSI537" s="485"/>
      <c r="WSJ537" s="340"/>
      <c r="WSK537" s="485"/>
      <c r="WSL537" s="340"/>
      <c r="WSM537" s="485"/>
      <c r="WSN537" s="340"/>
      <c r="WSO537" s="485"/>
      <c r="WSP537" s="340"/>
      <c r="WSQ537" s="485"/>
      <c r="WSR537" s="340"/>
      <c r="WSS537" s="485"/>
      <c r="WST537" s="340"/>
      <c r="WSU537" s="485"/>
      <c r="WSV537" s="340"/>
      <c r="WSW537" s="485"/>
      <c r="WSX537" s="340"/>
      <c r="WSY537" s="485"/>
      <c r="WSZ537" s="340"/>
      <c r="WTA537" s="485"/>
      <c r="WTB537" s="340"/>
      <c r="WTC537" s="485"/>
      <c r="WTD537" s="340"/>
      <c r="WTE537" s="485"/>
      <c r="WTF537" s="340"/>
      <c r="WTG537" s="485"/>
      <c r="WTH537" s="340"/>
      <c r="WTI537" s="485"/>
      <c r="WTJ537" s="340"/>
      <c r="WTK537" s="485"/>
      <c r="WTL537" s="340"/>
      <c r="WTM537" s="485"/>
      <c r="WTN537" s="340"/>
      <c r="WTO537" s="485"/>
      <c r="WTP537" s="340"/>
      <c r="WTQ537" s="485"/>
      <c r="WTR537" s="340"/>
      <c r="WTS537" s="485"/>
      <c r="WTT537" s="340"/>
      <c r="WTU537" s="485"/>
      <c r="WTV537" s="340"/>
      <c r="WTW537" s="485"/>
      <c r="WTX537" s="340"/>
      <c r="WTY537" s="485"/>
      <c r="WTZ537" s="340"/>
      <c r="WUA537" s="485"/>
      <c r="WUB537" s="340"/>
      <c r="WUC537" s="485"/>
      <c r="WUD537" s="340"/>
      <c r="WUE537" s="485"/>
      <c r="WUF537" s="340"/>
      <c r="WUG537" s="485"/>
      <c r="WUH537" s="340"/>
      <c r="WUI537" s="485"/>
      <c r="WUJ537" s="340"/>
      <c r="WUK537" s="485"/>
      <c r="WUL537" s="340"/>
      <c r="WUM537" s="485"/>
      <c r="WUN537" s="340"/>
      <c r="WUO537" s="485"/>
      <c r="WUP537" s="340"/>
      <c r="WUQ537" s="485"/>
      <c r="WUR537" s="340"/>
      <c r="WUS537" s="485"/>
      <c r="WUT537" s="340"/>
      <c r="WUU537" s="485"/>
      <c r="WUV537" s="340"/>
      <c r="WUW537" s="485"/>
      <c r="WUX537" s="340"/>
      <c r="WUY537" s="485"/>
      <c r="WUZ537" s="340"/>
      <c r="WVA537" s="485"/>
      <c r="WVB537" s="340"/>
      <c r="WVC537" s="485"/>
      <c r="WVD537" s="340"/>
      <c r="WVE537" s="485"/>
      <c r="WVF537" s="340"/>
      <c r="WVG537" s="485"/>
      <c r="WVH537" s="340"/>
      <c r="WVI537" s="485"/>
      <c r="WVJ537" s="340"/>
      <c r="WVK537" s="485"/>
      <c r="WVL537" s="340"/>
      <c r="WVM537" s="485"/>
      <c r="WVN537" s="340"/>
      <c r="WVO537" s="485"/>
      <c r="WVP537" s="340"/>
      <c r="WVQ537" s="485"/>
      <c r="WVR537" s="340"/>
      <c r="WVS537" s="485"/>
      <c r="WVT537" s="340"/>
      <c r="WVU537" s="485"/>
      <c r="WVV537" s="340"/>
      <c r="WVW537" s="485"/>
      <c r="WVX537" s="340"/>
      <c r="WVY537" s="485"/>
      <c r="WVZ537" s="340"/>
      <c r="WWA537" s="485"/>
      <c r="WWB537" s="340"/>
      <c r="WWC537" s="485"/>
      <c r="WWD537" s="340"/>
      <c r="WWE537" s="485"/>
      <c r="WWF537" s="340"/>
      <c r="WWG537" s="485"/>
      <c r="WWH537" s="340"/>
      <c r="WWI537" s="485"/>
      <c r="WWJ537" s="340"/>
      <c r="WWK537" s="485"/>
      <c r="WWL537" s="340"/>
      <c r="WWM537" s="485"/>
      <c r="WWN537" s="340"/>
      <c r="WWO537" s="485"/>
      <c r="WWP537" s="340"/>
      <c r="WWQ537" s="485"/>
      <c r="WWR537" s="340"/>
      <c r="WWS537" s="485"/>
      <c r="WWT537" s="340"/>
      <c r="WWU537" s="485"/>
      <c r="WWV537" s="340"/>
      <c r="WWW537" s="485"/>
      <c r="WWX537" s="340"/>
      <c r="WWY537" s="485"/>
      <c r="WWZ537" s="340"/>
      <c r="WXA537" s="485"/>
      <c r="WXB537" s="340"/>
      <c r="WXC537" s="485"/>
      <c r="WXD537" s="340"/>
      <c r="WXE537" s="485"/>
      <c r="WXF537" s="340"/>
      <c r="WXG537" s="485"/>
      <c r="WXH537" s="340"/>
      <c r="WXI537" s="485"/>
      <c r="WXJ537" s="340"/>
      <c r="WXK537" s="485"/>
      <c r="WXL537" s="340"/>
      <c r="WXM537" s="485"/>
      <c r="WXN537" s="340"/>
      <c r="WXO537" s="485"/>
      <c r="WXP537" s="340"/>
      <c r="WXQ537" s="485"/>
      <c r="WXR537" s="340"/>
      <c r="WXS537" s="485"/>
      <c r="WXT537" s="340"/>
      <c r="WXU537" s="485"/>
      <c r="WXV537" s="340"/>
      <c r="WXW537" s="485"/>
      <c r="WXX537" s="340"/>
      <c r="WXY537" s="485"/>
      <c r="WXZ537" s="340"/>
      <c r="WYA537" s="485"/>
      <c r="WYB537" s="340"/>
      <c r="WYC537" s="485"/>
      <c r="WYD537" s="340"/>
      <c r="WYE537" s="485"/>
      <c r="WYF537" s="340"/>
      <c r="WYG537" s="485"/>
      <c r="WYH537" s="340"/>
      <c r="WYI537" s="485"/>
      <c r="WYJ537" s="340"/>
      <c r="WYK537" s="485"/>
      <c r="WYL537" s="340"/>
      <c r="WYM537" s="485"/>
      <c r="WYN537" s="340"/>
      <c r="WYO537" s="485"/>
      <c r="WYP537" s="340"/>
      <c r="WYQ537" s="485"/>
      <c r="WYR537" s="340"/>
      <c r="WYS537" s="485"/>
      <c r="WYT537" s="340"/>
      <c r="WYU537" s="485"/>
      <c r="WYV537" s="340"/>
      <c r="WYW537" s="485"/>
      <c r="WYX537" s="340"/>
      <c r="WYY537" s="485"/>
      <c r="WYZ537" s="340"/>
      <c r="WZA537" s="485"/>
      <c r="WZB537" s="340"/>
      <c r="WZC537" s="485"/>
      <c r="WZD537" s="340"/>
      <c r="WZE537" s="485"/>
      <c r="WZF537" s="340"/>
      <c r="WZG537" s="485"/>
      <c r="WZH537" s="340"/>
      <c r="WZI537" s="485"/>
      <c r="WZJ537" s="340"/>
      <c r="WZK537" s="485"/>
      <c r="WZL537" s="340"/>
      <c r="WZM537" s="485"/>
      <c r="WZN537" s="340"/>
      <c r="WZO537" s="485"/>
      <c r="WZP537" s="340"/>
      <c r="WZQ537" s="485"/>
      <c r="WZR537" s="340"/>
      <c r="WZS537" s="485"/>
      <c r="WZT537" s="340"/>
      <c r="WZU537" s="485"/>
      <c r="WZV537" s="340"/>
      <c r="WZW537" s="485"/>
      <c r="WZX537" s="340"/>
      <c r="WZY537" s="485"/>
      <c r="WZZ537" s="340"/>
      <c r="XAA537" s="485"/>
      <c r="XAB537" s="340"/>
      <c r="XAC537" s="485"/>
      <c r="XAD537" s="340"/>
      <c r="XAE537" s="485"/>
      <c r="XAF537" s="340"/>
      <c r="XAG537" s="485"/>
      <c r="XAH537" s="340"/>
      <c r="XAI537" s="485"/>
      <c r="XAJ537" s="340"/>
      <c r="XAK537" s="485"/>
      <c r="XAL537" s="340"/>
      <c r="XAM537" s="485"/>
      <c r="XAN537" s="340"/>
      <c r="XAO537" s="485"/>
      <c r="XAP537" s="340"/>
      <c r="XAQ537" s="485"/>
      <c r="XAR537" s="340"/>
      <c r="XAS537" s="485"/>
      <c r="XAT537" s="340"/>
      <c r="XAU537" s="485"/>
      <c r="XAV537" s="340"/>
      <c r="XAW537" s="485"/>
      <c r="XAX537" s="340"/>
      <c r="XAY537" s="485"/>
      <c r="XAZ537" s="340"/>
      <c r="XBA537" s="485"/>
      <c r="XBB537" s="340"/>
      <c r="XBC537" s="485"/>
      <c r="XBD537" s="340"/>
      <c r="XBE537" s="485"/>
      <c r="XBF537" s="340"/>
      <c r="XBG537" s="485"/>
      <c r="XBH537" s="340"/>
      <c r="XBI537" s="485"/>
      <c r="XBJ537" s="340"/>
      <c r="XBK537" s="485"/>
      <c r="XBL537" s="340"/>
      <c r="XBM537" s="485"/>
      <c r="XBN537" s="340"/>
      <c r="XBO537" s="485"/>
      <c r="XBP537" s="340"/>
      <c r="XBQ537" s="485"/>
      <c r="XBR537" s="340"/>
      <c r="XBS537" s="485"/>
      <c r="XBT537" s="340"/>
      <c r="XBU537" s="485"/>
      <c r="XBV537" s="340"/>
      <c r="XBW537" s="485"/>
      <c r="XBX537" s="340"/>
      <c r="XBY537" s="485"/>
      <c r="XBZ537" s="340"/>
      <c r="XCA537" s="485"/>
      <c r="XCB537" s="340"/>
      <c r="XCC537" s="485"/>
      <c r="XCD537" s="340"/>
      <c r="XCE537" s="485"/>
      <c r="XCF537" s="340"/>
      <c r="XCG537" s="485"/>
      <c r="XCH537" s="340"/>
      <c r="XCI537" s="485"/>
      <c r="XCJ537" s="340"/>
      <c r="XCK537" s="485"/>
      <c r="XCL537" s="340"/>
      <c r="XCM537" s="485"/>
      <c r="XCN537" s="340"/>
      <c r="XCO537" s="485"/>
      <c r="XCP537" s="340"/>
      <c r="XCQ537" s="485"/>
      <c r="XCR537" s="340"/>
      <c r="XCS537" s="485"/>
      <c r="XCT537" s="340"/>
      <c r="XCU537" s="485"/>
      <c r="XCV537" s="340"/>
      <c r="XCW537" s="485"/>
      <c r="XCX537" s="340"/>
      <c r="XCY537" s="485"/>
      <c r="XCZ537" s="340"/>
      <c r="XDA537" s="485"/>
      <c r="XDB537" s="340"/>
      <c r="XDC537" s="485"/>
      <c r="XDD537" s="340"/>
      <c r="XDE537" s="485"/>
      <c r="XDF537" s="340"/>
      <c r="XDG537" s="485"/>
      <c r="XDH537" s="340"/>
      <c r="XDI537" s="485"/>
      <c r="XDJ537" s="340"/>
      <c r="XDK537" s="485"/>
      <c r="XDL537" s="340"/>
      <c r="XDM537" s="485"/>
      <c r="XDN537" s="340"/>
      <c r="XDO537" s="485"/>
      <c r="XDP537" s="340"/>
      <c r="XDQ537" s="485"/>
      <c r="XDR537" s="340"/>
      <c r="XDS537" s="485"/>
      <c r="XDT537" s="340"/>
      <c r="XDU537" s="485"/>
      <c r="XDV537" s="340"/>
      <c r="XDW537" s="485"/>
      <c r="XDX537" s="340"/>
      <c r="XDY537" s="485"/>
      <c r="XDZ537" s="340"/>
      <c r="XEA537" s="485"/>
      <c r="XEB537" s="340"/>
      <c r="XEC537" s="485"/>
      <c r="XED537" s="340"/>
      <c r="XEE537" s="485"/>
      <c r="XEF537" s="340"/>
      <c r="XEG537" s="485"/>
      <c r="XEH537" s="340"/>
      <c r="XEI537" s="485"/>
      <c r="XEJ537" s="340"/>
      <c r="XEK537" s="485"/>
      <c r="XEL537" s="340"/>
      <c r="XEM537" s="485"/>
      <c r="XEN537" s="340"/>
      <c r="XEO537" s="485"/>
      <c r="XEP537" s="340"/>
      <c r="XEQ537" s="485"/>
      <c r="XER537" s="340"/>
      <c r="XES537" s="485"/>
      <c r="XET537" s="340"/>
      <c r="XEU537" s="485"/>
      <c r="XEV537" s="340"/>
      <c r="XEW537" s="485"/>
      <c r="XEX537" s="340"/>
      <c r="XEY537" s="485"/>
      <c r="XEZ537" s="340"/>
      <c r="XFA537" s="485"/>
      <c r="XFB537" s="340"/>
      <c r="XFC537" s="485"/>
      <c r="XFD537" s="340"/>
    </row>
    <row r="538" spans="1:16384" ht="15.75" customHeight="1" x14ac:dyDescent="0.25">
      <c r="A538" s="485">
        <f>A537+1</f>
        <v>405</v>
      </c>
      <c r="B538" s="339" t="s">
        <v>618</v>
      </c>
      <c r="C538" s="486">
        <f>D538+M538+O538+Q538+S538+U538+W538+X538+Y538</f>
        <v>215442.23</v>
      </c>
      <c r="D538" s="531">
        <f>E538+F538+G538+H538+I538+J538</f>
        <v>0</v>
      </c>
      <c r="E538" s="453"/>
      <c r="F538" s="483"/>
      <c r="G538" s="453"/>
      <c r="H538" s="483"/>
      <c r="I538" s="453"/>
      <c r="J538" s="483"/>
      <c r="K538" s="483"/>
      <c r="L538" s="483"/>
      <c r="M538" s="483"/>
      <c r="N538" s="453"/>
      <c r="O538" s="483"/>
      <c r="P538" s="453"/>
      <c r="Q538" s="483"/>
      <c r="R538" s="453"/>
      <c r="S538" s="483"/>
      <c r="T538" s="453"/>
      <c r="U538" s="483"/>
      <c r="V538" s="453"/>
      <c r="W538" s="483"/>
      <c r="X538" s="453"/>
      <c r="Y538" s="531">
        <v>215442.23</v>
      </c>
      <c r="Z538" s="527"/>
      <c r="AA538" s="134"/>
      <c r="AB538" s="340" t="s">
        <v>985</v>
      </c>
      <c r="AC538" s="53"/>
      <c r="AD538" s="340"/>
      <c r="AE538" s="485"/>
      <c r="AF538" s="340"/>
      <c r="AG538" s="485"/>
      <c r="AH538" s="340"/>
      <c r="AI538" s="485"/>
      <c r="AJ538" s="340"/>
      <c r="AK538" s="485"/>
      <c r="AL538" s="340"/>
      <c r="AM538" s="485"/>
      <c r="AN538" s="340"/>
      <c r="AO538" s="485"/>
      <c r="AP538" s="340"/>
      <c r="AQ538" s="485"/>
      <c r="AR538" s="340"/>
      <c r="AS538" s="485"/>
      <c r="AT538" s="340"/>
      <c r="AU538" s="485"/>
      <c r="AV538" s="340"/>
      <c r="AW538" s="485"/>
      <c r="AX538" s="340"/>
      <c r="AY538" s="485"/>
      <c r="AZ538" s="340"/>
      <c r="BA538" s="485"/>
      <c r="BB538" s="340"/>
      <c r="BC538" s="485"/>
      <c r="BD538" s="340"/>
      <c r="BE538" s="485"/>
      <c r="BF538" s="340"/>
      <c r="BG538" s="485"/>
      <c r="BH538" s="340"/>
      <c r="BI538" s="485"/>
      <c r="BJ538" s="340"/>
      <c r="BK538" s="485"/>
      <c r="BL538" s="340"/>
      <c r="BM538" s="485"/>
      <c r="BN538" s="340"/>
      <c r="BO538" s="485"/>
      <c r="BP538" s="340"/>
      <c r="BQ538" s="485"/>
      <c r="BR538" s="340"/>
      <c r="BS538" s="485"/>
      <c r="BT538" s="340"/>
      <c r="BU538" s="485"/>
      <c r="BV538" s="340"/>
      <c r="BW538" s="485"/>
      <c r="BX538" s="340"/>
      <c r="BY538" s="485"/>
      <c r="BZ538" s="340"/>
      <c r="CA538" s="485"/>
      <c r="CB538" s="340"/>
      <c r="CC538" s="485"/>
      <c r="CD538" s="340"/>
      <c r="CE538" s="485"/>
      <c r="CF538" s="340"/>
      <c r="CG538" s="485"/>
      <c r="CH538" s="340"/>
      <c r="CI538" s="485"/>
      <c r="CJ538" s="340"/>
      <c r="CK538" s="485"/>
      <c r="CL538" s="340"/>
      <c r="CM538" s="485"/>
      <c r="CN538" s="340"/>
      <c r="CO538" s="485"/>
      <c r="CP538" s="340"/>
      <c r="CQ538" s="485"/>
      <c r="CR538" s="340"/>
      <c r="CS538" s="485"/>
      <c r="CT538" s="340"/>
      <c r="CU538" s="485"/>
      <c r="CV538" s="340"/>
      <c r="CW538" s="485"/>
      <c r="CX538" s="340"/>
      <c r="CY538" s="485"/>
      <c r="CZ538" s="340"/>
      <c r="DA538" s="485"/>
      <c r="DB538" s="340"/>
      <c r="DC538" s="485"/>
      <c r="DD538" s="340"/>
      <c r="DE538" s="485"/>
      <c r="DF538" s="340"/>
      <c r="DG538" s="485"/>
      <c r="DH538" s="340"/>
      <c r="DI538" s="485"/>
      <c r="DJ538" s="340"/>
      <c r="DK538" s="485"/>
      <c r="DL538" s="340"/>
      <c r="DM538" s="485"/>
      <c r="DN538" s="340"/>
      <c r="DO538" s="485"/>
      <c r="DP538" s="340"/>
      <c r="DQ538" s="485"/>
      <c r="DR538" s="340"/>
      <c r="DS538" s="485"/>
      <c r="DT538" s="340"/>
      <c r="DU538" s="485"/>
      <c r="DV538" s="340"/>
      <c r="DW538" s="485"/>
      <c r="DX538" s="340"/>
      <c r="DY538" s="485"/>
      <c r="DZ538" s="340"/>
      <c r="EA538" s="485"/>
      <c r="EB538" s="340"/>
      <c r="EC538" s="485"/>
      <c r="ED538" s="340"/>
      <c r="EE538" s="485"/>
      <c r="EF538" s="340"/>
      <c r="EG538" s="485"/>
      <c r="EH538" s="340"/>
      <c r="EI538" s="485"/>
      <c r="EJ538" s="340"/>
      <c r="EK538" s="485"/>
      <c r="EL538" s="340"/>
      <c r="EM538" s="485"/>
      <c r="EN538" s="340"/>
      <c r="EO538" s="485"/>
      <c r="EP538" s="340"/>
      <c r="EQ538" s="485"/>
      <c r="ER538" s="340"/>
      <c r="ES538" s="485"/>
      <c r="ET538" s="340"/>
      <c r="EU538" s="485"/>
      <c r="EV538" s="340"/>
      <c r="EW538" s="485"/>
      <c r="EX538" s="340"/>
      <c r="EY538" s="485"/>
      <c r="EZ538" s="340"/>
      <c r="FA538" s="485"/>
      <c r="FB538" s="340"/>
      <c r="FC538" s="485"/>
      <c r="FD538" s="340"/>
      <c r="FE538" s="485"/>
      <c r="FF538" s="340"/>
      <c r="FG538" s="485"/>
      <c r="FH538" s="340"/>
      <c r="FI538" s="485"/>
      <c r="FJ538" s="340"/>
      <c r="FK538" s="485"/>
      <c r="FL538" s="340"/>
      <c r="FM538" s="485"/>
      <c r="FN538" s="340"/>
      <c r="FO538" s="485"/>
      <c r="FP538" s="340"/>
      <c r="FQ538" s="485"/>
      <c r="FR538" s="340"/>
      <c r="FS538" s="485"/>
      <c r="FT538" s="340"/>
      <c r="FU538" s="485"/>
      <c r="FV538" s="340"/>
      <c r="FW538" s="485"/>
      <c r="FX538" s="340"/>
      <c r="FY538" s="485"/>
      <c r="FZ538" s="340"/>
      <c r="GA538" s="485"/>
      <c r="GB538" s="340"/>
      <c r="GC538" s="485"/>
      <c r="GD538" s="340"/>
      <c r="GE538" s="485"/>
      <c r="GF538" s="340"/>
      <c r="GG538" s="485"/>
      <c r="GH538" s="340"/>
      <c r="GI538" s="485"/>
      <c r="GJ538" s="340"/>
      <c r="GK538" s="485"/>
      <c r="GL538" s="340"/>
      <c r="GM538" s="485"/>
      <c r="GN538" s="340"/>
      <c r="GO538" s="485"/>
      <c r="GP538" s="340"/>
      <c r="GQ538" s="485"/>
      <c r="GR538" s="340"/>
      <c r="GS538" s="485"/>
      <c r="GT538" s="340"/>
      <c r="GU538" s="485"/>
      <c r="GV538" s="340"/>
      <c r="GW538" s="485"/>
      <c r="GX538" s="340"/>
      <c r="GY538" s="485"/>
      <c r="GZ538" s="340"/>
      <c r="HA538" s="485"/>
      <c r="HB538" s="340"/>
      <c r="HC538" s="485"/>
      <c r="HD538" s="340"/>
      <c r="HE538" s="485"/>
      <c r="HF538" s="340"/>
      <c r="HG538" s="485"/>
      <c r="HH538" s="340"/>
      <c r="HI538" s="485"/>
      <c r="HJ538" s="340"/>
      <c r="HK538" s="485"/>
      <c r="HL538" s="340"/>
      <c r="HM538" s="485"/>
      <c r="HN538" s="340"/>
      <c r="HO538" s="485"/>
      <c r="HP538" s="340"/>
      <c r="HQ538" s="485"/>
      <c r="HR538" s="340"/>
      <c r="HS538" s="485"/>
      <c r="HT538" s="340"/>
      <c r="HU538" s="485"/>
      <c r="HV538" s="340"/>
      <c r="HW538" s="485"/>
      <c r="HX538" s="340"/>
      <c r="HY538" s="485"/>
      <c r="HZ538" s="340"/>
      <c r="IA538" s="485"/>
      <c r="IB538" s="340"/>
      <c r="IC538" s="485"/>
      <c r="ID538" s="340"/>
      <c r="IE538" s="485"/>
      <c r="IF538" s="340"/>
      <c r="IG538" s="485"/>
      <c r="IH538" s="340"/>
      <c r="II538" s="485"/>
      <c r="IJ538" s="340"/>
      <c r="IK538" s="485"/>
      <c r="IL538" s="340"/>
      <c r="IM538" s="485"/>
      <c r="IN538" s="340"/>
      <c r="IO538" s="485"/>
      <c r="IP538" s="340"/>
      <c r="IQ538" s="485"/>
      <c r="IR538" s="340"/>
      <c r="IS538" s="485"/>
      <c r="IT538" s="340"/>
      <c r="IU538" s="485"/>
      <c r="IV538" s="340"/>
      <c r="IW538" s="485"/>
      <c r="IX538" s="340"/>
      <c r="IY538" s="485"/>
      <c r="IZ538" s="340"/>
      <c r="JA538" s="485"/>
      <c r="JB538" s="340"/>
      <c r="JC538" s="485"/>
      <c r="JD538" s="340"/>
      <c r="JE538" s="485"/>
      <c r="JF538" s="340"/>
      <c r="JG538" s="485"/>
      <c r="JH538" s="340"/>
      <c r="JI538" s="485"/>
      <c r="JJ538" s="340"/>
      <c r="JK538" s="485"/>
      <c r="JL538" s="340"/>
      <c r="JM538" s="485"/>
      <c r="JN538" s="340"/>
      <c r="JO538" s="485"/>
      <c r="JP538" s="340"/>
      <c r="JQ538" s="485"/>
      <c r="JR538" s="340"/>
      <c r="JS538" s="485"/>
      <c r="JT538" s="340"/>
      <c r="JU538" s="485"/>
      <c r="JV538" s="340"/>
      <c r="JW538" s="485"/>
      <c r="JX538" s="340"/>
      <c r="JY538" s="485"/>
      <c r="JZ538" s="340"/>
      <c r="KA538" s="485"/>
      <c r="KB538" s="340"/>
      <c r="KC538" s="485"/>
      <c r="KD538" s="340"/>
      <c r="KE538" s="485"/>
      <c r="KF538" s="340"/>
      <c r="KG538" s="485"/>
      <c r="KH538" s="340"/>
      <c r="KI538" s="485"/>
      <c r="KJ538" s="340"/>
      <c r="KK538" s="485"/>
      <c r="KL538" s="340"/>
      <c r="KM538" s="485"/>
      <c r="KN538" s="340"/>
      <c r="KO538" s="485"/>
      <c r="KP538" s="340"/>
      <c r="KQ538" s="485"/>
      <c r="KR538" s="340"/>
      <c r="KS538" s="485"/>
      <c r="KT538" s="340"/>
      <c r="KU538" s="485"/>
      <c r="KV538" s="340"/>
      <c r="KW538" s="485"/>
      <c r="KX538" s="340"/>
      <c r="KY538" s="485"/>
      <c r="KZ538" s="340"/>
      <c r="LA538" s="485"/>
      <c r="LB538" s="340"/>
      <c r="LC538" s="485"/>
      <c r="LD538" s="340"/>
      <c r="LE538" s="485"/>
      <c r="LF538" s="340"/>
      <c r="LG538" s="485"/>
      <c r="LH538" s="340"/>
      <c r="LI538" s="485"/>
      <c r="LJ538" s="340"/>
      <c r="LK538" s="485"/>
      <c r="LL538" s="340"/>
      <c r="LM538" s="485"/>
      <c r="LN538" s="340"/>
      <c r="LO538" s="485"/>
      <c r="LP538" s="340"/>
      <c r="LQ538" s="485"/>
      <c r="LR538" s="340"/>
      <c r="LS538" s="485"/>
      <c r="LT538" s="340"/>
      <c r="LU538" s="485"/>
      <c r="LV538" s="340"/>
      <c r="LW538" s="485"/>
      <c r="LX538" s="340"/>
      <c r="LY538" s="485"/>
      <c r="LZ538" s="340"/>
      <c r="MA538" s="485"/>
      <c r="MB538" s="340"/>
      <c r="MC538" s="485"/>
      <c r="MD538" s="340"/>
      <c r="ME538" s="485"/>
      <c r="MF538" s="340"/>
      <c r="MG538" s="485"/>
      <c r="MH538" s="340"/>
      <c r="MI538" s="485"/>
      <c r="MJ538" s="340"/>
      <c r="MK538" s="485"/>
      <c r="ML538" s="340"/>
      <c r="MM538" s="485"/>
      <c r="MN538" s="340"/>
      <c r="MO538" s="485"/>
      <c r="MP538" s="340"/>
      <c r="MQ538" s="485"/>
      <c r="MR538" s="340"/>
      <c r="MS538" s="485"/>
      <c r="MT538" s="340"/>
      <c r="MU538" s="485"/>
      <c r="MV538" s="340"/>
      <c r="MW538" s="485"/>
      <c r="MX538" s="340"/>
      <c r="MY538" s="485"/>
      <c r="MZ538" s="340"/>
      <c r="NA538" s="485"/>
      <c r="NB538" s="340"/>
      <c r="NC538" s="485"/>
      <c r="ND538" s="340"/>
      <c r="NE538" s="485"/>
      <c r="NF538" s="340"/>
      <c r="NG538" s="485"/>
      <c r="NH538" s="340"/>
      <c r="NI538" s="485"/>
      <c r="NJ538" s="340"/>
      <c r="NK538" s="485"/>
      <c r="NL538" s="340"/>
      <c r="NM538" s="485"/>
      <c r="NN538" s="340"/>
      <c r="NO538" s="485"/>
      <c r="NP538" s="340"/>
      <c r="NQ538" s="485"/>
      <c r="NR538" s="340"/>
      <c r="NS538" s="485"/>
      <c r="NT538" s="340"/>
      <c r="NU538" s="485"/>
      <c r="NV538" s="340"/>
      <c r="NW538" s="485"/>
      <c r="NX538" s="340"/>
      <c r="NY538" s="485"/>
      <c r="NZ538" s="340"/>
      <c r="OA538" s="485"/>
      <c r="OB538" s="340"/>
      <c r="OC538" s="485"/>
      <c r="OD538" s="340"/>
      <c r="OE538" s="485"/>
      <c r="OF538" s="340"/>
      <c r="OG538" s="485"/>
      <c r="OH538" s="340"/>
      <c r="OI538" s="485"/>
      <c r="OJ538" s="340"/>
      <c r="OK538" s="485"/>
      <c r="OL538" s="340"/>
      <c r="OM538" s="485"/>
      <c r="ON538" s="340"/>
      <c r="OO538" s="485"/>
      <c r="OP538" s="340"/>
      <c r="OQ538" s="485"/>
      <c r="OR538" s="340"/>
      <c r="OS538" s="485"/>
      <c r="OT538" s="340"/>
      <c r="OU538" s="485"/>
      <c r="OV538" s="340"/>
      <c r="OW538" s="485"/>
      <c r="OX538" s="340"/>
      <c r="OY538" s="485"/>
      <c r="OZ538" s="340"/>
      <c r="PA538" s="485"/>
      <c r="PB538" s="340"/>
      <c r="PC538" s="485"/>
      <c r="PD538" s="340"/>
      <c r="PE538" s="485"/>
      <c r="PF538" s="340"/>
      <c r="PG538" s="485"/>
      <c r="PH538" s="340"/>
      <c r="PI538" s="485"/>
      <c r="PJ538" s="340"/>
      <c r="PK538" s="485"/>
      <c r="PL538" s="340"/>
      <c r="PM538" s="485"/>
      <c r="PN538" s="340"/>
      <c r="PO538" s="485"/>
      <c r="PP538" s="340"/>
      <c r="PQ538" s="485"/>
      <c r="PR538" s="340"/>
      <c r="PS538" s="485"/>
      <c r="PT538" s="340"/>
      <c r="PU538" s="485"/>
      <c r="PV538" s="340"/>
      <c r="PW538" s="485"/>
      <c r="PX538" s="340"/>
      <c r="PY538" s="485"/>
      <c r="PZ538" s="340"/>
      <c r="QA538" s="485"/>
      <c r="QB538" s="340"/>
      <c r="QC538" s="485"/>
      <c r="QD538" s="340"/>
      <c r="QE538" s="485"/>
      <c r="QF538" s="340"/>
      <c r="QG538" s="485"/>
      <c r="QH538" s="340"/>
      <c r="QI538" s="485"/>
      <c r="QJ538" s="340"/>
      <c r="QK538" s="485"/>
      <c r="QL538" s="340"/>
      <c r="QM538" s="485"/>
      <c r="QN538" s="340"/>
      <c r="QO538" s="485"/>
      <c r="QP538" s="340"/>
      <c r="QQ538" s="485"/>
      <c r="QR538" s="340"/>
      <c r="QS538" s="485"/>
      <c r="QT538" s="340"/>
      <c r="QU538" s="485"/>
      <c r="QV538" s="340"/>
      <c r="QW538" s="485"/>
      <c r="QX538" s="340"/>
      <c r="QY538" s="485"/>
      <c r="QZ538" s="340"/>
      <c r="RA538" s="485"/>
      <c r="RB538" s="340"/>
      <c r="RC538" s="485"/>
      <c r="RD538" s="340"/>
      <c r="RE538" s="485"/>
      <c r="RF538" s="340"/>
      <c r="RG538" s="485"/>
      <c r="RH538" s="340"/>
      <c r="RI538" s="485"/>
      <c r="RJ538" s="340"/>
      <c r="RK538" s="485"/>
      <c r="RL538" s="340"/>
      <c r="RM538" s="485"/>
      <c r="RN538" s="340"/>
      <c r="RO538" s="485"/>
      <c r="RP538" s="340"/>
      <c r="RQ538" s="485"/>
      <c r="RR538" s="340"/>
      <c r="RS538" s="485"/>
      <c r="RT538" s="340"/>
      <c r="RU538" s="485"/>
      <c r="RV538" s="340"/>
      <c r="RW538" s="485"/>
      <c r="RX538" s="340"/>
      <c r="RY538" s="485"/>
      <c r="RZ538" s="340"/>
      <c r="SA538" s="485"/>
      <c r="SB538" s="340"/>
      <c r="SC538" s="485"/>
      <c r="SD538" s="340"/>
      <c r="SE538" s="485"/>
      <c r="SF538" s="340"/>
      <c r="SG538" s="485"/>
      <c r="SH538" s="340"/>
      <c r="SI538" s="485"/>
      <c r="SJ538" s="340"/>
      <c r="SK538" s="485"/>
      <c r="SL538" s="340"/>
      <c r="SM538" s="485"/>
      <c r="SN538" s="340"/>
      <c r="SO538" s="485"/>
      <c r="SP538" s="340"/>
      <c r="SQ538" s="485"/>
      <c r="SR538" s="340"/>
      <c r="SS538" s="485"/>
      <c r="ST538" s="340"/>
      <c r="SU538" s="485"/>
      <c r="SV538" s="340"/>
      <c r="SW538" s="485"/>
      <c r="SX538" s="340"/>
      <c r="SY538" s="485"/>
      <c r="SZ538" s="340"/>
      <c r="TA538" s="485"/>
      <c r="TB538" s="340"/>
      <c r="TC538" s="485"/>
      <c r="TD538" s="340"/>
      <c r="TE538" s="485"/>
      <c r="TF538" s="340"/>
      <c r="TG538" s="485"/>
      <c r="TH538" s="340"/>
      <c r="TI538" s="485"/>
      <c r="TJ538" s="340"/>
      <c r="TK538" s="485"/>
      <c r="TL538" s="340"/>
      <c r="TM538" s="485"/>
      <c r="TN538" s="340"/>
      <c r="TO538" s="485"/>
      <c r="TP538" s="340"/>
      <c r="TQ538" s="485"/>
      <c r="TR538" s="340"/>
      <c r="TS538" s="485"/>
      <c r="TT538" s="340"/>
      <c r="TU538" s="485"/>
      <c r="TV538" s="340"/>
      <c r="TW538" s="485"/>
      <c r="TX538" s="340"/>
      <c r="TY538" s="485"/>
      <c r="TZ538" s="340"/>
      <c r="UA538" s="485"/>
      <c r="UB538" s="340"/>
      <c r="UC538" s="485"/>
      <c r="UD538" s="340"/>
      <c r="UE538" s="485"/>
      <c r="UF538" s="340"/>
      <c r="UG538" s="485"/>
      <c r="UH538" s="340"/>
      <c r="UI538" s="485"/>
      <c r="UJ538" s="340"/>
      <c r="UK538" s="485"/>
      <c r="UL538" s="340"/>
      <c r="UM538" s="485"/>
      <c r="UN538" s="340"/>
      <c r="UO538" s="485"/>
      <c r="UP538" s="340"/>
      <c r="UQ538" s="485"/>
      <c r="UR538" s="340"/>
      <c r="US538" s="485"/>
      <c r="UT538" s="340"/>
      <c r="UU538" s="485"/>
      <c r="UV538" s="340"/>
      <c r="UW538" s="485"/>
      <c r="UX538" s="340"/>
      <c r="UY538" s="485"/>
      <c r="UZ538" s="340"/>
      <c r="VA538" s="485"/>
      <c r="VB538" s="340"/>
      <c r="VC538" s="485"/>
      <c r="VD538" s="340"/>
      <c r="VE538" s="485"/>
      <c r="VF538" s="340"/>
      <c r="VG538" s="485"/>
      <c r="VH538" s="340"/>
      <c r="VI538" s="485"/>
      <c r="VJ538" s="340"/>
      <c r="VK538" s="485"/>
      <c r="VL538" s="340"/>
      <c r="VM538" s="485"/>
      <c r="VN538" s="340"/>
      <c r="VO538" s="485"/>
      <c r="VP538" s="340"/>
      <c r="VQ538" s="485"/>
      <c r="VR538" s="340"/>
      <c r="VS538" s="485"/>
      <c r="VT538" s="340"/>
      <c r="VU538" s="485"/>
      <c r="VV538" s="340"/>
      <c r="VW538" s="485"/>
      <c r="VX538" s="340"/>
      <c r="VY538" s="485"/>
      <c r="VZ538" s="340"/>
      <c r="WA538" s="485"/>
      <c r="WB538" s="340"/>
      <c r="WC538" s="485"/>
      <c r="WD538" s="340"/>
      <c r="WE538" s="485"/>
      <c r="WF538" s="340"/>
      <c r="WG538" s="485"/>
      <c r="WH538" s="340"/>
      <c r="WI538" s="485"/>
      <c r="WJ538" s="340"/>
      <c r="WK538" s="485"/>
      <c r="WL538" s="340"/>
      <c r="WM538" s="485"/>
      <c r="WN538" s="340"/>
      <c r="WO538" s="485"/>
      <c r="WP538" s="340"/>
      <c r="WQ538" s="485"/>
      <c r="WR538" s="340"/>
      <c r="WS538" s="485"/>
      <c r="WT538" s="340"/>
      <c r="WU538" s="485"/>
      <c r="WV538" s="340"/>
      <c r="WW538" s="485"/>
      <c r="WX538" s="340"/>
      <c r="WY538" s="485"/>
      <c r="WZ538" s="340"/>
      <c r="XA538" s="485"/>
      <c r="XB538" s="340"/>
      <c r="XC538" s="485"/>
      <c r="XD538" s="340"/>
      <c r="XE538" s="485"/>
      <c r="XF538" s="340"/>
      <c r="XG538" s="485"/>
      <c r="XH538" s="340"/>
      <c r="XI538" s="485"/>
      <c r="XJ538" s="340"/>
      <c r="XK538" s="485"/>
      <c r="XL538" s="340"/>
      <c r="XM538" s="485"/>
      <c r="XN538" s="340"/>
      <c r="XO538" s="485"/>
      <c r="XP538" s="340"/>
      <c r="XQ538" s="485"/>
      <c r="XR538" s="340"/>
      <c r="XS538" s="485"/>
      <c r="XT538" s="340"/>
      <c r="XU538" s="485"/>
      <c r="XV538" s="340"/>
      <c r="XW538" s="485"/>
      <c r="XX538" s="340"/>
      <c r="XY538" s="485"/>
      <c r="XZ538" s="340"/>
      <c r="YA538" s="485"/>
      <c r="YB538" s="340"/>
      <c r="YC538" s="485"/>
      <c r="YD538" s="340"/>
      <c r="YE538" s="485"/>
      <c r="YF538" s="340"/>
      <c r="YG538" s="485"/>
      <c r="YH538" s="340"/>
      <c r="YI538" s="485"/>
      <c r="YJ538" s="340"/>
      <c r="YK538" s="485"/>
      <c r="YL538" s="340"/>
      <c r="YM538" s="485"/>
      <c r="YN538" s="340"/>
      <c r="YO538" s="485"/>
      <c r="YP538" s="340"/>
      <c r="YQ538" s="485"/>
      <c r="YR538" s="340"/>
      <c r="YS538" s="485"/>
      <c r="YT538" s="340"/>
      <c r="YU538" s="485"/>
      <c r="YV538" s="340"/>
      <c r="YW538" s="485"/>
      <c r="YX538" s="340"/>
      <c r="YY538" s="485"/>
      <c r="YZ538" s="340"/>
      <c r="ZA538" s="485"/>
      <c r="ZB538" s="340"/>
      <c r="ZC538" s="485"/>
      <c r="ZD538" s="340"/>
      <c r="ZE538" s="485"/>
      <c r="ZF538" s="340"/>
      <c r="ZG538" s="485"/>
      <c r="ZH538" s="340"/>
      <c r="ZI538" s="485"/>
      <c r="ZJ538" s="340"/>
      <c r="ZK538" s="485"/>
      <c r="ZL538" s="340"/>
      <c r="ZM538" s="485"/>
      <c r="ZN538" s="340"/>
      <c r="ZO538" s="485"/>
      <c r="ZP538" s="340"/>
      <c r="ZQ538" s="485"/>
      <c r="ZR538" s="340"/>
      <c r="ZS538" s="485"/>
      <c r="ZT538" s="340"/>
      <c r="ZU538" s="485"/>
      <c r="ZV538" s="340"/>
      <c r="ZW538" s="485"/>
      <c r="ZX538" s="340"/>
      <c r="ZY538" s="485"/>
      <c r="ZZ538" s="340"/>
      <c r="AAA538" s="485"/>
      <c r="AAB538" s="340"/>
      <c r="AAC538" s="485"/>
      <c r="AAD538" s="340"/>
      <c r="AAE538" s="485"/>
      <c r="AAF538" s="340"/>
      <c r="AAG538" s="485"/>
      <c r="AAH538" s="340"/>
      <c r="AAI538" s="485"/>
      <c r="AAJ538" s="340"/>
      <c r="AAK538" s="485"/>
      <c r="AAL538" s="340"/>
      <c r="AAM538" s="485"/>
      <c r="AAN538" s="340"/>
      <c r="AAO538" s="485"/>
      <c r="AAP538" s="340"/>
      <c r="AAQ538" s="485"/>
      <c r="AAR538" s="340"/>
      <c r="AAS538" s="485"/>
      <c r="AAT538" s="340"/>
      <c r="AAU538" s="485"/>
      <c r="AAV538" s="340"/>
      <c r="AAW538" s="485"/>
      <c r="AAX538" s="340"/>
      <c r="AAY538" s="485"/>
      <c r="AAZ538" s="340"/>
      <c r="ABA538" s="485"/>
      <c r="ABB538" s="340"/>
      <c r="ABC538" s="485"/>
      <c r="ABD538" s="340"/>
      <c r="ABE538" s="485"/>
      <c r="ABF538" s="340"/>
      <c r="ABG538" s="485"/>
      <c r="ABH538" s="340"/>
      <c r="ABI538" s="485"/>
      <c r="ABJ538" s="340"/>
      <c r="ABK538" s="485"/>
      <c r="ABL538" s="340"/>
      <c r="ABM538" s="485"/>
      <c r="ABN538" s="340"/>
      <c r="ABO538" s="485"/>
      <c r="ABP538" s="340"/>
      <c r="ABQ538" s="485"/>
      <c r="ABR538" s="340"/>
      <c r="ABS538" s="485"/>
      <c r="ABT538" s="340"/>
      <c r="ABU538" s="485"/>
      <c r="ABV538" s="340"/>
      <c r="ABW538" s="485"/>
      <c r="ABX538" s="340"/>
      <c r="ABY538" s="485"/>
      <c r="ABZ538" s="340"/>
      <c r="ACA538" s="485"/>
      <c r="ACB538" s="340"/>
      <c r="ACC538" s="485"/>
      <c r="ACD538" s="340"/>
      <c r="ACE538" s="485"/>
      <c r="ACF538" s="340"/>
      <c r="ACG538" s="485"/>
      <c r="ACH538" s="340"/>
      <c r="ACI538" s="485"/>
      <c r="ACJ538" s="340"/>
      <c r="ACK538" s="485"/>
      <c r="ACL538" s="340"/>
      <c r="ACM538" s="485"/>
      <c r="ACN538" s="340"/>
      <c r="ACO538" s="485"/>
      <c r="ACP538" s="340"/>
      <c r="ACQ538" s="485"/>
      <c r="ACR538" s="340"/>
      <c r="ACS538" s="485"/>
      <c r="ACT538" s="340"/>
      <c r="ACU538" s="485"/>
      <c r="ACV538" s="340"/>
      <c r="ACW538" s="485"/>
      <c r="ACX538" s="340"/>
      <c r="ACY538" s="485"/>
      <c r="ACZ538" s="340"/>
      <c r="ADA538" s="485"/>
      <c r="ADB538" s="340"/>
      <c r="ADC538" s="485"/>
      <c r="ADD538" s="340"/>
      <c r="ADE538" s="485"/>
      <c r="ADF538" s="340"/>
      <c r="ADG538" s="485"/>
      <c r="ADH538" s="340"/>
      <c r="ADI538" s="485"/>
      <c r="ADJ538" s="340"/>
      <c r="ADK538" s="485"/>
      <c r="ADL538" s="340"/>
      <c r="ADM538" s="485"/>
      <c r="ADN538" s="340"/>
      <c r="ADO538" s="485"/>
      <c r="ADP538" s="340"/>
      <c r="ADQ538" s="485"/>
      <c r="ADR538" s="340"/>
      <c r="ADS538" s="485"/>
      <c r="ADT538" s="340"/>
      <c r="ADU538" s="485"/>
      <c r="ADV538" s="340"/>
      <c r="ADW538" s="485"/>
      <c r="ADX538" s="340"/>
      <c r="ADY538" s="485"/>
      <c r="ADZ538" s="340"/>
      <c r="AEA538" s="485"/>
      <c r="AEB538" s="340"/>
      <c r="AEC538" s="485"/>
      <c r="AED538" s="340"/>
      <c r="AEE538" s="485"/>
      <c r="AEF538" s="340"/>
      <c r="AEG538" s="485"/>
      <c r="AEH538" s="340"/>
      <c r="AEI538" s="485"/>
      <c r="AEJ538" s="340"/>
      <c r="AEK538" s="485"/>
      <c r="AEL538" s="340"/>
      <c r="AEM538" s="485"/>
      <c r="AEN538" s="340"/>
      <c r="AEO538" s="485"/>
      <c r="AEP538" s="340"/>
      <c r="AEQ538" s="485"/>
      <c r="AER538" s="340"/>
      <c r="AES538" s="485"/>
      <c r="AET538" s="340"/>
      <c r="AEU538" s="485"/>
      <c r="AEV538" s="340"/>
      <c r="AEW538" s="485"/>
      <c r="AEX538" s="340"/>
      <c r="AEY538" s="485"/>
      <c r="AEZ538" s="340"/>
      <c r="AFA538" s="485"/>
      <c r="AFB538" s="340"/>
      <c r="AFC538" s="485"/>
      <c r="AFD538" s="340"/>
      <c r="AFE538" s="485"/>
      <c r="AFF538" s="340"/>
      <c r="AFG538" s="485"/>
      <c r="AFH538" s="340"/>
      <c r="AFI538" s="485"/>
      <c r="AFJ538" s="340"/>
      <c r="AFK538" s="485"/>
      <c r="AFL538" s="340"/>
      <c r="AFM538" s="485"/>
      <c r="AFN538" s="340"/>
      <c r="AFO538" s="485"/>
      <c r="AFP538" s="340"/>
      <c r="AFQ538" s="485"/>
      <c r="AFR538" s="340"/>
      <c r="AFS538" s="485"/>
      <c r="AFT538" s="340"/>
      <c r="AFU538" s="485"/>
      <c r="AFV538" s="340"/>
      <c r="AFW538" s="485"/>
      <c r="AFX538" s="340"/>
      <c r="AFY538" s="485"/>
      <c r="AFZ538" s="340"/>
      <c r="AGA538" s="485"/>
      <c r="AGB538" s="340"/>
      <c r="AGC538" s="485"/>
      <c r="AGD538" s="340"/>
      <c r="AGE538" s="485"/>
      <c r="AGF538" s="340"/>
      <c r="AGG538" s="485"/>
      <c r="AGH538" s="340"/>
      <c r="AGI538" s="485"/>
      <c r="AGJ538" s="340"/>
      <c r="AGK538" s="485"/>
      <c r="AGL538" s="340"/>
      <c r="AGM538" s="485"/>
      <c r="AGN538" s="340"/>
      <c r="AGO538" s="485"/>
      <c r="AGP538" s="340"/>
      <c r="AGQ538" s="485"/>
      <c r="AGR538" s="340"/>
      <c r="AGS538" s="485"/>
      <c r="AGT538" s="340"/>
      <c r="AGU538" s="485"/>
      <c r="AGV538" s="340"/>
      <c r="AGW538" s="485"/>
      <c r="AGX538" s="340"/>
      <c r="AGY538" s="485"/>
      <c r="AGZ538" s="340"/>
      <c r="AHA538" s="485"/>
      <c r="AHB538" s="340"/>
      <c r="AHC538" s="485"/>
      <c r="AHD538" s="340"/>
      <c r="AHE538" s="485"/>
      <c r="AHF538" s="340"/>
      <c r="AHG538" s="485"/>
      <c r="AHH538" s="340"/>
      <c r="AHI538" s="485"/>
      <c r="AHJ538" s="340"/>
      <c r="AHK538" s="485"/>
      <c r="AHL538" s="340"/>
      <c r="AHM538" s="485"/>
      <c r="AHN538" s="340"/>
      <c r="AHO538" s="485"/>
      <c r="AHP538" s="340"/>
      <c r="AHQ538" s="485"/>
      <c r="AHR538" s="340"/>
      <c r="AHS538" s="485"/>
      <c r="AHT538" s="340"/>
      <c r="AHU538" s="485"/>
      <c r="AHV538" s="340"/>
      <c r="AHW538" s="485"/>
      <c r="AHX538" s="340"/>
      <c r="AHY538" s="485"/>
      <c r="AHZ538" s="340"/>
      <c r="AIA538" s="485"/>
      <c r="AIB538" s="340"/>
      <c r="AIC538" s="485"/>
      <c r="AID538" s="340"/>
      <c r="AIE538" s="485"/>
      <c r="AIF538" s="340"/>
      <c r="AIG538" s="485"/>
      <c r="AIH538" s="340"/>
      <c r="AII538" s="485"/>
      <c r="AIJ538" s="340"/>
      <c r="AIK538" s="485"/>
      <c r="AIL538" s="340"/>
      <c r="AIM538" s="485"/>
      <c r="AIN538" s="340"/>
      <c r="AIO538" s="485"/>
      <c r="AIP538" s="340"/>
      <c r="AIQ538" s="485"/>
      <c r="AIR538" s="340"/>
      <c r="AIS538" s="485"/>
      <c r="AIT538" s="340"/>
      <c r="AIU538" s="485"/>
      <c r="AIV538" s="340"/>
      <c r="AIW538" s="485"/>
      <c r="AIX538" s="340"/>
      <c r="AIY538" s="485"/>
      <c r="AIZ538" s="340"/>
      <c r="AJA538" s="485"/>
      <c r="AJB538" s="340"/>
      <c r="AJC538" s="485"/>
      <c r="AJD538" s="340"/>
      <c r="AJE538" s="485"/>
      <c r="AJF538" s="340"/>
      <c r="AJG538" s="485"/>
      <c r="AJH538" s="340"/>
      <c r="AJI538" s="485"/>
      <c r="AJJ538" s="340"/>
      <c r="AJK538" s="485"/>
      <c r="AJL538" s="340"/>
      <c r="AJM538" s="485"/>
      <c r="AJN538" s="340"/>
      <c r="AJO538" s="485"/>
      <c r="AJP538" s="340"/>
      <c r="AJQ538" s="485"/>
      <c r="AJR538" s="340"/>
      <c r="AJS538" s="485"/>
      <c r="AJT538" s="340"/>
      <c r="AJU538" s="485"/>
      <c r="AJV538" s="340"/>
      <c r="AJW538" s="485"/>
      <c r="AJX538" s="340"/>
      <c r="AJY538" s="485"/>
      <c r="AJZ538" s="340"/>
      <c r="AKA538" s="485"/>
      <c r="AKB538" s="340"/>
      <c r="AKC538" s="485"/>
      <c r="AKD538" s="340"/>
      <c r="AKE538" s="485"/>
      <c r="AKF538" s="340"/>
      <c r="AKG538" s="485"/>
      <c r="AKH538" s="340"/>
      <c r="AKI538" s="485"/>
      <c r="AKJ538" s="340"/>
      <c r="AKK538" s="485"/>
      <c r="AKL538" s="340"/>
      <c r="AKM538" s="485"/>
      <c r="AKN538" s="340"/>
      <c r="AKO538" s="485"/>
      <c r="AKP538" s="340"/>
      <c r="AKQ538" s="485"/>
      <c r="AKR538" s="340"/>
      <c r="AKS538" s="485"/>
      <c r="AKT538" s="340"/>
      <c r="AKU538" s="485"/>
      <c r="AKV538" s="340"/>
      <c r="AKW538" s="485"/>
      <c r="AKX538" s="340"/>
      <c r="AKY538" s="485"/>
      <c r="AKZ538" s="340"/>
      <c r="ALA538" s="485"/>
      <c r="ALB538" s="340"/>
      <c r="ALC538" s="485"/>
      <c r="ALD538" s="340"/>
      <c r="ALE538" s="485"/>
      <c r="ALF538" s="340"/>
      <c r="ALG538" s="485"/>
      <c r="ALH538" s="340"/>
      <c r="ALI538" s="485"/>
      <c r="ALJ538" s="340"/>
      <c r="ALK538" s="485"/>
      <c r="ALL538" s="340"/>
      <c r="ALM538" s="485"/>
      <c r="ALN538" s="340"/>
      <c r="ALO538" s="485"/>
      <c r="ALP538" s="340"/>
      <c r="ALQ538" s="485"/>
      <c r="ALR538" s="340"/>
      <c r="ALS538" s="485"/>
      <c r="ALT538" s="340"/>
      <c r="ALU538" s="485"/>
      <c r="ALV538" s="340"/>
      <c r="ALW538" s="485"/>
      <c r="ALX538" s="340"/>
      <c r="ALY538" s="485"/>
      <c r="ALZ538" s="340"/>
      <c r="AMA538" s="485"/>
      <c r="AMB538" s="340"/>
      <c r="AMC538" s="485"/>
      <c r="AMD538" s="340"/>
      <c r="AME538" s="485"/>
      <c r="AMF538" s="340"/>
      <c r="AMG538" s="485"/>
      <c r="AMH538" s="340"/>
      <c r="AMI538" s="485"/>
      <c r="AMJ538" s="340"/>
      <c r="AMK538" s="485"/>
      <c r="AML538" s="340"/>
      <c r="AMM538" s="485"/>
      <c r="AMN538" s="340"/>
      <c r="AMO538" s="485"/>
      <c r="AMP538" s="340"/>
      <c r="AMQ538" s="485"/>
      <c r="AMR538" s="340"/>
      <c r="AMS538" s="485"/>
      <c r="AMT538" s="340"/>
      <c r="AMU538" s="485"/>
      <c r="AMV538" s="340"/>
      <c r="AMW538" s="485"/>
      <c r="AMX538" s="340"/>
      <c r="AMY538" s="485"/>
      <c r="AMZ538" s="340"/>
      <c r="ANA538" s="485"/>
      <c r="ANB538" s="340"/>
      <c r="ANC538" s="485"/>
      <c r="AND538" s="340"/>
      <c r="ANE538" s="485"/>
      <c r="ANF538" s="340"/>
      <c r="ANG538" s="485"/>
      <c r="ANH538" s="340"/>
      <c r="ANI538" s="485"/>
      <c r="ANJ538" s="340"/>
      <c r="ANK538" s="485"/>
      <c r="ANL538" s="340"/>
      <c r="ANM538" s="485"/>
      <c r="ANN538" s="340"/>
      <c r="ANO538" s="485"/>
      <c r="ANP538" s="340"/>
      <c r="ANQ538" s="485"/>
      <c r="ANR538" s="340"/>
      <c r="ANS538" s="485"/>
      <c r="ANT538" s="340"/>
      <c r="ANU538" s="485"/>
      <c r="ANV538" s="340"/>
      <c r="ANW538" s="485"/>
      <c r="ANX538" s="340"/>
      <c r="ANY538" s="485"/>
      <c r="ANZ538" s="340"/>
      <c r="AOA538" s="485"/>
      <c r="AOB538" s="340"/>
      <c r="AOC538" s="485"/>
      <c r="AOD538" s="340"/>
      <c r="AOE538" s="485"/>
      <c r="AOF538" s="340"/>
      <c r="AOG538" s="485"/>
      <c r="AOH538" s="340"/>
      <c r="AOI538" s="485"/>
      <c r="AOJ538" s="340"/>
      <c r="AOK538" s="485"/>
      <c r="AOL538" s="340"/>
      <c r="AOM538" s="485"/>
      <c r="AON538" s="340"/>
      <c r="AOO538" s="485"/>
      <c r="AOP538" s="340"/>
      <c r="AOQ538" s="485"/>
      <c r="AOR538" s="340"/>
      <c r="AOS538" s="485"/>
      <c r="AOT538" s="340"/>
      <c r="AOU538" s="485"/>
      <c r="AOV538" s="340"/>
      <c r="AOW538" s="485"/>
      <c r="AOX538" s="340"/>
      <c r="AOY538" s="485"/>
      <c r="AOZ538" s="340"/>
      <c r="APA538" s="485"/>
      <c r="APB538" s="340"/>
      <c r="APC538" s="485"/>
      <c r="APD538" s="340"/>
      <c r="APE538" s="485"/>
      <c r="APF538" s="340"/>
      <c r="APG538" s="485"/>
      <c r="APH538" s="340"/>
      <c r="API538" s="485"/>
      <c r="APJ538" s="340"/>
      <c r="APK538" s="485"/>
      <c r="APL538" s="340"/>
      <c r="APM538" s="485"/>
      <c r="APN538" s="340"/>
      <c r="APO538" s="485"/>
      <c r="APP538" s="340"/>
      <c r="APQ538" s="485"/>
      <c r="APR538" s="340"/>
      <c r="APS538" s="485"/>
      <c r="APT538" s="340"/>
      <c r="APU538" s="485"/>
      <c r="APV538" s="340"/>
      <c r="APW538" s="485"/>
      <c r="APX538" s="340"/>
      <c r="APY538" s="485"/>
      <c r="APZ538" s="340"/>
      <c r="AQA538" s="485"/>
      <c r="AQB538" s="340"/>
      <c r="AQC538" s="485"/>
      <c r="AQD538" s="340"/>
      <c r="AQE538" s="485"/>
      <c r="AQF538" s="340"/>
      <c r="AQG538" s="485"/>
      <c r="AQH538" s="340"/>
      <c r="AQI538" s="485"/>
      <c r="AQJ538" s="340"/>
      <c r="AQK538" s="485"/>
      <c r="AQL538" s="340"/>
      <c r="AQM538" s="485"/>
      <c r="AQN538" s="340"/>
      <c r="AQO538" s="485"/>
      <c r="AQP538" s="340"/>
      <c r="AQQ538" s="485"/>
      <c r="AQR538" s="340"/>
      <c r="AQS538" s="485"/>
      <c r="AQT538" s="340"/>
      <c r="AQU538" s="485"/>
      <c r="AQV538" s="340"/>
      <c r="AQW538" s="485"/>
      <c r="AQX538" s="340"/>
      <c r="AQY538" s="485"/>
      <c r="AQZ538" s="340"/>
      <c r="ARA538" s="485"/>
      <c r="ARB538" s="340"/>
      <c r="ARC538" s="485"/>
      <c r="ARD538" s="340"/>
      <c r="ARE538" s="485"/>
      <c r="ARF538" s="340"/>
      <c r="ARG538" s="485"/>
      <c r="ARH538" s="340"/>
      <c r="ARI538" s="485"/>
      <c r="ARJ538" s="340"/>
      <c r="ARK538" s="485"/>
      <c r="ARL538" s="340"/>
      <c r="ARM538" s="485"/>
      <c r="ARN538" s="340"/>
      <c r="ARO538" s="485"/>
      <c r="ARP538" s="340"/>
      <c r="ARQ538" s="485"/>
      <c r="ARR538" s="340"/>
      <c r="ARS538" s="485"/>
      <c r="ART538" s="340"/>
      <c r="ARU538" s="485"/>
      <c r="ARV538" s="340"/>
      <c r="ARW538" s="485"/>
      <c r="ARX538" s="340"/>
      <c r="ARY538" s="485"/>
      <c r="ARZ538" s="340"/>
      <c r="ASA538" s="485"/>
      <c r="ASB538" s="340"/>
      <c r="ASC538" s="485"/>
      <c r="ASD538" s="340"/>
      <c r="ASE538" s="485"/>
      <c r="ASF538" s="340"/>
      <c r="ASG538" s="485"/>
      <c r="ASH538" s="340"/>
      <c r="ASI538" s="485"/>
      <c r="ASJ538" s="340"/>
      <c r="ASK538" s="485"/>
      <c r="ASL538" s="340"/>
      <c r="ASM538" s="485"/>
      <c r="ASN538" s="340"/>
      <c r="ASO538" s="485"/>
      <c r="ASP538" s="340"/>
      <c r="ASQ538" s="485"/>
      <c r="ASR538" s="340"/>
      <c r="ASS538" s="485"/>
      <c r="AST538" s="340"/>
      <c r="ASU538" s="485"/>
      <c r="ASV538" s="340"/>
      <c r="ASW538" s="485"/>
      <c r="ASX538" s="340"/>
      <c r="ASY538" s="485"/>
      <c r="ASZ538" s="340"/>
      <c r="ATA538" s="485"/>
      <c r="ATB538" s="340"/>
      <c r="ATC538" s="485"/>
      <c r="ATD538" s="340"/>
      <c r="ATE538" s="485"/>
      <c r="ATF538" s="340"/>
      <c r="ATG538" s="485"/>
      <c r="ATH538" s="340"/>
      <c r="ATI538" s="485"/>
      <c r="ATJ538" s="340"/>
      <c r="ATK538" s="485"/>
      <c r="ATL538" s="340"/>
      <c r="ATM538" s="485"/>
      <c r="ATN538" s="340"/>
      <c r="ATO538" s="485"/>
      <c r="ATP538" s="340"/>
      <c r="ATQ538" s="485"/>
      <c r="ATR538" s="340"/>
      <c r="ATS538" s="485"/>
      <c r="ATT538" s="340"/>
      <c r="ATU538" s="485"/>
      <c r="ATV538" s="340"/>
      <c r="ATW538" s="485"/>
      <c r="ATX538" s="340"/>
      <c r="ATY538" s="485"/>
      <c r="ATZ538" s="340"/>
      <c r="AUA538" s="485"/>
      <c r="AUB538" s="340"/>
      <c r="AUC538" s="485"/>
      <c r="AUD538" s="340"/>
      <c r="AUE538" s="485"/>
      <c r="AUF538" s="340"/>
      <c r="AUG538" s="485"/>
      <c r="AUH538" s="340"/>
      <c r="AUI538" s="485"/>
      <c r="AUJ538" s="340"/>
      <c r="AUK538" s="485"/>
      <c r="AUL538" s="340"/>
      <c r="AUM538" s="485"/>
      <c r="AUN538" s="340"/>
      <c r="AUO538" s="485"/>
      <c r="AUP538" s="340"/>
      <c r="AUQ538" s="485"/>
      <c r="AUR538" s="340"/>
      <c r="AUS538" s="485"/>
      <c r="AUT538" s="340"/>
      <c r="AUU538" s="485"/>
      <c r="AUV538" s="340"/>
      <c r="AUW538" s="485"/>
      <c r="AUX538" s="340"/>
      <c r="AUY538" s="485"/>
      <c r="AUZ538" s="340"/>
      <c r="AVA538" s="485"/>
      <c r="AVB538" s="340"/>
      <c r="AVC538" s="485"/>
      <c r="AVD538" s="340"/>
      <c r="AVE538" s="485"/>
      <c r="AVF538" s="340"/>
      <c r="AVG538" s="485"/>
      <c r="AVH538" s="340"/>
      <c r="AVI538" s="485"/>
      <c r="AVJ538" s="340"/>
      <c r="AVK538" s="485"/>
      <c r="AVL538" s="340"/>
      <c r="AVM538" s="485"/>
      <c r="AVN538" s="340"/>
      <c r="AVO538" s="485"/>
      <c r="AVP538" s="340"/>
      <c r="AVQ538" s="485"/>
      <c r="AVR538" s="340"/>
      <c r="AVS538" s="485"/>
      <c r="AVT538" s="340"/>
      <c r="AVU538" s="485"/>
      <c r="AVV538" s="340"/>
      <c r="AVW538" s="485"/>
      <c r="AVX538" s="340"/>
      <c r="AVY538" s="485"/>
      <c r="AVZ538" s="340"/>
      <c r="AWA538" s="485"/>
      <c r="AWB538" s="340"/>
      <c r="AWC538" s="485"/>
      <c r="AWD538" s="340"/>
      <c r="AWE538" s="485"/>
      <c r="AWF538" s="340"/>
      <c r="AWG538" s="485"/>
      <c r="AWH538" s="340"/>
      <c r="AWI538" s="485"/>
      <c r="AWJ538" s="340"/>
      <c r="AWK538" s="485"/>
      <c r="AWL538" s="340"/>
      <c r="AWM538" s="485"/>
      <c r="AWN538" s="340"/>
      <c r="AWO538" s="485"/>
      <c r="AWP538" s="340"/>
      <c r="AWQ538" s="485"/>
      <c r="AWR538" s="340"/>
      <c r="AWS538" s="485"/>
      <c r="AWT538" s="340"/>
      <c r="AWU538" s="485"/>
      <c r="AWV538" s="340"/>
      <c r="AWW538" s="485"/>
      <c r="AWX538" s="340"/>
      <c r="AWY538" s="485"/>
      <c r="AWZ538" s="340"/>
      <c r="AXA538" s="485"/>
      <c r="AXB538" s="340"/>
      <c r="AXC538" s="485"/>
      <c r="AXD538" s="340"/>
      <c r="AXE538" s="485"/>
      <c r="AXF538" s="340"/>
      <c r="AXG538" s="485"/>
      <c r="AXH538" s="340"/>
      <c r="AXI538" s="485"/>
      <c r="AXJ538" s="340"/>
      <c r="AXK538" s="485"/>
      <c r="AXL538" s="340"/>
      <c r="AXM538" s="485"/>
      <c r="AXN538" s="340"/>
      <c r="AXO538" s="485"/>
      <c r="AXP538" s="340"/>
      <c r="AXQ538" s="485"/>
      <c r="AXR538" s="340"/>
      <c r="AXS538" s="485"/>
      <c r="AXT538" s="340"/>
      <c r="AXU538" s="485"/>
      <c r="AXV538" s="340"/>
      <c r="AXW538" s="485"/>
      <c r="AXX538" s="340"/>
      <c r="AXY538" s="485"/>
      <c r="AXZ538" s="340"/>
      <c r="AYA538" s="485"/>
      <c r="AYB538" s="340"/>
      <c r="AYC538" s="485"/>
      <c r="AYD538" s="340"/>
      <c r="AYE538" s="485"/>
      <c r="AYF538" s="340"/>
      <c r="AYG538" s="485"/>
      <c r="AYH538" s="340"/>
      <c r="AYI538" s="485"/>
      <c r="AYJ538" s="340"/>
      <c r="AYK538" s="485"/>
      <c r="AYL538" s="340"/>
      <c r="AYM538" s="485"/>
      <c r="AYN538" s="340"/>
      <c r="AYO538" s="485"/>
      <c r="AYP538" s="340"/>
      <c r="AYQ538" s="485"/>
      <c r="AYR538" s="340"/>
      <c r="AYS538" s="485"/>
      <c r="AYT538" s="340"/>
      <c r="AYU538" s="485"/>
      <c r="AYV538" s="340"/>
      <c r="AYW538" s="485"/>
      <c r="AYX538" s="340"/>
      <c r="AYY538" s="485"/>
      <c r="AYZ538" s="340"/>
      <c r="AZA538" s="485"/>
      <c r="AZB538" s="340"/>
      <c r="AZC538" s="485"/>
      <c r="AZD538" s="340"/>
      <c r="AZE538" s="485"/>
      <c r="AZF538" s="340"/>
      <c r="AZG538" s="485"/>
      <c r="AZH538" s="340"/>
      <c r="AZI538" s="485"/>
      <c r="AZJ538" s="340"/>
      <c r="AZK538" s="485"/>
      <c r="AZL538" s="340"/>
      <c r="AZM538" s="485"/>
      <c r="AZN538" s="340"/>
      <c r="AZO538" s="485"/>
      <c r="AZP538" s="340"/>
      <c r="AZQ538" s="485"/>
      <c r="AZR538" s="340"/>
      <c r="AZS538" s="485"/>
      <c r="AZT538" s="340"/>
      <c r="AZU538" s="485"/>
      <c r="AZV538" s="340"/>
      <c r="AZW538" s="485"/>
      <c r="AZX538" s="340"/>
      <c r="AZY538" s="485"/>
      <c r="AZZ538" s="340"/>
      <c r="BAA538" s="485"/>
      <c r="BAB538" s="340"/>
      <c r="BAC538" s="485"/>
      <c r="BAD538" s="340"/>
      <c r="BAE538" s="485"/>
      <c r="BAF538" s="340"/>
      <c r="BAG538" s="485"/>
      <c r="BAH538" s="340"/>
      <c r="BAI538" s="485"/>
      <c r="BAJ538" s="340"/>
      <c r="BAK538" s="485"/>
      <c r="BAL538" s="340"/>
      <c r="BAM538" s="485"/>
      <c r="BAN538" s="340"/>
      <c r="BAO538" s="485"/>
      <c r="BAP538" s="340"/>
      <c r="BAQ538" s="485"/>
      <c r="BAR538" s="340"/>
      <c r="BAS538" s="485"/>
      <c r="BAT538" s="340"/>
      <c r="BAU538" s="485"/>
      <c r="BAV538" s="340"/>
      <c r="BAW538" s="485"/>
      <c r="BAX538" s="340"/>
      <c r="BAY538" s="485"/>
      <c r="BAZ538" s="340"/>
      <c r="BBA538" s="485"/>
      <c r="BBB538" s="340"/>
      <c r="BBC538" s="485"/>
      <c r="BBD538" s="340"/>
      <c r="BBE538" s="485"/>
      <c r="BBF538" s="340"/>
      <c r="BBG538" s="485"/>
      <c r="BBH538" s="340"/>
      <c r="BBI538" s="485"/>
      <c r="BBJ538" s="340"/>
      <c r="BBK538" s="485"/>
      <c r="BBL538" s="340"/>
      <c r="BBM538" s="485"/>
      <c r="BBN538" s="340"/>
      <c r="BBO538" s="485"/>
      <c r="BBP538" s="340"/>
      <c r="BBQ538" s="485"/>
      <c r="BBR538" s="340"/>
      <c r="BBS538" s="485"/>
      <c r="BBT538" s="340"/>
      <c r="BBU538" s="485"/>
      <c r="BBV538" s="340"/>
      <c r="BBW538" s="485"/>
      <c r="BBX538" s="340"/>
      <c r="BBY538" s="485"/>
      <c r="BBZ538" s="340"/>
      <c r="BCA538" s="485"/>
      <c r="BCB538" s="340"/>
      <c r="BCC538" s="485"/>
      <c r="BCD538" s="340"/>
      <c r="BCE538" s="485"/>
      <c r="BCF538" s="340"/>
      <c r="BCG538" s="485"/>
      <c r="BCH538" s="340"/>
      <c r="BCI538" s="485"/>
      <c r="BCJ538" s="340"/>
      <c r="BCK538" s="485"/>
      <c r="BCL538" s="340"/>
      <c r="BCM538" s="485"/>
      <c r="BCN538" s="340"/>
      <c r="BCO538" s="485"/>
      <c r="BCP538" s="340"/>
      <c r="BCQ538" s="485"/>
      <c r="BCR538" s="340"/>
      <c r="BCS538" s="485"/>
      <c r="BCT538" s="340"/>
      <c r="BCU538" s="485"/>
      <c r="BCV538" s="340"/>
      <c r="BCW538" s="485"/>
      <c r="BCX538" s="340"/>
      <c r="BCY538" s="485"/>
      <c r="BCZ538" s="340"/>
      <c r="BDA538" s="485"/>
      <c r="BDB538" s="340"/>
      <c r="BDC538" s="485"/>
      <c r="BDD538" s="340"/>
      <c r="BDE538" s="485"/>
      <c r="BDF538" s="340"/>
      <c r="BDG538" s="485"/>
      <c r="BDH538" s="340"/>
      <c r="BDI538" s="485"/>
      <c r="BDJ538" s="340"/>
      <c r="BDK538" s="485"/>
      <c r="BDL538" s="340"/>
      <c r="BDM538" s="485"/>
      <c r="BDN538" s="340"/>
      <c r="BDO538" s="485"/>
      <c r="BDP538" s="340"/>
      <c r="BDQ538" s="485"/>
      <c r="BDR538" s="340"/>
      <c r="BDS538" s="485"/>
      <c r="BDT538" s="340"/>
      <c r="BDU538" s="485"/>
      <c r="BDV538" s="340"/>
      <c r="BDW538" s="485"/>
      <c r="BDX538" s="340"/>
      <c r="BDY538" s="485"/>
      <c r="BDZ538" s="340"/>
      <c r="BEA538" s="485"/>
      <c r="BEB538" s="340"/>
      <c r="BEC538" s="485"/>
      <c r="BED538" s="340"/>
      <c r="BEE538" s="485"/>
      <c r="BEF538" s="340"/>
      <c r="BEG538" s="485"/>
      <c r="BEH538" s="340"/>
      <c r="BEI538" s="485"/>
      <c r="BEJ538" s="340"/>
      <c r="BEK538" s="485"/>
      <c r="BEL538" s="340"/>
      <c r="BEM538" s="485"/>
      <c r="BEN538" s="340"/>
      <c r="BEO538" s="485"/>
      <c r="BEP538" s="340"/>
      <c r="BEQ538" s="485"/>
      <c r="BER538" s="340"/>
      <c r="BES538" s="485"/>
      <c r="BET538" s="340"/>
      <c r="BEU538" s="485"/>
      <c r="BEV538" s="340"/>
      <c r="BEW538" s="485"/>
      <c r="BEX538" s="340"/>
      <c r="BEY538" s="485"/>
      <c r="BEZ538" s="340"/>
      <c r="BFA538" s="485"/>
      <c r="BFB538" s="340"/>
      <c r="BFC538" s="485"/>
      <c r="BFD538" s="340"/>
      <c r="BFE538" s="485"/>
      <c r="BFF538" s="340"/>
      <c r="BFG538" s="485"/>
      <c r="BFH538" s="340"/>
      <c r="BFI538" s="485"/>
      <c r="BFJ538" s="340"/>
      <c r="BFK538" s="485"/>
      <c r="BFL538" s="340"/>
      <c r="BFM538" s="485"/>
      <c r="BFN538" s="340"/>
      <c r="BFO538" s="485"/>
      <c r="BFP538" s="340"/>
      <c r="BFQ538" s="485"/>
      <c r="BFR538" s="340"/>
      <c r="BFS538" s="485"/>
      <c r="BFT538" s="340"/>
      <c r="BFU538" s="485"/>
      <c r="BFV538" s="340"/>
      <c r="BFW538" s="485"/>
      <c r="BFX538" s="340"/>
      <c r="BFY538" s="485"/>
      <c r="BFZ538" s="340"/>
      <c r="BGA538" s="485"/>
      <c r="BGB538" s="340"/>
      <c r="BGC538" s="485"/>
      <c r="BGD538" s="340"/>
      <c r="BGE538" s="485"/>
      <c r="BGF538" s="340"/>
      <c r="BGG538" s="485"/>
      <c r="BGH538" s="340"/>
      <c r="BGI538" s="485"/>
      <c r="BGJ538" s="340"/>
      <c r="BGK538" s="485"/>
      <c r="BGL538" s="340"/>
      <c r="BGM538" s="485"/>
      <c r="BGN538" s="340"/>
      <c r="BGO538" s="485"/>
      <c r="BGP538" s="340"/>
      <c r="BGQ538" s="485"/>
      <c r="BGR538" s="340"/>
      <c r="BGS538" s="485"/>
      <c r="BGT538" s="340"/>
      <c r="BGU538" s="485"/>
      <c r="BGV538" s="340"/>
      <c r="BGW538" s="485"/>
      <c r="BGX538" s="340"/>
      <c r="BGY538" s="485"/>
      <c r="BGZ538" s="340"/>
      <c r="BHA538" s="485"/>
      <c r="BHB538" s="340"/>
      <c r="BHC538" s="485"/>
      <c r="BHD538" s="340"/>
      <c r="BHE538" s="485"/>
      <c r="BHF538" s="340"/>
      <c r="BHG538" s="485"/>
      <c r="BHH538" s="340"/>
      <c r="BHI538" s="485"/>
      <c r="BHJ538" s="340"/>
      <c r="BHK538" s="485"/>
      <c r="BHL538" s="340"/>
      <c r="BHM538" s="485"/>
      <c r="BHN538" s="340"/>
      <c r="BHO538" s="485"/>
      <c r="BHP538" s="340"/>
      <c r="BHQ538" s="485"/>
      <c r="BHR538" s="340"/>
      <c r="BHS538" s="485"/>
      <c r="BHT538" s="340"/>
      <c r="BHU538" s="485"/>
      <c r="BHV538" s="340"/>
      <c r="BHW538" s="485"/>
      <c r="BHX538" s="340"/>
      <c r="BHY538" s="485"/>
      <c r="BHZ538" s="340"/>
      <c r="BIA538" s="485"/>
      <c r="BIB538" s="340"/>
      <c r="BIC538" s="485"/>
      <c r="BID538" s="340"/>
      <c r="BIE538" s="485"/>
      <c r="BIF538" s="340"/>
      <c r="BIG538" s="485"/>
      <c r="BIH538" s="340"/>
      <c r="BII538" s="485"/>
      <c r="BIJ538" s="340"/>
      <c r="BIK538" s="485"/>
      <c r="BIL538" s="340"/>
      <c r="BIM538" s="485"/>
      <c r="BIN538" s="340"/>
      <c r="BIO538" s="485"/>
      <c r="BIP538" s="340"/>
      <c r="BIQ538" s="485"/>
      <c r="BIR538" s="340"/>
      <c r="BIS538" s="485"/>
      <c r="BIT538" s="340"/>
      <c r="BIU538" s="485"/>
      <c r="BIV538" s="340"/>
      <c r="BIW538" s="485"/>
      <c r="BIX538" s="340"/>
      <c r="BIY538" s="485"/>
      <c r="BIZ538" s="340"/>
      <c r="BJA538" s="485"/>
      <c r="BJB538" s="340"/>
      <c r="BJC538" s="485"/>
      <c r="BJD538" s="340"/>
      <c r="BJE538" s="485"/>
      <c r="BJF538" s="340"/>
      <c r="BJG538" s="485"/>
      <c r="BJH538" s="340"/>
      <c r="BJI538" s="485"/>
      <c r="BJJ538" s="340"/>
      <c r="BJK538" s="485"/>
      <c r="BJL538" s="340"/>
      <c r="BJM538" s="485"/>
      <c r="BJN538" s="340"/>
      <c r="BJO538" s="485"/>
      <c r="BJP538" s="340"/>
      <c r="BJQ538" s="485"/>
      <c r="BJR538" s="340"/>
      <c r="BJS538" s="485"/>
      <c r="BJT538" s="340"/>
      <c r="BJU538" s="485"/>
      <c r="BJV538" s="340"/>
      <c r="BJW538" s="485"/>
      <c r="BJX538" s="340"/>
      <c r="BJY538" s="485"/>
      <c r="BJZ538" s="340"/>
      <c r="BKA538" s="485"/>
      <c r="BKB538" s="340"/>
      <c r="BKC538" s="485"/>
      <c r="BKD538" s="340"/>
      <c r="BKE538" s="485"/>
      <c r="BKF538" s="340"/>
      <c r="BKG538" s="485"/>
      <c r="BKH538" s="340"/>
      <c r="BKI538" s="485"/>
      <c r="BKJ538" s="340"/>
      <c r="BKK538" s="485"/>
      <c r="BKL538" s="340"/>
      <c r="BKM538" s="485"/>
      <c r="BKN538" s="340"/>
      <c r="BKO538" s="485"/>
      <c r="BKP538" s="340"/>
      <c r="BKQ538" s="485"/>
      <c r="BKR538" s="340"/>
      <c r="BKS538" s="485"/>
      <c r="BKT538" s="340"/>
      <c r="BKU538" s="485"/>
      <c r="BKV538" s="340"/>
      <c r="BKW538" s="485"/>
      <c r="BKX538" s="340"/>
      <c r="BKY538" s="485"/>
      <c r="BKZ538" s="340"/>
      <c r="BLA538" s="485"/>
      <c r="BLB538" s="340"/>
      <c r="BLC538" s="485"/>
      <c r="BLD538" s="340"/>
      <c r="BLE538" s="485"/>
      <c r="BLF538" s="340"/>
      <c r="BLG538" s="485"/>
      <c r="BLH538" s="340"/>
      <c r="BLI538" s="485"/>
      <c r="BLJ538" s="340"/>
      <c r="BLK538" s="485"/>
      <c r="BLL538" s="340"/>
      <c r="BLM538" s="485"/>
      <c r="BLN538" s="340"/>
      <c r="BLO538" s="485"/>
      <c r="BLP538" s="340"/>
      <c r="BLQ538" s="485"/>
      <c r="BLR538" s="340"/>
      <c r="BLS538" s="485"/>
      <c r="BLT538" s="340"/>
      <c r="BLU538" s="485"/>
      <c r="BLV538" s="340"/>
      <c r="BLW538" s="485"/>
      <c r="BLX538" s="340"/>
      <c r="BLY538" s="485"/>
      <c r="BLZ538" s="340"/>
      <c r="BMA538" s="485"/>
      <c r="BMB538" s="340"/>
      <c r="BMC538" s="485"/>
      <c r="BMD538" s="340"/>
      <c r="BME538" s="485"/>
      <c r="BMF538" s="340"/>
      <c r="BMG538" s="485"/>
      <c r="BMH538" s="340"/>
      <c r="BMI538" s="485"/>
      <c r="BMJ538" s="340"/>
      <c r="BMK538" s="485"/>
      <c r="BML538" s="340"/>
      <c r="BMM538" s="485"/>
      <c r="BMN538" s="340"/>
      <c r="BMO538" s="485"/>
      <c r="BMP538" s="340"/>
      <c r="BMQ538" s="485"/>
      <c r="BMR538" s="340"/>
      <c r="BMS538" s="485"/>
      <c r="BMT538" s="340"/>
      <c r="BMU538" s="485"/>
      <c r="BMV538" s="340"/>
      <c r="BMW538" s="485"/>
      <c r="BMX538" s="340" t="s">
        <v>612</v>
      </c>
      <c r="BMY538" s="485">
        <f>BMY537+1</f>
        <v>3</v>
      </c>
      <c r="BMZ538" s="340" t="s">
        <v>612</v>
      </c>
      <c r="BNA538" s="485">
        <f>BNA537+1</f>
        <v>3</v>
      </c>
      <c r="BNB538" s="340" t="s">
        <v>612</v>
      </c>
      <c r="BNC538" s="485">
        <f>BNC537+1</f>
        <v>3</v>
      </c>
      <c r="BND538" s="340" t="s">
        <v>612</v>
      </c>
      <c r="BNE538" s="485">
        <f>BNE537+1</f>
        <v>3</v>
      </c>
      <c r="BNF538" s="340" t="s">
        <v>612</v>
      </c>
      <c r="BNG538" s="485">
        <f>BNG537+1</f>
        <v>3</v>
      </c>
      <c r="BNH538" s="340" t="s">
        <v>612</v>
      </c>
      <c r="BNI538" s="485">
        <f>BNI537+1</f>
        <v>3</v>
      </c>
      <c r="BNJ538" s="340" t="s">
        <v>612</v>
      </c>
      <c r="BNK538" s="485">
        <f>BNK537+1</f>
        <v>3</v>
      </c>
      <c r="BNL538" s="340" t="s">
        <v>612</v>
      </c>
      <c r="BNM538" s="485">
        <f>BNM537+1</f>
        <v>3</v>
      </c>
      <c r="BNN538" s="340" t="s">
        <v>612</v>
      </c>
      <c r="BNO538" s="485">
        <f>BNO537+1</f>
        <v>3</v>
      </c>
      <c r="BNP538" s="340" t="s">
        <v>612</v>
      </c>
      <c r="BNQ538" s="485">
        <f>BNQ537+1</f>
        <v>3</v>
      </c>
      <c r="BNR538" s="340" t="s">
        <v>612</v>
      </c>
      <c r="BNS538" s="485">
        <f>BNS537+1</f>
        <v>3</v>
      </c>
      <c r="BNT538" s="340" t="s">
        <v>612</v>
      </c>
      <c r="BNU538" s="485">
        <f>BNU537+1</f>
        <v>3</v>
      </c>
      <c r="BNV538" s="340" t="s">
        <v>612</v>
      </c>
      <c r="BNW538" s="485">
        <f>BNW537+1</f>
        <v>3</v>
      </c>
      <c r="BNX538" s="340" t="s">
        <v>612</v>
      </c>
      <c r="BNY538" s="485">
        <f>BNY537+1</f>
        <v>3</v>
      </c>
      <c r="BNZ538" s="340" t="s">
        <v>612</v>
      </c>
      <c r="BOA538" s="485">
        <f>BOA537+1</f>
        <v>3</v>
      </c>
      <c r="BOB538" s="340" t="s">
        <v>612</v>
      </c>
      <c r="BOC538" s="485">
        <f>BOC537+1</f>
        <v>3</v>
      </c>
      <c r="BOD538" s="340" t="s">
        <v>612</v>
      </c>
      <c r="BOE538" s="485">
        <f>BOE537+1</f>
        <v>3</v>
      </c>
      <c r="BOF538" s="340" t="s">
        <v>612</v>
      </c>
      <c r="BOG538" s="485">
        <f>BOG537+1</f>
        <v>3</v>
      </c>
      <c r="BOH538" s="340" t="s">
        <v>612</v>
      </c>
      <c r="BOI538" s="485">
        <f>BOI537+1</f>
        <v>3</v>
      </c>
      <c r="BOJ538" s="340" t="s">
        <v>612</v>
      </c>
      <c r="BOK538" s="485">
        <f>BOK537+1</f>
        <v>3</v>
      </c>
      <c r="BOL538" s="340" t="s">
        <v>612</v>
      </c>
      <c r="BOM538" s="485">
        <f>BOM537+1</f>
        <v>3</v>
      </c>
      <c r="BON538" s="340" t="s">
        <v>612</v>
      </c>
      <c r="BOO538" s="485">
        <f>BOO537+1</f>
        <v>3</v>
      </c>
      <c r="BOP538" s="340" t="s">
        <v>612</v>
      </c>
      <c r="BOQ538" s="485">
        <f>BOQ537+1</f>
        <v>3</v>
      </c>
      <c r="BOR538" s="340" t="s">
        <v>612</v>
      </c>
      <c r="BOS538" s="485">
        <f>BOS537+1</f>
        <v>3</v>
      </c>
      <c r="BOT538" s="340" t="s">
        <v>612</v>
      </c>
      <c r="BOU538" s="485">
        <f>BOU537+1</f>
        <v>3</v>
      </c>
      <c r="BOV538" s="340" t="s">
        <v>612</v>
      </c>
      <c r="BOW538" s="485">
        <f>BOW537+1</f>
        <v>3</v>
      </c>
      <c r="BOX538" s="340" t="s">
        <v>612</v>
      </c>
      <c r="BOY538" s="485">
        <f>BOY537+1</f>
        <v>3</v>
      </c>
      <c r="BOZ538" s="340" t="s">
        <v>612</v>
      </c>
      <c r="BPA538" s="485">
        <f>BPA537+1</f>
        <v>3</v>
      </c>
      <c r="BPB538" s="340" t="s">
        <v>612</v>
      </c>
      <c r="BPC538" s="485">
        <f>BPC537+1</f>
        <v>3</v>
      </c>
      <c r="BPD538" s="340" t="s">
        <v>612</v>
      </c>
      <c r="BPE538" s="485">
        <f>BPE537+1</f>
        <v>3</v>
      </c>
      <c r="BPF538" s="340" t="s">
        <v>612</v>
      </c>
      <c r="BPG538" s="485">
        <f>BPG537+1</f>
        <v>3</v>
      </c>
      <c r="BPH538" s="340" t="s">
        <v>612</v>
      </c>
      <c r="BPI538" s="485">
        <f>BPI537+1</f>
        <v>3</v>
      </c>
      <c r="BPJ538" s="340" t="s">
        <v>612</v>
      </c>
      <c r="BPK538" s="485">
        <f>BPK537+1</f>
        <v>3</v>
      </c>
      <c r="BPL538" s="340" t="s">
        <v>612</v>
      </c>
      <c r="BPM538" s="485">
        <f>BPM537+1</f>
        <v>3</v>
      </c>
      <c r="BPN538" s="340" t="s">
        <v>612</v>
      </c>
      <c r="BPO538" s="485">
        <f>BPO537+1</f>
        <v>3</v>
      </c>
      <c r="BPP538" s="340" t="s">
        <v>612</v>
      </c>
      <c r="BPQ538" s="485">
        <f>BPQ537+1</f>
        <v>3</v>
      </c>
      <c r="BPR538" s="340" t="s">
        <v>612</v>
      </c>
      <c r="BPS538" s="485">
        <f>BPS537+1</f>
        <v>3</v>
      </c>
      <c r="BPT538" s="340" t="s">
        <v>612</v>
      </c>
      <c r="BPU538" s="485">
        <f>BPU537+1</f>
        <v>3</v>
      </c>
      <c r="BPV538" s="340" t="s">
        <v>612</v>
      </c>
      <c r="BPW538" s="485">
        <f>BPW537+1</f>
        <v>3</v>
      </c>
      <c r="BPX538" s="340" t="s">
        <v>612</v>
      </c>
      <c r="BPY538" s="485">
        <f>BPY537+1</f>
        <v>3</v>
      </c>
      <c r="BPZ538" s="340" t="s">
        <v>612</v>
      </c>
      <c r="BQA538" s="485">
        <f>BQA537+1</f>
        <v>3</v>
      </c>
      <c r="BQB538" s="340" t="s">
        <v>612</v>
      </c>
      <c r="BQC538" s="485">
        <f>BQC537+1</f>
        <v>3</v>
      </c>
      <c r="BQD538" s="340" t="s">
        <v>612</v>
      </c>
      <c r="BQE538" s="485">
        <f>BQE537+1</f>
        <v>3</v>
      </c>
      <c r="BQF538" s="340" t="s">
        <v>612</v>
      </c>
      <c r="BQG538" s="485">
        <f>BQG537+1</f>
        <v>3</v>
      </c>
      <c r="BQH538" s="340" t="s">
        <v>612</v>
      </c>
      <c r="BQI538" s="485">
        <f>BQI537+1</f>
        <v>3</v>
      </c>
      <c r="BQJ538" s="340" t="s">
        <v>612</v>
      </c>
      <c r="BQK538" s="485">
        <f>BQK537+1</f>
        <v>3</v>
      </c>
      <c r="BQL538" s="340" t="s">
        <v>612</v>
      </c>
      <c r="BQM538" s="485">
        <f>BQM537+1</f>
        <v>3</v>
      </c>
      <c r="BQN538" s="340" t="s">
        <v>612</v>
      </c>
      <c r="BQO538" s="485">
        <f>BQO537+1</f>
        <v>3</v>
      </c>
      <c r="BQP538" s="340" t="s">
        <v>612</v>
      </c>
      <c r="BQQ538" s="485">
        <f>BQQ537+1</f>
        <v>3</v>
      </c>
      <c r="BQR538" s="340" t="s">
        <v>612</v>
      </c>
      <c r="BQS538" s="485">
        <f>BQS537+1</f>
        <v>3</v>
      </c>
      <c r="BQT538" s="340" t="s">
        <v>612</v>
      </c>
      <c r="BQU538" s="485">
        <f>BQU537+1</f>
        <v>3</v>
      </c>
      <c r="BQV538" s="340" t="s">
        <v>612</v>
      </c>
      <c r="BQW538" s="485">
        <f>BQW537+1</f>
        <v>3</v>
      </c>
      <c r="BQX538" s="340" t="s">
        <v>612</v>
      </c>
      <c r="BQY538" s="485">
        <f>BQY537+1</f>
        <v>3</v>
      </c>
      <c r="BQZ538" s="340" t="s">
        <v>612</v>
      </c>
      <c r="BRA538" s="485">
        <f>BRA537+1</f>
        <v>3</v>
      </c>
      <c r="BRB538" s="340" t="s">
        <v>612</v>
      </c>
      <c r="BRC538" s="485">
        <f>BRC537+1</f>
        <v>3</v>
      </c>
      <c r="BRD538" s="340" t="s">
        <v>612</v>
      </c>
      <c r="BRE538" s="485">
        <f>BRE537+1</f>
        <v>3</v>
      </c>
      <c r="BRF538" s="340" t="s">
        <v>612</v>
      </c>
      <c r="BRG538" s="485">
        <f>BRG537+1</f>
        <v>3</v>
      </c>
      <c r="BRH538" s="340" t="s">
        <v>612</v>
      </c>
      <c r="BRI538" s="485">
        <f>BRI537+1</f>
        <v>3</v>
      </c>
      <c r="BRJ538" s="340" t="s">
        <v>612</v>
      </c>
      <c r="BRK538" s="485">
        <f>BRK537+1</f>
        <v>3</v>
      </c>
      <c r="BRL538" s="340" t="s">
        <v>612</v>
      </c>
      <c r="BRM538" s="485">
        <f>BRM537+1</f>
        <v>3</v>
      </c>
      <c r="BRN538" s="340" t="s">
        <v>612</v>
      </c>
      <c r="BRO538" s="485">
        <f>BRO537+1</f>
        <v>3</v>
      </c>
      <c r="BRP538" s="340" t="s">
        <v>612</v>
      </c>
      <c r="BRQ538" s="485">
        <f>BRQ537+1</f>
        <v>3</v>
      </c>
      <c r="BRR538" s="340" t="s">
        <v>612</v>
      </c>
      <c r="BRS538" s="485">
        <f>BRS537+1</f>
        <v>3</v>
      </c>
      <c r="BRT538" s="340" t="s">
        <v>612</v>
      </c>
      <c r="BRU538" s="485">
        <f>BRU537+1</f>
        <v>3</v>
      </c>
      <c r="BRV538" s="340" t="s">
        <v>612</v>
      </c>
      <c r="BRW538" s="485">
        <f>BRW537+1</f>
        <v>3</v>
      </c>
      <c r="BRX538" s="340" t="s">
        <v>612</v>
      </c>
      <c r="BRY538" s="485">
        <f>BRY537+1</f>
        <v>3</v>
      </c>
      <c r="BRZ538" s="340" t="s">
        <v>612</v>
      </c>
      <c r="BSA538" s="485">
        <f>BSA537+1</f>
        <v>3</v>
      </c>
      <c r="BSB538" s="340" t="s">
        <v>612</v>
      </c>
      <c r="BSC538" s="485">
        <f>BSC537+1</f>
        <v>3</v>
      </c>
      <c r="BSD538" s="340" t="s">
        <v>612</v>
      </c>
      <c r="BSE538" s="485">
        <f>BSE537+1</f>
        <v>3</v>
      </c>
      <c r="BSF538" s="340" t="s">
        <v>612</v>
      </c>
      <c r="BSG538" s="485">
        <f>BSG537+1</f>
        <v>3</v>
      </c>
      <c r="BSH538" s="340" t="s">
        <v>612</v>
      </c>
      <c r="BSI538" s="485">
        <f>BSI537+1</f>
        <v>3</v>
      </c>
      <c r="BSJ538" s="340" t="s">
        <v>612</v>
      </c>
      <c r="BSK538" s="485">
        <f>BSK537+1</f>
        <v>3</v>
      </c>
      <c r="BSL538" s="340" t="s">
        <v>612</v>
      </c>
      <c r="BSM538" s="485">
        <f>BSM537+1</f>
        <v>3</v>
      </c>
      <c r="BSN538" s="340" t="s">
        <v>612</v>
      </c>
      <c r="BSO538" s="485">
        <f>BSO537+1</f>
        <v>3</v>
      </c>
      <c r="BSP538" s="340" t="s">
        <v>612</v>
      </c>
      <c r="BSQ538" s="485">
        <f>BSQ537+1</f>
        <v>3</v>
      </c>
      <c r="BSR538" s="340" t="s">
        <v>612</v>
      </c>
      <c r="BSS538" s="485">
        <f>BSS537+1</f>
        <v>3</v>
      </c>
      <c r="BST538" s="340" t="s">
        <v>612</v>
      </c>
      <c r="BSU538" s="485">
        <f>BSU537+1</f>
        <v>3</v>
      </c>
      <c r="BSV538" s="340" t="s">
        <v>612</v>
      </c>
      <c r="BSW538" s="485">
        <f>BSW537+1</f>
        <v>3</v>
      </c>
      <c r="BSX538" s="340" t="s">
        <v>612</v>
      </c>
      <c r="BSY538" s="485">
        <f>BSY537+1</f>
        <v>3</v>
      </c>
      <c r="BSZ538" s="340" t="s">
        <v>612</v>
      </c>
      <c r="BTA538" s="485">
        <f>BTA537+1</f>
        <v>3</v>
      </c>
      <c r="BTB538" s="340" t="s">
        <v>612</v>
      </c>
      <c r="BTC538" s="485">
        <f>BTC537+1</f>
        <v>3</v>
      </c>
      <c r="BTD538" s="340" t="s">
        <v>612</v>
      </c>
      <c r="BTE538" s="485">
        <f>BTE537+1</f>
        <v>3</v>
      </c>
      <c r="BTF538" s="340" t="s">
        <v>612</v>
      </c>
      <c r="BTG538" s="485">
        <f>BTG537+1</f>
        <v>3</v>
      </c>
      <c r="BTH538" s="340" t="s">
        <v>612</v>
      </c>
      <c r="BTI538" s="485">
        <f>BTI537+1</f>
        <v>3</v>
      </c>
      <c r="BTJ538" s="340" t="s">
        <v>612</v>
      </c>
      <c r="BTK538" s="485">
        <f>BTK537+1</f>
        <v>3</v>
      </c>
      <c r="BTL538" s="340" t="s">
        <v>612</v>
      </c>
      <c r="BTM538" s="485">
        <f>BTM537+1</f>
        <v>3</v>
      </c>
      <c r="BTN538" s="340" t="s">
        <v>612</v>
      </c>
      <c r="BTO538" s="485">
        <f>BTO537+1</f>
        <v>3</v>
      </c>
      <c r="BTP538" s="340" t="s">
        <v>612</v>
      </c>
      <c r="BTQ538" s="485">
        <f>BTQ537+1</f>
        <v>3</v>
      </c>
      <c r="BTR538" s="340" t="s">
        <v>612</v>
      </c>
      <c r="BTS538" s="485">
        <f>BTS537+1</f>
        <v>3</v>
      </c>
      <c r="BTT538" s="340" t="s">
        <v>612</v>
      </c>
      <c r="BTU538" s="485">
        <f>BTU537+1</f>
        <v>3</v>
      </c>
      <c r="BTV538" s="340" t="s">
        <v>612</v>
      </c>
      <c r="BTW538" s="485">
        <f>BTW537+1</f>
        <v>3</v>
      </c>
      <c r="BTX538" s="340" t="s">
        <v>612</v>
      </c>
      <c r="BTY538" s="485">
        <f>BTY537+1</f>
        <v>3</v>
      </c>
      <c r="BTZ538" s="340" t="s">
        <v>612</v>
      </c>
      <c r="BUA538" s="485">
        <f>BUA537+1</f>
        <v>3</v>
      </c>
      <c r="BUB538" s="340" t="s">
        <v>612</v>
      </c>
      <c r="BUC538" s="485">
        <f>BUC537+1</f>
        <v>3</v>
      </c>
      <c r="BUD538" s="340" t="s">
        <v>612</v>
      </c>
      <c r="BUE538" s="485">
        <f>BUE537+1</f>
        <v>3</v>
      </c>
      <c r="BUF538" s="340" t="s">
        <v>612</v>
      </c>
      <c r="BUG538" s="485">
        <f>BUG537+1</f>
        <v>3</v>
      </c>
      <c r="BUH538" s="340" t="s">
        <v>612</v>
      </c>
      <c r="BUI538" s="485">
        <f>BUI537+1</f>
        <v>3</v>
      </c>
      <c r="BUJ538" s="340" t="s">
        <v>612</v>
      </c>
      <c r="BUK538" s="485">
        <f>BUK537+1</f>
        <v>3</v>
      </c>
      <c r="BUL538" s="340" t="s">
        <v>612</v>
      </c>
      <c r="BUM538" s="485">
        <f>BUM537+1</f>
        <v>3</v>
      </c>
      <c r="BUN538" s="340" t="s">
        <v>612</v>
      </c>
      <c r="BUO538" s="485">
        <f>BUO537+1</f>
        <v>3</v>
      </c>
      <c r="BUP538" s="340" t="s">
        <v>612</v>
      </c>
      <c r="BUQ538" s="485">
        <f>BUQ537+1</f>
        <v>3</v>
      </c>
      <c r="BUR538" s="340" t="s">
        <v>612</v>
      </c>
      <c r="BUS538" s="485">
        <f>BUS537+1</f>
        <v>3</v>
      </c>
      <c r="BUT538" s="340" t="s">
        <v>612</v>
      </c>
      <c r="BUU538" s="485">
        <f>BUU537+1</f>
        <v>3</v>
      </c>
      <c r="BUV538" s="340" t="s">
        <v>612</v>
      </c>
      <c r="BUW538" s="485">
        <f>BUW537+1</f>
        <v>3</v>
      </c>
      <c r="BUX538" s="340" t="s">
        <v>612</v>
      </c>
      <c r="BUY538" s="485">
        <f>BUY537+1</f>
        <v>3</v>
      </c>
      <c r="BUZ538" s="340" t="s">
        <v>612</v>
      </c>
      <c r="BVA538" s="485">
        <f>BVA537+1</f>
        <v>3</v>
      </c>
      <c r="BVB538" s="340" t="s">
        <v>612</v>
      </c>
      <c r="BVC538" s="485">
        <f>BVC537+1</f>
        <v>3</v>
      </c>
      <c r="BVD538" s="340" t="s">
        <v>612</v>
      </c>
      <c r="BVE538" s="485">
        <f>BVE537+1</f>
        <v>3</v>
      </c>
      <c r="BVF538" s="340" t="s">
        <v>612</v>
      </c>
      <c r="BVG538" s="485">
        <f>BVG537+1</f>
        <v>3</v>
      </c>
      <c r="BVH538" s="340" t="s">
        <v>612</v>
      </c>
      <c r="BVI538" s="485">
        <f>BVI537+1</f>
        <v>3</v>
      </c>
      <c r="BVJ538" s="340" t="s">
        <v>612</v>
      </c>
      <c r="BVK538" s="485">
        <f>BVK537+1</f>
        <v>3</v>
      </c>
      <c r="BVL538" s="340" t="s">
        <v>612</v>
      </c>
      <c r="BVM538" s="485">
        <f>BVM537+1</f>
        <v>3</v>
      </c>
      <c r="BVN538" s="340" t="s">
        <v>612</v>
      </c>
      <c r="BVO538" s="485">
        <f>BVO537+1</f>
        <v>3</v>
      </c>
      <c r="BVP538" s="340" t="s">
        <v>612</v>
      </c>
      <c r="BVQ538" s="485">
        <f>BVQ537+1</f>
        <v>3</v>
      </c>
      <c r="BVR538" s="340" t="s">
        <v>612</v>
      </c>
      <c r="BVS538" s="485">
        <f>BVS537+1</f>
        <v>3</v>
      </c>
      <c r="BVT538" s="340" t="s">
        <v>612</v>
      </c>
      <c r="BVU538" s="485">
        <f>BVU537+1</f>
        <v>3</v>
      </c>
      <c r="BVV538" s="340" t="s">
        <v>612</v>
      </c>
      <c r="BVW538" s="485">
        <f>BVW537+1</f>
        <v>3</v>
      </c>
      <c r="BVX538" s="340" t="s">
        <v>612</v>
      </c>
      <c r="BVY538" s="485">
        <f>BVY537+1</f>
        <v>3</v>
      </c>
      <c r="BVZ538" s="340" t="s">
        <v>612</v>
      </c>
      <c r="BWA538" s="485">
        <f>BWA537+1</f>
        <v>3</v>
      </c>
      <c r="BWB538" s="340" t="s">
        <v>612</v>
      </c>
      <c r="BWC538" s="485">
        <f>BWC537+1</f>
        <v>3</v>
      </c>
      <c r="BWD538" s="340" t="s">
        <v>612</v>
      </c>
      <c r="BWE538" s="485">
        <f>BWE537+1</f>
        <v>3</v>
      </c>
      <c r="BWF538" s="340" t="s">
        <v>612</v>
      </c>
      <c r="BWG538" s="485">
        <f>BWG537+1</f>
        <v>3</v>
      </c>
      <c r="BWH538" s="340" t="s">
        <v>612</v>
      </c>
      <c r="BWI538" s="485">
        <f>BWI537+1</f>
        <v>3</v>
      </c>
      <c r="BWJ538" s="340" t="s">
        <v>612</v>
      </c>
      <c r="BWK538" s="485">
        <f>BWK537+1</f>
        <v>3</v>
      </c>
      <c r="BWL538" s="340" t="s">
        <v>612</v>
      </c>
      <c r="BWM538" s="485">
        <f>BWM537+1</f>
        <v>3</v>
      </c>
      <c r="BWN538" s="340" t="s">
        <v>612</v>
      </c>
      <c r="BWO538" s="485">
        <f>BWO537+1</f>
        <v>3</v>
      </c>
      <c r="BWP538" s="340" t="s">
        <v>612</v>
      </c>
      <c r="BWQ538" s="485">
        <f>BWQ537+1</f>
        <v>3</v>
      </c>
      <c r="BWR538" s="340" t="s">
        <v>612</v>
      </c>
      <c r="BWS538" s="485">
        <f>BWS537+1</f>
        <v>3</v>
      </c>
      <c r="BWT538" s="340" t="s">
        <v>612</v>
      </c>
      <c r="BWU538" s="485">
        <f>BWU537+1</f>
        <v>3</v>
      </c>
      <c r="BWV538" s="340" t="s">
        <v>612</v>
      </c>
      <c r="BWW538" s="485">
        <f>BWW537+1</f>
        <v>3</v>
      </c>
      <c r="BWX538" s="340" t="s">
        <v>612</v>
      </c>
      <c r="BWY538" s="485">
        <f>BWY537+1</f>
        <v>3</v>
      </c>
      <c r="BWZ538" s="340" t="s">
        <v>612</v>
      </c>
      <c r="BXA538" s="485">
        <f>BXA537+1</f>
        <v>3</v>
      </c>
      <c r="BXB538" s="340" t="s">
        <v>612</v>
      </c>
      <c r="BXC538" s="485">
        <f>BXC537+1</f>
        <v>3</v>
      </c>
      <c r="BXD538" s="340" t="s">
        <v>612</v>
      </c>
      <c r="BXE538" s="485">
        <f>BXE537+1</f>
        <v>3</v>
      </c>
      <c r="BXF538" s="340" t="s">
        <v>612</v>
      </c>
      <c r="BXG538" s="485">
        <f>BXG537+1</f>
        <v>3</v>
      </c>
      <c r="BXH538" s="340" t="s">
        <v>612</v>
      </c>
      <c r="BXI538" s="485">
        <f>BXI537+1</f>
        <v>3</v>
      </c>
      <c r="BXJ538" s="340" t="s">
        <v>612</v>
      </c>
      <c r="BXK538" s="485">
        <f>BXK537+1</f>
        <v>3</v>
      </c>
      <c r="BXL538" s="340" t="s">
        <v>612</v>
      </c>
      <c r="BXM538" s="485">
        <f>BXM537+1</f>
        <v>3</v>
      </c>
      <c r="BXN538" s="340" t="s">
        <v>612</v>
      </c>
      <c r="BXO538" s="485">
        <f>BXO537+1</f>
        <v>3</v>
      </c>
      <c r="BXP538" s="340" t="s">
        <v>612</v>
      </c>
      <c r="BXQ538" s="485">
        <f>BXQ537+1</f>
        <v>3</v>
      </c>
      <c r="BXR538" s="340" t="s">
        <v>612</v>
      </c>
      <c r="BXS538" s="485">
        <f>BXS537+1</f>
        <v>3</v>
      </c>
      <c r="BXT538" s="340" t="s">
        <v>612</v>
      </c>
      <c r="BXU538" s="485">
        <f>BXU537+1</f>
        <v>3</v>
      </c>
      <c r="BXV538" s="340" t="s">
        <v>612</v>
      </c>
      <c r="BXW538" s="485">
        <f>BXW537+1</f>
        <v>3</v>
      </c>
      <c r="BXX538" s="340" t="s">
        <v>612</v>
      </c>
      <c r="BXY538" s="485">
        <f>BXY537+1</f>
        <v>3</v>
      </c>
      <c r="BXZ538" s="340" t="s">
        <v>612</v>
      </c>
      <c r="BYA538" s="485">
        <f>BYA537+1</f>
        <v>3</v>
      </c>
      <c r="BYB538" s="340" t="s">
        <v>612</v>
      </c>
      <c r="BYC538" s="485">
        <f>BYC537+1</f>
        <v>3</v>
      </c>
      <c r="BYD538" s="340" t="s">
        <v>612</v>
      </c>
      <c r="BYE538" s="485">
        <f>BYE537+1</f>
        <v>3</v>
      </c>
      <c r="BYF538" s="340" t="s">
        <v>612</v>
      </c>
      <c r="BYG538" s="485">
        <f>BYG537+1</f>
        <v>3</v>
      </c>
      <c r="BYH538" s="340" t="s">
        <v>612</v>
      </c>
      <c r="BYI538" s="485">
        <f>BYI537+1</f>
        <v>3</v>
      </c>
      <c r="BYJ538" s="340" t="s">
        <v>612</v>
      </c>
      <c r="BYK538" s="485">
        <f>BYK537+1</f>
        <v>3</v>
      </c>
      <c r="BYL538" s="340" t="s">
        <v>612</v>
      </c>
      <c r="BYM538" s="485">
        <f>BYM537+1</f>
        <v>3</v>
      </c>
      <c r="BYN538" s="340" t="s">
        <v>612</v>
      </c>
      <c r="BYO538" s="485">
        <f>BYO537+1</f>
        <v>3</v>
      </c>
      <c r="BYP538" s="340" t="s">
        <v>612</v>
      </c>
      <c r="BYQ538" s="485">
        <f>BYQ537+1</f>
        <v>3</v>
      </c>
      <c r="BYR538" s="340" t="s">
        <v>612</v>
      </c>
      <c r="BYS538" s="485">
        <f>BYS537+1</f>
        <v>3</v>
      </c>
      <c r="BYT538" s="340" t="s">
        <v>612</v>
      </c>
      <c r="BYU538" s="485">
        <f>BYU537+1</f>
        <v>3</v>
      </c>
      <c r="BYV538" s="340" t="s">
        <v>612</v>
      </c>
      <c r="BYW538" s="485">
        <f>BYW537+1</f>
        <v>3</v>
      </c>
      <c r="BYX538" s="340" t="s">
        <v>612</v>
      </c>
      <c r="BYY538" s="485">
        <f>BYY537+1</f>
        <v>3</v>
      </c>
      <c r="BYZ538" s="340" t="s">
        <v>612</v>
      </c>
      <c r="BZA538" s="485">
        <f>BZA537+1</f>
        <v>3</v>
      </c>
      <c r="BZB538" s="340" t="s">
        <v>612</v>
      </c>
      <c r="BZC538" s="485">
        <f>BZC537+1</f>
        <v>3</v>
      </c>
      <c r="BZD538" s="340" t="s">
        <v>612</v>
      </c>
      <c r="BZE538" s="485">
        <f>BZE537+1</f>
        <v>3</v>
      </c>
      <c r="BZF538" s="340" t="s">
        <v>612</v>
      </c>
      <c r="BZG538" s="485">
        <f>BZG537+1</f>
        <v>3</v>
      </c>
      <c r="BZH538" s="340" t="s">
        <v>612</v>
      </c>
      <c r="BZI538" s="485">
        <f>BZI537+1</f>
        <v>3</v>
      </c>
      <c r="BZJ538" s="340" t="s">
        <v>612</v>
      </c>
      <c r="BZK538" s="485">
        <f>BZK537+1</f>
        <v>3</v>
      </c>
      <c r="BZL538" s="340" t="s">
        <v>612</v>
      </c>
      <c r="BZM538" s="485">
        <f>BZM537+1</f>
        <v>3</v>
      </c>
      <c r="BZN538" s="340" t="s">
        <v>612</v>
      </c>
      <c r="BZO538" s="485">
        <f>BZO537+1</f>
        <v>3</v>
      </c>
      <c r="BZP538" s="340" t="s">
        <v>612</v>
      </c>
      <c r="BZQ538" s="485">
        <f>BZQ537+1</f>
        <v>3</v>
      </c>
      <c r="BZR538" s="340" t="s">
        <v>612</v>
      </c>
      <c r="BZS538" s="485">
        <f>BZS537+1</f>
        <v>3</v>
      </c>
      <c r="BZT538" s="340" t="s">
        <v>612</v>
      </c>
      <c r="BZU538" s="485">
        <f>BZU537+1</f>
        <v>3</v>
      </c>
      <c r="BZV538" s="340" t="s">
        <v>612</v>
      </c>
      <c r="BZW538" s="485">
        <f>BZW537+1</f>
        <v>3</v>
      </c>
      <c r="BZX538" s="340" t="s">
        <v>612</v>
      </c>
      <c r="BZY538" s="485">
        <f>BZY537+1</f>
        <v>3</v>
      </c>
      <c r="BZZ538" s="340" t="s">
        <v>612</v>
      </c>
      <c r="CAA538" s="485">
        <f>CAA537+1</f>
        <v>3</v>
      </c>
      <c r="CAB538" s="340" t="s">
        <v>612</v>
      </c>
      <c r="CAC538" s="485">
        <f>CAC537+1</f>
        <v>3</v>
      </c>
      <c r="CAD538" s="340" t="s">
        <v>612</v>
      </c>
      <c r="CAE538" s="485">
        <f>CAE537+1</f>
        <v>3</v>
      </c>
      <c r="CAF538" s="340" t="s">
        <v>612</v>
      </c>
      <c r="CAG538" s="485">
        <f>CAG537+1</f>
        <v>3</v>
      </c>
      <c r="CAH538" s="340" t="s">
        <v>612</v>
      </c>
      <c r="CAI538" s="485">
        <f>CAI537+1</f>
        <v>3</v>
      </c>
      <c r="CAJ538" s="340" t="s">
        <v>612</v>
      </c>
      <c r="CAK538" s="485">
        <f>CAK537+1</f>
        <v>3</v>
      </c>
      <c r="CAL538" s="340" t="s">
        <v>612</v>
      </c>
      <c r="CAM538" s="485">
        <f>CAM537+1</f>
        <v>3</v>
      </c>
      <c r="CAN538" s="340" t="s">
        <v>612</v>
      </c>
      <c r="CAO538" s="485">
        <f>CAO537+1</f>
        <v>3</v>
      </c>
      <c r="CAP538" s="340" t="s">
        <v>612</v>
      </c>
      <c r="CAQ538" s="485">
        <f>CAQ537+1</f>
        <v>3</v>
      </c>
      <c r="CAR538" s="340" t="s">
        <v>612</v>
      </c>
      <c r="CAS538" s="485">
        <f>CAS537+1</f>
        <v>3</v>
      </c>
      <c r="CAT538" s="340" t="s">
        <v>612</v>
      </c>
      <c r="CAU538" s="485">
        <f>CAU537+1</f>
        <v>3</v>
      </c>
      <c r="CAV538" s="340" t="s">
        <v>612</v>
      </c>
      <c r="CAW538" s="485">
        <f>CAW537+1</f>
        <v>3</v>
      </c>
      <c r="CAX538" s="340" t="s">
        <v>612</v>
      </c>
      <c r="CAY538" s="485">
        <f>CAY537+1</f>
        <v>3</v>
      </c>
      <c r="CAZ538" s="340" t="s">
        <v>612</v>
      </c>
      <c r="CBA538" s="485">
        <f>CBA537+1</f>
        <v>3</v>
      </c>
      <c r="CBB538" s="340" t="s">
        <v>612</v>
      </c>
      <c r="CBC538" s="485">
        <f>CBC537+1</f>
        <v>3</v>
      </c>
      <c r="CBD538" s="340" t="s">
        <v>612</v>
      </c>
      <c r="CBE538" s="485">
        <f>CBE537+1</f>
        <v>3</v>
      </c>
      <c r="CBF538" s="340" t="s">
        <v>612</v>
      </c>
      <c r="CBG538" s="485">
        <f>CBG537+1</f>
        <v>3</v>
      </c>
      <c r="CBH538" s="340" t="s">
        <v>612</v>
      </c>
      <c r="CBI538" s="485">
        <f>CBI537+1</f>
        <v>3</v>
      </c>
      <c r="CBJ538" s="340" t="s">
        <v>612</v>
      </c>
      <c r="CBK538" s="485">
        <f>CBK537+1</f>
        <v>3</v>
      </c>
      <c r="CBL538" s="340" t="s">
        <v>612</v>
      </c>
      <c r="CBM538" s="485">
        <f>CBM537+1</f>
        <v>3</v>
      </c>
      <c r="CBN538" s="340" t="s">
        <v>612</v>
      </c>
      <c r="CBO538" s="485">
        <f>CBO537+1</f>
        <v>3</v>
      </c>
      <c r="CBP538" s="340" t="s">
        <v>612</v>
      </c>
      <c r="CBQ538" s="485">
        <f>CBQ537+1</f>
        <v>3</v>
      </c>
      <c r="CBR538" s="340" t="s">
        <v>612</v>
      </c>
      <c r="CBS538" s="485">
        <f>CBS537+1</f>
        <v>3</v>
      </c>
      <c r="CBT538" s="340" t="s">
        <v>612</v>
      </c>
      <c r="CBU538" s="485">
        <f>CBU537+1</f>
        <v>3</v>
      </c>
      <c r="CBV538" s="340" t="s">
        <v>612</v>
      </c>
      <c r="CBW538" s="485">
        <f>CBW537+1</f>
        <v>3</v>
      </c>
      <c r="CBX538" s="340" t="s">
        <v>612</v>
      </c>
      <c r="CBY538" s="485">
        <f>CBY537+1</f>
        <v>3</v>
      </c>
      <c r="CBZ538" s="340" t="s">
        <v>612</v>
      </c>
      <c r="CCA538" s="485">
        <f>CCA537+1</f>
        <v>3</v>
      </c>
      <c r="CCB538" s="340" t="s">
        <v>612</v>
      </c>
      <c r="CCC538" s="485">
        <f>CCC537+1</f>
        <v>3</v>
      </c>
      <c r="CCD538" s="340" t="s">
        <v>612</v>
      </c>
      <c r="CCE538" s="485">
        <f>CCE537+1</f>
        <v>3</v>
      </c>
      <c r="CCF538" s="340" t="s">
        <v>612</v>
      </c>
      <c r="CCG538" s="485">
        <f>CCG537+1</f>
        <v>3</v>
      </c>
      <c r="CCH538" s="340" t="s">
        <v>612</v>
      </c>
      <c r="CCI538" s="485">
        <f>CCI537+1</f>
        <v>3</v>
      </c>
      <c r="CCJ538" s="340" t="s">
        <v>612</v>
      </c>
      <c r="CCK538" s="485">
        <f>CCK537+1</f>
        <v>3</v>
      </c>
      <c r="CCL538" s="340" t="s">
        <v>612</v>
      </c>
      <c r="CCM538" s="485">
        <f>CCM537+1</f>
        <v>3</v>
      </c>
      <c r="CCN538" s="340" t="s">
        <v>612</v>
      </c>
      <c r="CCO538" s="485">
        <f>CCO537+1</f>
        <v>3</v>
      </c>
      <c r="CCP538" s="340" t="s">
        <v>612</v>
      </c>
      <c r="CCQ538" s="485">
        <f>CCQ537+1</f>
        <v>3</v>
      </c>
      <c r="CCR538" s="340" t="s">
        <v>612</v>
      </c>
      <c r="CCS538" s="485">
        <f>CCS537+1</f>
        <v>3</v>
      </c>
      <c r="CCT538" s="340" t="s">
        <v>612</v>
      </c>
      <c r="CCU538" s="485">
        <f>CCU537+1</f>
        <v>3</v>
      </c>
      <c r="CCV538" s="340" t="s">
        <v>612</v>
      </c>
      <c r="CCW538" s="485">
        <f>CCW537+1</f>
        <v>3</v>
      </c>
      <c r="CCX538" s="340" t="s">
        <v>612</v>
      </c>
      <c r="CCY538" s="485">
        <f>CCY537+1</f>
        <v>3</v>
      </c>
      <c r="CCZ538" s="340" t="s">
        <v>612</v>
      </c>
      <c r="CDA538" s="485">
        <f>CDA537+1</f>
        <v>3</v>
      </c>
      <c r="CDB538" s="340" t="s">
        <v>612</v>
      </c>
      <c r="CDC538" s="485">
        <f>CDC537+1</f>
        <v>3</v>
      </c>
      <c r="CDD538" s="340" t="s">
        <v>612</v>
      </c>
      <c r="CDE538" s="485">
        <f>CDE537+1</f>
        <v>3</v>
      </c>
      <c r="CDF538" s="340" t="s">
        <v>612</v>
      </c>
      <c r="CDG538" s="485">
        <f>CDG537+1</f>
        <v>3</v>
      </c>
      <c r="CDH538" s="340" t="s">
        <v>612</v>
      </c>
      <c r="CDI538" s="485">
        <f>CDI537+1</f>
        <v>3</v>
      </c>
      <c r="CDJ538" s="340" t="s">
        <v>612</v>
      </c>
      <c r="CDK538" s="485">
        <f>CDK537+1</f>
        <v>3</v>
      </c>
      <c r="CDL538" s="340" t="s">
        <v>612</v>
      </c>
      <c r="CDM538" s="485">
        <f>CDM537+1</f>
        <v>3</v>
      </c>
      <c r="CDN538" s="340" t="s">
        <v>612</v>
      </c>
      <c r="CDO538" s="485">
        <f>CDO537+1</f>
        <v>3</v>
      </c>
      <c r="CDP538" s="340" t="s">
        <v>612</v>
      </c>
      <c r="CDQ538" s="485">
        <f>CDQ537+1</f>
        <v>3</v>
      </c>
      <c r="CDR538" s="340" t="s">
        <v>612</v>
      </c>
      <c r="CDS538" s="485">
        <f>CDS537+1</f>
        <v>3</v>
      </c>
      <c r="CDT538" s="340" t="s">
        <v>612</v>
      </c>
      <c r="CDU538" s="485">
        <f>CDU537+1</f>
        <v>3</v>
      </c>
      <c r="CDV538" s="340" t="s">
        <v>612</v>
      </c>
      <c r="CDW538" s="485">
        <f>CDW537+1</f>
        <v>3</v>
      </c>
      <c r="CDX538" s="340" t="s">
        <v>612</v>
      </c>
      <c r="CDY538" s="485">
        <f>CDY537+1</f>
        <v>3</v>
      </c>
      <c r="CDZ538" s="340" t="s">
        <v>612</v>
      </c>
      <c r="CEA538" s="485">
        <f>CEA537+1</f>
        <v>3</v>
      </c>
      <c r="CEB538" s="340" t="s">
        <v>612</v>
      </c>
      <c r="CEC538" s="485">
        <f>CEC537+1</f>
        <v>3</v>
      </c>
      <c r="CED538" s="340" t="s">
        <v>612</v>
      </c>
      <c r="CEE538" s="485">
        <f>CEE537+1</f>
        <v>3</v>
      </c>
      <c r="CEF538" s="340" t="s">
        <v>612</v>
      </c>
      <c r="CEG538" s="485">
        <f>CEG537+1</f>
        <v>3</v>
      </c>
      <c r="CEH538" s="340" t="s">
        <v>612</v>
      </c>
      <c r="CEI538" s="485">
        <f>CEI537+1</f>
        <v>3</v>
      </c>
      <c r="CEJ538" s="340" t="s">
        <v>612</v>
      </c>
      <c r="CEK538" s="485">
        <f>CEK537+1</f>
        <v>3</v>
      </c>
      <c r="CEL538" s="340" t="s">
        <v>612</v>
      </c>
      <c r="CEM538" s="485">
        <f>CEM537+1</f>
        <v>3</v>
      </c>
      <c r="CEN538" s="340" t="s">
        <v>612</v>
      </c>
      <c r="CEO538" s="485">
        <f>CEO537+1</f>
        <v>3</v>
      </c>
      <c r="CEP538" s="340" t="s">
        <v>612</v>
      </c>
      <c r="CEQ538" s="485">
        <f>CEQ537+1</f>
        <v>3</v>
      </c>
      <c r="CER538" s="340" t="s">
        <v>612</v>
      </c>
      <c r="CES538" s="485">
        <f>CES537+1</f>
        <v>3</v>
      </c>
      <c r="CET538" s="340" t="s">
        <v>612</v>
      </c>
      <c r="CEU538" s="485">
        <f>CEU537+1</f>
        <v>3</v>
      </c>
      <c r="CEV538" s="340" t="s">
        <v>612</v>
      </c>
      <c r="CEW538" s="485">
        <f>CEW537+1</f>
        <v>3</v>
      </c>
      <c r="CEX538" s="340" t="s">
        <v>612</v>
      </c>
      <c r="CEY538" s="485">
        <f>CEY537+1</f>
        <v>3</v>
      </c>
      <c r="CEZ538" s="340" t="s">
        <v>612</v>
      </c>
      <c r="CFA538" s="485">
        <f>CFA537+1</f>
        <v>3</v>
      </c>
      <c r="CFB538" s="340" t="s">
        <v>612</v>
      </c>
      <c r="CFC538" s="485">
        <f>CFC537+1</f>
        <v>3</v>
      </c>
      <c r="CFD538" s="340" t="s">
        <v>612</v>
      </c>
      <c r="CFE538" s="485">
        <f>CFE537+1</f>
        <v>3</v>
      </c>
      <c r="CFF538" s="340" t="s">
        <v>612</v>
      </c>
      <c r="CFG538" s="485">
        <f>CFG537+1</f>
        <v>3</v>
      </c>
      <c r="CFH538" s="340" t="s">
        <v>612</v>
      </c>
      <c r="CFI538" s="485">
        <f>CFI537+1</f>
        <v>3</v>
      </c>
      <c r="CFJ538" s="340" t="s">
        <v>612</v>
      </c>
      <c r="CFK538" s="485">
        <f>CFK537+1</f>
        <v>3</v>
      </c>
      <c r="CFL538" s="340" t="s">
        <v>612</v>
      </c>
      <c r="CFM538" s="485">
        <f>CFM537+1</f>
        <v>3</v>
      </c>
      <c r="CFN538" s="340" t="s">
        <v>612</v>
      </c>
      <c r="CFO538" s="485">
        <f>CFO537+1</f>
        <v>3</v>
      </c>
      <c r="CFP538" s="340" t="s">
        <v>612</v>
      </c>
      <c r="CFQ538" s="485">
        <f>CFQ537+1</f>
        <v>3</v>
      </c>
      <c r="CFR538" s="340" t="s">
        <v>612</v>
      </c>
      <c r="CFS538" s="485">
        <f>CFS537+1</f>
        <v>3</v>
      </c>
      <c r="CFT538" s="340" t="s">
        <v>612</v>
      </c>
      <c r="CFU538" s="485">
        <f>CFU537+1</f>
        <v>3</v>
      </c>
      <c r="CFV538" s="340" t="s">
        <v>612</v>
      </c>
      <c r="CFW538" s="485">
        <f>CFW537+1</f>
        <v>3</v>
      </c>
      <c r="CFX538" s="340" t="s">
        <v>612</v>
      </c>
      <c r="CFY538" s="485">
        <f>CFY537+1</f>
        <v>3</v>
      </c>
      <c r="CFZ538" s="340" t="s">
        <v>612</v>
      </c>
      <c r="CGA538" s="485">
        <f>CGA537+1</f>
        <v>3</v>
      </c>
      <c r="CGB538" s="340" t="s">
        <v>612</v>
      </c>
      <c r="CGC538" s="485">
        <f>CGC537+1</f>
        <v>3</v>
      </c>
      <c r="CGD538" s="340" t="s">
        <v>612</v>
      </c>
      <c r="CGE538" s="485">
        <f>CGE537+1</f>
        <v>3</v>
      </c>
      <c r="CGF538" s="340" t="s">
        <v>612</v>
      </c>
      <c r="CGG538" s="485">
        <f>CGG537+1</f>
        <v>3</v>
      </c>
      <c r="CGH538" s="340" t="s">
        <v>612</v>
      </c>
      <c r="CGI538" s="485">
        <f>CGI537+1</f>
        <v>3</v>
      </c>
      <c r="CGJ538" s="340" t="s">
        <v>612</v>
      </c>
      <c r="CGK538" s="485">
        <f>CGK537+1</f>
        <v>3</v>
      </c>
      <c r="CGL538" s="340" t="s">
        <v>612</v>
      </c>
      <c r="CGM538" s="485">
        <f>CGM537+1</f>
        <v>3</v>
      </c>
      <c r="CGN538" s="340" t="s">
        <v>612</v>
      </c>
      <c r="CGO538" s="485">
        <f>CGO537+1</f>
        <v>3</v>
      </c>
      <c r="CGP538" s="340" t="s">
        <v>612</v>
      </c>
      <c r="CGQ538" s="485">
        <f>CGQ537+1</f>
        <v>3</v>
      </c>
      <c r="CGR538" s="340" t="s">
        <v>612</v>
      </c>
      <c r="CGS538" s="485">
        <f>CGS537+1</f>
        <v>3</v>
      </c>
      <c r="CGT538" s="340" t="s">
        <v>612</v>
      </c>
      <c r="CGU538" s="485">
        <f>CGU537+1</f>
        <v>3</v>
      </c>
      <c r="CGV538" s="340" t="s">
        <v>612</v>
      </c>
      <c r="CGW538" s="485">
        <f>CGW537+1</f>
        <v>3</v>
      </c>
      <c r="CGX538" s="340" t="s">
        <v>612</v>
      </c>
      <c r="CGY538" s="485">
        <f>CGY537+1</f>
        <v>3</v>
      </c>
      <c r="CGZ538" s="340" t="s">
        <v>612</v>
      </c>
      <c r="CHA538" s="485">
        <f>CHA537+1</f>
        <v>3</v>
      </c>
      <c r="CHB538" s="340" t="s">
        <v>612</v>
      </c>
      <c r="CHC538" s="485">
        <f>CHC537+1</f>
        <v>3</v>
      </c>
      <c r="CHD538" s="340" t="s">
        <v>612</v>
      </c>
      <c r="CHE538" s="485">
        <f>CHE537+1</f>
        <v>3</v>
      </c>
      <c r="CHF538" s="340" t="s">
        <v>612</v>
      </c>
      <c r="CHG538" s="485">
        <f>CHG537+1</f>
        <v>3</v>
      </c>
      <c r="CHH538" s="340" t="s">
        <v>612</v>
      </c>
      <c r="CHI538" s="485">
        <f>CHI537+1</f>
        <v>3</v>
      </c>
      <c r="CHJ538" s="340" t="s">
        <v>612</v>
      </c>
      <c r="CHK538" s="485">
        <f>CHK537+1</f>
        <v>3</v>
      </c>
      <c r="CHL538" s="340" t="s">
        <v>612</v>
      </c>
      <c r="CHM538" s="485">
        <f>CHM537+1</f>
        <v>3</v>
      </c>
      <c r="CHN538" s="340" t="s">
        <v>612</v>
      </c>
      <c r="CHO538" s="485">
        <f>CHO537+1</f>
        <v>3</v>
      </c>
      <c r="CHP538" s="340" t="s">
        <v>612</v>
      </c>
      <c r="CHQ538" s="485">
        <f>CHQ537+1</f>
        <v>3</v>
      </c>
      <c r="CHR538" s="340" t="s">
        <v>612</v>
      </c>
      <c r="CHS538" s="485">
        <f>CHS537+1</f>
        <v>3</v>
      </c>
      <c r="CHT538" s="340" t="s">
        <v>612</v>
      </c>
      <c r="CHU538" s="485">
        <f>CHU537+1</f>
        <v>3</v>
      </c>
      <c r="CHV538" s="340" t="s">
        <v>612</v>
      </c>
      <c r="CHW538" s="485">
        <f>CHW537+1</f>
        <v>3</v>
      </c>
      <c r="CHX538" s="340" t="s">
        <v>612</v>
      </c>
      <c r="CHY538" s="485">
        <f>CHY537+1</f>
        <v>3</v>
      </c>
      <c r="CHZ538" s="340" t="s">
        <v>612</v>
      </c>
      <c r="CIA538" s="485">
        <f>CIA537+1</f>
        <v>3</v>
      </c>
      <c r="CIB538" s="340" t="s">
        <v>612</v>
      </c>
      <c r="CIC538" s="485">
        <f>CIC537+1</f>
        <v>3</v>
      </c>
      <c r="CID538" s="340" t="s">
        <v>612</v>
      </c>
      <c r="CIE538" s="485">
        <f>CIE537+1</f>
        <v>3</v>
      </c>
      <c r="CIF538" s="340" t="s">
        <v>612</v>
      </c>
      <c r="CIG538" s="485">
        <f>CIG537+1</f>
        <v>3</v>
      </c>
      <c r="CIH538" s="340" t="s">
        <v>612</v>
      </c>
      <c r="CII538" s="485">
        <f>CII537+1</f>
        <v>3</v>
      </c>
      <c r="CIJ538" s="340" t="s">
        <v>612</v>
      </c>
      <c r="CIK538" s="485">
        <f>CIK537+1</f>
        <v>3</v>
      </c>
      <c r="CIL538" s="340" t="s">
        <v>612</v>
      </c>
      <c r="CIM538" s="485">
        <f>CIM537+1</f>
        <v>3</v>
      </c>
      <c r="CIN538" s="340" t="s">
        <v>612</v>
      </c>
      <c r="CIO538" s="485">
        <f>CIO537+1</f>
        <v>3</v>
      </c>
      <c r="CIP538" s="340" t="s">
        <v>612</v>
      </c>
      <c r="CIQ538" s="485">
        <f>CIQ537+1</f>
        <v>3</v>
      </c>
      <c r="CIR538" s="340" t="s">
        <v>612</v>
      </c>
      <c r="CIS538" s="485">
        <f>CIS537+1</f>
        <v>3</v>
      </c>
      <c r="CIT538" s="340" t="s">
        <v>612</v>
      </c>
      <c r="CIU538" s="485">
        <f>CIU537+1</f>
        <v>3</v>
      </c>
      <c r="CIV538" s="340" t="s">
        <v>612</v>
      </c>
      <c r="CIW538" s="485">
        <f>CIW537+1</f>
        <v>3</v>
      </c>
      <c r="CIX538" s="340" t="s">
        <v>612</v>
      </c>
      <c r="CIY538" s="485">
        <f>CIY537+1</f>
        <v>3</v>
      </c>
      <c r="CIZ538" s="340" t="s">
        <v>612</v>
      </c>
      <c r="CJA538" s="485">
        <f>CJA537+1</f>
        <v>3</v>
      </c>
      <c r="CJB538" s="340" t="s">
        <v>612</v>
      </c>
      <c r="CJC538" s="485">
        <f>CJC537+1</f>
        <v>3</v>
      </c>
      <c r="CJD538" s="340" t="s">
        <v>612</v>
      </c>
      <c r="CJE538" s="485">
        <f>CJE537+1</f>
        <v>3</v>
      </c>
      <c r="CJF538" s="340" t="s">
        <v>612</v>
      </c>
      <c r="CJG538" s="485">
        <f>CJG537+1</f>
        <v>3</v>
      </c>
      <c r="CJH538" s="340" t="s">
        <v>612</v>
      </c>
      <c r="CJI538" s="485">
        <f>CJI537+1</f>
        <v>3</v>
      </c>
      <c r="CJJ538" s="340" t="s">
        <v>612</v>
      </c>
      <c r="CJK538" s="485">
        <f>CJK537+1</f>
        <v>3</v>
      </c>
      <c r="CJL538" s="340" t="s">
        <v>612</v>
      </c>
      <c r="CJM538" s="485">
        <f>CJM537+1</f>
        <v>3</v>
      </c>
      <c r="CJN538" s="340" t="s">
        <v>612</v>
      </c>
      <c r="CJO538" s="485">
        <f>CJO537+1</f>
        <v>3</v>
      </c>
      <c r="CJP538" s="340" t="s">
        <v>612</v>
      </c>
      <c r="CJQ538" s="485">
        <f>CJQ537+1</f>
        <v>3</v>
      </c>
      <c r="CJR538" s="340" t="s">
        <v>612</v>
      </c>
      <c r="CJS538" s="485">
        <f>CJS537+1</f>
        <v>3</v>
      </c>
      <c r="CJT538" s="340" t="s">
        <v>612</v>
      </c>
      <c r="CJU538" s="485">
        <f>CJU537+1</f>
        <v>3</v>
      </c>
      <c r="CJV538" s="340" t="s">
        <v>612</v>
      </c>
      <c r="CJW538" s="485">
        <f>CJW537+1</f>
        <v>3</v>
      </c>
      <c r="CJX538" s="340" t="s">
        <v>612</v>
      </c>
      <c r="CJY538" s="485">
        <f>CJY537+1</f>
        <v>3</v>
      </c>
      <c r="CJZ538" s="340" t="s">
        <v>612</v>
      </c>
      <c r="CKA538" s="485">
        <f>CKA537+1</f>
        <v>3</v>
      </c>
      <c r="CKB538" s="340" t="s">
        <v>612</v>
      </c>
      <c r="CKC538" s="485">
        <f>CKC537+1</f>
        <v>3</v>
      </c>
      <c r="CKD538" s="340" t="s">
        <v>612</v>
      </c>
      <c r="CKE538" s="485">
        <f>CKE537+1</f>
        <v>3</v>
      </c>
      <c r="CKF538" s="340" t="s">
        <v>612</v>
      </c>
      <c r="CKG538" s="485">
        <f>CKG537+1</f>
        <v>3</v>
      </c>
      <c r="CKH538" s="340" t="s">
        <v>612</v>
      </c>
      <c r="CKI538" s="485">
        <f>CKI537+1</f>
        <v>3</v>
      </c>
      <c r="CKJ538" s="340" t="s">
        <v>612</v>
      </c>
      <c r="CKK538" s="485">
        <f>CKK537+1</f>
        <v>3</v>
      </c>
      <c r="CKL538" s="340" t="s">
        <v>612</v>
      </c>
      <c r="CKM538" s="485">
        <f>CKM537+1</f>
        <v>3</v>
      </c>
      <c r="CKN538" s="340" t="s">
        <v>612</v>
      </c>
      <c r="CKO538" s="485">
        <f>CKO537+1</f>
        <v>3</v>
      </c>
      <c r="CKP538" s="340" t="s">
        <v>612</v>
      </c>
      <c r="CKQ538" s="485">
        <f>CKQ537+1</f>
        <v>3</v>
      </c>
      <c r="CKR538" s="340" t="s">
        <v>612</v>
      </c>
      <c r="CKS538" s="485">
        <f>CKS537+1</f>
        <v>3</v>
      </c>
      <c r="CKT538" s="340" t="s">
        <v>612</v>
      </c>
      <c r="CKU538" s="485">
        <f>CKU537+1</f>
        <v>3</v>
      </c>
      <c r="CKV538" s="340" t="s">
        <v>612</v>
      </c>
      <c r="CKW538" s="485">
        <f>CKW537+1</f>
        <v>3</v>
      </c>
      <c r="CKX538" s="340" t="s">
        <v>612</v>
      </c>
      <c r="CKY538" s="485">
        <f>CKY537+1</f>
        <v>3</v>
      </c>
      <c r="CKZ538" s="340" t="s">
        <v>612</v>
      </c>
      <c r="CLA538" s="485">
        <f>CLA537+1</f>
        <v>3</v>
      </c>
      <c r="CLB538" s="340" t="s">
        <v>612</v>
      </c>
      <c r="CLC538" s="485">
        <f>CLC537+1</f>
        <v>3</v>
      </c>
      <c r="CLD538" s="340" t="s">
        <v>612</v>
      </c>
      <c r="CLE538" s="485">
        <f>CLE537+1</f>
        <v>3</v>
      </c>
      <c r="CLF538" s="340" t="s">
        <v>612</v>
      </c>
      <c r="CLG538" s="485">
        <f>CLG537+1</f>
        <v>3</v>
      </c>
      <c r="CLH538" s="340" t="s">
        <v>612</v>
      </c>
      <c r="CLI538" s="485">
        <f>CLI537+1</f>
        <v>3</v>
      </c>
      <c r="CLJ538" s="340" t="s">
        <v>612</v>
      </c>
      <c r="CLK538" s="485">
        <f>CLK537+1</f>
        <v>3</v>
      </c>
      <c r="CLL538" s="340" t="s">
        <v>612</v>
      </c>
      <c r="CLM538" s="485">
        <f>CLM537+1</f>
        <v>3</v>
      </c>
      <c r="CLN538" s="340" t="s">
        <v>612</v>
      </c>
      <c r="CLO538" s="485">
        <f>CLO537+1</f>
        <v>3</v>
      </c>
      <c r="CLP538" s="340" t="s">
        <v>612</v>
      </c>
      <c r="CLQ538" s="485">
        <f>CLQ537+1</f>
        <v>3</v>
      </c>
      <c r="CLR538" s="340" t="s">
        <v>612</v>
      </c>
      <c r="CLS538" s="485">
        <f>CLS537+1</f>
        <v>3</v>
      </c>
      <c r="CLT538" s="340" t="s">
        <v>612</v>
      </c>
      <c r="CLU538" s="485">
        <f>CLU537+1</f>
        <v>3</v>
      </c>
      <c r="CLV538" s="340" t="s">
        <v>612</v>
      </c>
      <c r="CLW538" s="485">
        <f>CLW537+1</f>
        <v>3</v>
      </c>
      <c r="CLX538" s="340" t="s">
        <v>612</v>
      </c>
      <c r="CLY538" s="485">
        <f>CLY537+1</f>
        <v>3</v>
      </c>
      <c r="CLZ538" s="340" t="s">
        <v>612</v>
      </c>
      <c r="CMA538" s="485">
        <f>CMA537+1</f>
        <v>3</v>
      </c>
      <c r="CMB538" s="340" t="s">
        <v>612</v>
      </c>
      <c r="CMC538" s="485">
        <f>CMC537+1</f>
        <v>3</v>
      </c>
      <c r="CMD538" s="340" t="s">
        <v>612</v>
      </c>
      <c r="CME538" s="485">
        <f>CME537+1</f>
        <v>3</v>
      </c>
      <c r="CMF538" s="340" t="s">
        <v>612</v>
      </c>
      <c r="CMG538" s="485">
        <f>CMG537+1</f>
        <v>3</v>
      </c>
      <c r="CMH538" s="340" t="s">
        <v>612</v>
      </c>
      <c r="CMI538" s="485">
        <f>CMI537+1</f>
        <v>3</v>
      </c>
      <c r="CMJ538" s="340" t="s">
        <v>612</v>
      </c>
      <c r="CMK538" s="485">
        <f>CMK537+1</f>
        <v>3</v>
      </c>
      <c r="CML538" s="340" t="s">
        <v>612</v>
      </c>
      <c r="CMM538" s="485">
        <f>CMM537+1</f>
        <v>3</v>
      </c>
      <c r="CMN538" s="340" t="s">
        <v>612</v>
      </c>
      <c r="CMO538" s="485">
        <f>CMO537+1</f>
        <v>3</v>
      </c>
      <c r="CMP538" s="340" t="s">
        <v>612</v>
      </c>
      <c r="CMQ538" s="485">
        <f>CMQ537+1</f>
        <v>3</v>
      </c>
      <c r="CMR538" s="340" t="s">
        <v>612</v>
      </c>
      <c r="CMS538" s="485">
        <f>CMS537+1</f>
        <v>3</v>
      </c>
      <c r="CMT538" s="340" t="s">
        <v>612</v>
      </c>
      <c r="CMU538" s="485">
        <f>CMU537+1</f>
        <v>3</v>
      </c>
      <c r="CMV538" s="340" t="s">
        <v>612</v>
      </c>
      <c r="CMW538" s="485">
        <f>CMW537+1</f>
        <v>3</v>
      </c>
      <c r="CMX538" s="340" t="s">
        <v>612</v>
      </c>
      <c r="CMY538" s="485">
        <f>CMY537+1</f>
        <v>3</v>
      </c>
      <c r="CMZ538" s="340" t="s">
        <v>612</v>
      </c>
      <c r="CNA538" s="485">
        <f>CNA537+1</f>
        <v>3</v>
      </c>
      <c r="CNB538" s="340" t="s">
        <v>612</v>
      </c>
      <c r="CNC538" s="485">
        <f>CNC537+1</f>
        <v>3</v>
      </c>
      <c r="CND538" s="340" t="s">
        <v>612</v>
      </c>
      <c r="CNE538" s="485">
        <f>CNE537+1</f>
        <v>3</v>
      </c>
      <c r="CNF538" s="340" t="s">
        <v>612</v>
      </c>
      <c r="CNG538" s="485">
        <f>CNG537+1</f>
        <v>3</v>
      </c>
      <c r="CNH538" s="340" t="s">
        <v>612</v>
      </c>
      <c r="CNI538" s="485">
        <f>CNI537+1</f>
        <v>3</v>
      </c>
      <c r="CNJ538" s="340" t="s">
        <v>612</v>
      </c>
      <c r="CNK538" s="485">
        <f>CNK537+1</f>
        <v>3</v>
      </c>
      <c r="CNL538" s="340" t="s">
        <v>612</v>
      </c>
      <c r="CNM538" s="485">
        <f>CNM537+1</f>
        <v>3</v>
      </c>
      <c r="CNN538" s="340" t="s">
        <v>612</v>
      </c>
      <c r="CNO538" s="485">
        <f>CNO537+1</f>
        <v>3</v>
      </c>
      <c r="CNP538" s="340" t="s">
        <v>612</v>
      </c>
      <c r="CNQ538" s="485">
        <f>CNQ537+1</f>
        <v>3</v>
      </c>
      <c r="CNR538" s="340" t="s">
        <v>612</v>
      </c>
      <c r="CNS538" s="485">
        <f>CNS537+1</f>
        <v>3</v>
      </c>
      <c r="CNT538" s="340" t="s">
        <v>612</v>
      </c>
      <c r="CNU538" s="485">
        <f>CNU537+1</f>
        <v>3</v>
      </c>
      <c r="CNV538" s="340" t="s">
        <v>612</v>
      </c>
      <c r="CNW538" s="485">
        <f>CNW537+1</f>
        <v>3</v>
      </c>
      <c r="CNX538" s="340" t="s">
        <v>612</v>
      </c>
      <c r="CNY538" s="485">
        <f>CNY537+1</f>
        <v>3</v>
      </c>
      <c r="CNZ538" s="340" t="s">
        <v>612</v>
      </c>
      <c r="COA538" s="485">
        <f>COA537+1</f>
        <v>3</v>
      </c>
      <c r="COB538" s="340" t="s">
        <v>612</v>
      </c>
      <c r="COC538" s="485">
        <f>COC537+1</f>
        <v>3</v>
      </c>
      <c r="COD538" s="340" t="s">
        <v>612</v>
      </c>
      <c r="COE538" s="485">
        <f>COE537+1</f>
        <v>3</v>
      </c>
      <c r="COF538" s="340" t="s">
        <v>612</v>
      </c>
      <c r="COG538" s="485">
        <f>COG537+1</f>
        <v>3</v>
      </c>
      <c r="COH538" s="340" t="s">
        <v>612</v>
      </c>
      <c r="COI538" s="485">
        <f>COI537+1</f>
        <v>3</v>
      </c>
      <c r="COJ538" s="340" t="s">
        <v>612</v>
      </c>
      <c r="COK538" s="485">
        <f>COK537+1</f>
        <v>3</v>
      </c>
      <c r="COL538" s="340" t="s">
        <v>612</v>
      </c>
      <c r="COM538" s="485">
        <f>COM537+1</f>
        <v>3</v>
      </c>
      <c r="CON538" s="340" t="s">
        <v>612</v>
      </c>
      <c r="COO538" s="485">
        <f>COO537+1</f>
        <v>3</v>
      </c>
      <c r="COP538" s="340" t="s">
        <v>612</v>
      </c>
      <c r="COQ538" s="485">
        <f>COQ537+1</f>
        <v>3</v>
      </c>
      <c r="COR538" s="340" t="s">
        <v>612</v>
      </c>
      <c r="COS538" s="485">
        <f>COS537+1</f>
        <v>3</v>
      </c>
      <c r="COT538" s="340" t="s">
        <v>612</v>
      </c>
      <c r="COU538" s="485">
        <f>COU537+1</f>
        <v>3</v>
      </c>
      <c r="COV538" s="340" t="s">
        <v>612</v>
      </c>
      <c r="COW538" s="485">
        <f>COW537+1</f>
        <v>3</v>
      </c>
      <c r="COX538" s="340" t="s">
        <v>612</v>
      </c>
      <c r="COY538" s="485">
        <f>COY537+1</f>
        <v>3</v>
      </c>
      <c r="COZ538" s="340" t="s">
        <v>612</v>
      </c>
      <c r="CPA538" s="485">
        <f>CPA537+1</f>
        <v>3</v>
      </c>
      <c r="CPB538" s="340" t="s">
        <v>612</v>
      </c>
      <c r="CPC538" s="485">
        <f>CPC537+1</f>
        <v>3</v>
      </c>
      <c r="CPD538" s="340" t="s">
        <v>612</v>
      </c>
      <c r="CPE538" s="485">
        <f>CPE537+1</f>
        <v>3</v>
      </c>
      <c r="CPF538" s="340" t="s">
        <v>612</v>
      </c>
      <c r="CPG538" s="485">
        <f>CPG537+1</f>
        <v>3</v>
      </c>
      <c r="CPH538" s="340" t="s">
        <v>612</v>
      </c>
      <c r="CPI538" s="485">
        <f>CPI537+1</f>
        <v>3</v>
      </c>
      <c r="CPJ538" s="340" t="s">
        <v>612</v>
      </c>
      <c r="CPK538" s="485">
        <f>CPK537+1</f>
        <v>3</v>
      </c>
      <c r="CPL538" s="340" t="s">
        <v>612</v>
      </c>
      <c r="CPM538" s="485">
        <f>CPM537+1</f>
        <v>3</v>
      </c>
      <c r="CPN538" s="340" t="s">
        <v>612</v>
      </c>
      <c r="CPO538" s="485">
        <f>CPO537+1</f>
        <v>3</v>
      </c>
      <c r="CPP538" s="340" t="s">
        <v>612</v>
      </c>
      <c r="CPQ538" s="485">
        <f>CPQ537+1</f>
        <v>3</v>
      </c>
      <c r="CPR538" s="340" t="s">
        <v>612</v>
      </c>
      <c r="CPS538" s="485">
        <f>CPS537+1</f>
        <v>3</v>
      </c>
      <c r="CPT538" s="340" t="s">
        <v>612</v>
      </c>
      <c r="CPU538" s="485">
        <f>CPU537+1</f>
        <v>3</v>
      </c>
      <c r="CPV538" s="340" t="s">
        <v>612</v>
      </c>
      <c r="CPW538" s="485">
        <f>CPW537+1</f>
        <v>3</v>
      </c>
      <c r="CPX538" s="340" t="s">
        <v>612</v>
      </c>
      <c r="CPY538" s="485">
        <f>CPY537+1</f>
        <v>3</v>
      </c>
      <c r="CPZ538" s="340" t="s">
        <v>612</v>
      </c>
      <c r="CQA538" s="485">
        <f>CQA537+1</f>
        <v>3</v>
      </c>
      <c r="CQB538" s="340" t="s">
        <v>612</v>
      </c>
      <c r="CQC538" s="485">
        <f>CQC537+1</f>
        <v>3</v>
      </c>
      <c r="CQD538" s="340" t="s">
        <v>612</v>
      </c>
      <c r="CQE538" s="485">
        <f>CQE537+1</f>
        <v>3</v>
      </c>
      <c r="CQF538" s="340" t="s">
        <v>612</v>
      </c>
      <c r="CQG538" s="485">
        <f>CQG537+1</f>
        <v>3</v>
      </c>
      <c r="CQH538" s="340" t="s">
        <v>612</v>
      </c>
      <c r="CQI538" s="485">
        <f>CQI537+1</f>
        <v>3</v>
      </c>
      <c r="CQJ538" s="340" t="s">
        <v>612</v>
      </c>
      <c r="CQK538" s="485">
        <f>CQK537+1</f>
        <v>3</v>
      </c>
      <c r="CQL538" s="340" t="s">
        <v>612</v>
      </c>
      <c r="CQM538" s="485">
        <f>CQM537+1</f>
        <v>3</v>
      </c>
      <c r="CQN538" s="340" t="s">
        <v>612</v>
      </c>
      <c r="CQO538" s="485">
        <f>CQO537+1</f>
        <v>3</v>
      </c>
      <c r="CQP538" s="340" t="s">
        <v>612</v>
      </c>
      <c r="CQQ538" s="485">
        <f>CQQ537+1</f>
        <v>3</v>
      </c>
      <c r="CQR538" s="340" t="s">
        <v>612</v>
      </c>
      <c r="CQS538" s="485">
        <f>CQS537+1</f>
        <v>3</v>
      </c>
      <c r="CQT538" s="340" t="s">
        <v>612</v>
      </c>
      <c r="CQU538" s="485">
        <f>CQU537+1</f>
        <v>3</v>
      </c>
      <c r="CQV538" s="340" t="s">
        <v>612</v>
      </c>
      <c r="CQW538" s="485">
        <f>CQW537+1</f>
        <v>3</v>
      </c>
      <c r="CQX538" s="340" t="s">
        <v>612</v>
      </c>
      <c r="CQY538" s="485">
        <f>CQY537+1</f>
        <v>3</v>
      </c>
      <c r="CQZ538" s="340" t="s">
        <v>612</v>
      </c>
      <c r="CRA538" s="485">
        <f>CRA537+1</f>
        <v>3</v>
      </c>
      <c r="CRB538" s="340" t="s">
        <v>612</v>
      </c>
      <c r="CRC538" s="485">
        <f>CRC537+1</f>
        <v>3</v>
      </c>
      <c r="CRD538" s="340" t="s">
        <v>612</v>
      </c>
      <c r="CRE538" s="485">
        <f>CRE537+1</f>
        <v>3</v>
      </c>
      <c r="CRF538" s="340" t="s">
        <v>612</v>
      </c>
      <c r="CRG538" s="485">
        <f>CRG537+1</f>
        <v>3</v>
      </c>
      <c r="CRH538" s="340" t="s">
        <v>612</v>
      </c>
      <c r="CRI538" s="485">
        <f>CRI537+1</f>
        <v>3</v>
      </c>
      <c r="CRJ538" s="340" t="s">
        <v>612</v>
      </c>
      <c r="CRK538" s="485">
        <f>CRK537+1</f>
        <v>3</v>
      </c>
      <c r="CRL538" s="340" t="s">
        <v>612</v>
      </c>
      <c r="CRM538" s="485">
        <f>CRM537+1</f>
        <v>3</v>
      </c>
      <c r="CRN538" s="340" t="s">
        <v>612</v>
      </c>
      <c r="CRO538" s="485">
        <f>CRO537+1</f>
        <v>3</v>
      </c>
      <c r="CRP538" s="340" t="s">
        <v>612</v>
      </c>
      <c r="CRQ538" s="485">
        <f>CRQ537+1</f>
        <v>3</v>
      </c>
      <c r="CRR538" s="340" t="s">
        <v>612</v>
      </c>
      <c r="CRS538" s="485">
        <f>CRS537+1</f>
        <v>3</v>
      </c>
      <c r="CRT538" s="340" t="s">
        <v>612</v>
      </c>
      <c r="CRU538" s="485">
        <f>CRU537+1</f>
        <v>3</v>
      </c>
      <c r="CRV538" s="340" t="s">
        <v>612</v>
      </c>
      <c r="CRW538" s="485">
        <f>CRW537+1</f>
        <v>3</v>
      </c>
      <c r="CRX538" s="340" t="s">
        <v>612</v>
      </c>
      <c r="CRY538" s="485">
        <f>CRY537+1</f>
        <v>3</v>
      </c>
      <c r="CRZ538" s="340" t="s">
        <v>612</v>
      </c>
      <c r="CSA538" s="485">
        <f>CSA537+1</f>
        <v>3</v>
      </c>
      <c r="CSB538" s="340" t="s">
        <v>612</v>
      </c>
      <c r="CSC538" s="485">
        <f>CSC537+1</f>
        <v>3</v>
      </c>
      <c r="CSD538" s="340" t="s">
        <v>612</v>
      </c>
      <c r="CSE538" s="485">
        <f>CSE537+1</f>
        <v>3</v>
      </c>
      <c r="CSF538" s="340" t="s">
        <v>612</v>
      </c>
      <c r="CSG538" s="485">
        <f>CSG537+1</f>
        <v>3</v>
      </c>
      <c r="CSH538" s="340" t="s">
        <v>612</v>
      </c>
      <c r="CSI538" s="485">
        <f>CSI537+1</f>
        <v>3</v>
      </c>
      <c r="CSJ538" s="340" t="s">
        <v>612</v>
      </c>
      <c r="CSK538" s="485">
        <f>CSK537+1</f>
        <v>3</v>
      </c>
      <c r="CSL538" s="340" t="s">
        <v>612</v>
      </c>
      <c r="CSM538" s="485">
        <f>CSM537+1</f>
        <v>3</v>
      </c>
      <c r="CSN538" s="340" t="s">
        <v>612</v>
      </c>
      <c r="CSO538" s="485">
        <f>CSO537+1</f>
        <v>3</v>
      </c>
      <c r="CSP538" s="340" t="s">
        <v>612</v>
      </c>
      <c r="CSQ538" s="485">
        <f>CSQ537+1</f>
        <v>3</v>
      </c>
      <c r="CSR538" s="340" t="s">
        <v>612</v>
      </c>
      <c r="CSS538" s="485">
        <f>CSS537+1</f>
        <v>3</v>
      </c>
      <c r="CST538" s="340" t="s">
        <v>612</v>
      </c>
      <c r="CSU538" s="485">
        <f>CSU537+1</f>
        <v>3</v>
      </c>
      <c r="CSV538" s="340" t="s">
        <v>612</v>
      </c>
      <c r="CSW538" s="485">
        <f>CSW537+1</f>
        <v>3</v>
      </c>
      <c r="CSX538" s="340" t="s">
        <v>612</v>
      </c>
      <c r="CSY538" s="485">
        <f>CSY537+1</f>
        <v>3</v>
      </c>
      <c r="CSZ538" s="340" t="s">
        <v>612</v>
      </c>
      <c r="CTA538" s="485">
        <f>CTA537+1</f>
        <v>3</v>
      </c>
      <c r="CTB538" s="340" t="s">
        <v>612</v>
      </c>
      <c r="CTC538" s="485">
        <f>CTC537+1</f>
        <v>3</v>
      </c>
      <c r="CTD538" s="340" t="s">
        <v>612</v>
      </c>
      <c r="CTE538" s="485">
        <f>CTE537+1</f>
        <v>3</v>
      </c>
      <c r="CTF538" s="340" t="s">
        <v>612</v>
      </c>
      <c r="CTG538" s="485">
        <f>CTG537+1</f>
        <v>3</v>
      </c>
      <c r="CTH538" s="340" t="s">
        <v>612</v>
      </c>
      <c r="CTI538" s="485">
        <f>CTI537+1</f>
        <v>3</v>
      </c>
      <c r="CTJ538" s="340" t="s">
        <v>612</v>
      </c>
      <c r="CTK538" s="485">
        <f>CTK537+1</f>
        <v>3</v>
      </c>
      <c r="CTL538" s="340" t="s">
        <v>612</v>
      </c>
      <c r="CTM538" s="485">
        <f>CTM537+1</f>
        <v>3</v>
      </c>
      <c r="CTN538" s="340" t="s">
        <v>612</v>
      </c>
      <c r="CTO538" s="485">
        <f>CTO537+1</f>
        <v>3</v>
      </c>
      <c r="CTP538" s="340" t="s">
        <v>612</v>
      </c>
      <c r="CTQ538" s="485">
        <f>CTQ537+1</f>
        <v>3</v>
      </c>
      <c r="CTR538" s="340" t="s">
        <v>612</v>
      </c>
      <c r="CTS538" s="485">
        <f>CTS537+1</f>
        <v>3</v>
      </c>
      <c r="CTT538" s="340" t="s">
        <v>612</v>
      </c>
      <c r="CTU538" s="485">
        <f>CTU537+1</f>
        <v>3</v>
      </c>
      <c r="CTV538" s="340" t="s">
        <v>612</v>
      </c>
      <c r="CTW538" s="485">
        <f>CTW537+1</f>
        <v>3</v>
      </c>
      <c r="CTX538" s="340" t="s">
        <v>612</v>
      </c>
      <c r="CTY538" s="485">
        <f>CTY537+1</f>
        <v>3</v>
      </c>
      <c r="CTZ538" s="340" t="s">
        <v>612</v>
      </c>
      <c r="CUA538" s="485">
        <f>CUA537+1</f>
        <v>3</v>
      </c>
      <c r="CUB538" s="340" t="s">
        <v>612</v>
      </c>
      <c r="CUC538" s="485">
        <f>CUC537+1</f>
        <v>3</v>
      </c>
      <c r="CUD538" s="340" t="s">
        <v>612</v>
      </c>
      <c r="CUE538" s="485">
        <f>CUE537+1</f>
        <v>3</v>
      </c>
      <c r="CUF538" s="340" t="s">
        <v>612</v>
      </c>
      <c r="CUG538" s="485">
        <f>CUG537+1</f>
        <v>3</v>
      </c>
      <c r="CUH538" s="340" t="s">
        <v>612</v>
      </c>
      <c r="CUI538" s="485">
        <f>CUI537+1</f>
        <v>3</v>
      </c>
      <c r="CUJ538" s="340" t="s">
        <v>612</v>
      </c>
      <c r="CUK538" s="485">
        <f>CUK537+1</f>
        <v>3</v>
      </c>
      <c r="CUL538" s="340" t="s">
        <v>612</v>
      </c>
      <c r="CUM538" s="485">
        <f>CUM537+1</f>
        <v>3</v>
      </c>
      <c r="CUN538" s="340" t="s">
        <v>612</v>
      </c>
      <c r="CUO538" s="485">
        <f>CUO537+1</f>
        <v>3</v>
      </c>
      <c r="CUP538" s="340" t="s">
        <v>612</v>
      </c>
      <c r="CUQ538" s="485">
        <f>CUQ537+1</f>
        <v>3</v>
      </c>
      <c r="CUR538" s="340" t="s">
        <v>612</v>
      </c>
      <c r="CUS538" s="485">
        <f>CUS537+1</f>
        <v>3</v>
      </c>
      <c r="CUT538" s="340" t="s">
        <v>612</v>
      </c>
      <c r="CUU538" s="485">
        <f>CUU537+1</f>
        <v>3</v>
      </c>
      <c r="CUV538" s="340" t="s">
        <v>612</v>
      </c>
      <c r="CUW538" s="485">
        <f>CUW537+1</f>
        <v>3</v>
      </c>
      <c r="CUX538" s="340" t="s">
        <v>612</v>
      </c>
      <c r="CUY538" s="485">
        <f>CUY537+1</f>
        <v>3</v>
      </c>
      <c r="CUZ538" s="340" t="s">
        <v>612</v>
      </c>
      <c r="CVA538" s="485">
        <f>CVA537+1</f>
        <v>3</v>
      </c>
      <c r="CVB538" s="340" t="s">
        <v>612</v>
      </c>
      <c r="CVC538" s="485">
        <f>CVC537+1</f>
        <v>3</v>
      </c>
      <c r="CVD538" s="340" t="s">
        <v>612</v>
      </c>
      <c r="CVE538" s="485">
        <f>CVE537+1</f>
        <v>3</v>
      </c>
      <c r="CVF538" s="340" t="s">
        <v>612</v>
      </c>
      <c r="CVG538" s="485">
        <f>CVG537+1</f>
        <v>3</v>
      </c>
      <c r="CVH538" s="340" t="s">
        <v>612</v>
      </c>
      <c r="CVI538" s="485">
        <f>CVI537+1</f>
        <v>3</v>
      </c>
      <c r="CVJ538" s="340" t="s">
        <v>612</v>
      </c>
      <c r="CVK538" s="485">
        <f>CVK537+1</f>
        <v>3</v>
      </c>
      <c r="CVL538" s="340" t="s">
        <v>612</v>
      </c>
      <c r="CVM538" s="485">
        <f>CVM537+1</f>
        <v>3</v>
      </c>
      <c r="CVN538" s="340" t="s">
        <v>612</v>
      </c>
      <c r="CVO538" s="485">
        <f>CVO537+1</f>
        <v>3</v>
      </c>
      <c r="CVP538" s="340" t="s">
        <v>612</v>
      </c>
      <c r="CVQ538" s="485">
        <f>CVQ537+1</f>
        <v>3</v>
      </c>
      <c r="CVR538" s="340" t="s">
        <v>612</v>
      </c>
      <c r="CVS538" s="485">
        <f>CVS537+1</f>
        <v>3</v>
      </c>
      <c r="CVT538" s="340" t="s">
        <v>612</v>
      </c>
      <c r="CVU538" s="485">
        <f>CVU537+1</f>
        <v>3</v>
      </c>
      <c r="CVV538" s="340" t="s">
        <v>612</v>
      </c>
      <c r="CVW538" s="485">
        <f>CVW537+1</f>
        <v>3</v>
      </c>
      <c r="CVX538" s="340" t="s">
        <v>612</v>
      </c>
      <c r="CVY538" s="485">
        <f>CVY537+1</f>
        <v>3</v>
      </c>
      <c r="CVZ538" s="340" t="s">
        <v>612</v>
      </c>
      <c r="CWA538" s="485">
        <f>CWA537+1</f>
        <v>3</v>
      </c>
      <c r="CWB538" s="340" t="s">
        <v>612</v>
      </c>
      <c r="CWC538" s="485">
        <f>CWC537+1</f>
        <v>3</v>
      </c>
      <c r="CWD538" s="340" t="s">
        <v>612</v>
      </c>
      <c r="CWE538" s="485">
        <f>CWE537+1</f>
        <v>3</v>
      </c>
      <c r="CWF538" s="340" t="s">
        <v>612</v>
      </c>
      <c r="CWG538" s="485">
        <f>CWG537+1</f>
        <v>3</v>
      </c>
      <c r="CWH538" s="340" t="s">
        <v>612</v>
      </c>
      <c r="CWI538" s="485">
        <f>CWI537+1</f>
        <v>3</v>
      </c>
      <c r="CWJ538" s="340" t="s">
        <v>612</v>
      </c>
      <c r="CWK538" s="485">
        <f>CWK537+1</f>
        <v>3</v>
      </c>
      <c r="CWL538" s="340" t="s">
        <v>612</v>
      </c>
      <c r="CWM538" s="485">
        <f>CWM537+1</f>
        <v>3</v>
      </c>
      <c r="CWN538" s="340" t="s">
        <v>612</v>
      </c>
      <c r="CWO538" s="485">
        <f>CWO537+1</f>
        <v>3</v>
      </c>
      <c r="CWP538" s="340" t="s">
        <v>612</v>
      </c>
      <c r="CWQ538" s="485">
        <f>CWQ537+1</f>
        <v>3</v>
      </c>
      <c r="CWR538" s="340" t="s">
        <v>612</v>
      </c>
      <c r="CWS538" s="485">
        <f>CWS537+1</f>
        <v>3</v>
      </c>
      <c r="CWT538" s="340" t="s">
        <v>612</v>
      </c>
      <c r="CWU538" s="485">
        <f>CWU537+1</f>
        <v>3</v>
      </c>
      <c r="CWV538" s="340" t="s">
        <v>612</v>
      </c>
      <c r="CWW538" s="485">
        <f>CWW537+1</f>
        <v>3</v>
      </c>
      <c r="CWX538" s="340" t="s">
        <v>612</v>
      </c>
      <c r="CWY538" s="485">
        <f>CWY537+1</f>
        <v>3</v>
      </c>
      <c r="CWZ538" s="340" t="s">
        <v>612</v>
      </c>
      <c r="CXA538" s="485">
        <f>CXA537+1</f>
        <v>3</v>
      </c>
      <c r="CXB538" s="340" t="s">
        <v>612</v>
      </c>
      <c r="CXC538" s="485">
        <f>CXC537+1</f>
        <v>3</v>
      </c>
      <c r="CXD538" s="340" t="s">
        <v>612</v>
      </c>
      <c r="CXE538" s="485">
        <f>CXE537+1</f>
        <v>3</v>
      </c>
      <c r="CXF538" s="340" t="s">
        <v>612</v>
      </c>
      <c r="CXG538" s="485">
        <f>CXG537+1</f>
        <v>3</v>
      </c>
      <c r="CXH538" s="340" t="s">
        <v>612</v>
      </c>
      <c r="CXI538" s="485">
        <f>CXI537+1</f>
        <v>3</v>
      </c>
      <c r="CXJ538" s="340" t="s">
        <v>612</v>
      </c>
      <c r="CXK538" s="485">
        <f>CXK537+1</f>
        <v>3</v>
      </c>
      <c r="CXL538" s="340" t="s">
        <v>612</v>
      </c>
      <c r="CXM538" s="485">
        <f>CXM537+1</f>
        <v>3</v>
      </c>
      <c r="CXN538" s="340" t="s">
        <v>612</v>
      </c>
      <c r="CXO538" s="485">
        <f>CXO537+1</f>
        <v>3</v>
      </c>
      <c r="CXP538" s="340" t="s">
        <v>612</v>
      </c>
      <c r="CXQ538" s="485">
        <f>CXQ537+1</f>
        <v>3</v>
      </c>
      <c r="CXR538" s="340" t="s">
        <v>612</v>
      </c>
      <c r="CXS538" s="485">
        <f>CXS537+1</f>
        <v>3</v>
      </c>
      <c r="CXT538" s="340" t="s">
        <v>612</v>
      </c>
      <c r="CXU538" s="485">
        <f>CXU537+1</f>
        <v>3</v>
      </c>
      <c r="CXV538" s="340" t="s">
        <v>612</v>
      </c>
      <c r="CXW538" s="485">
        <f>CXW537+1</f>
        <v>3</v>
      </c>
      <c r="CXX538" s="340" t="s">
        <v>612</v>
      </c>
      <c r="CXY538" s="485">
        <f>CXY537+1</f>
        <v>3</v>
      </c>
      <c r="CXZ538" s="340" t="s">
        <v>612</v>
      </c>
      <c r="CYA538" s="485">
        <f>CYA537+1</f>
        <v>3</v>
      </c>
      <c r="CYB538" s="340" t="s">
        <v>612</v>
      </c>
      <c r="CYC538" s="485">
        <f>CYC537+1</f>
        <v>3</v>
      </c>
      <c r="CYD538" s="340" t="s">
        <v>612</v>
      </c>
      <c r="CYE538" s="485">
        <f>CYE537+1</f>
        <v>3</v>
      </c>
      <c r="CYF538" s="340" t="s">
        <v>612</v>
      </c>
      <c r="CYG538" s="485">
        <f>CYG537+1</f>
        <v>3</v>
      </c>
      <c r="CYH538" s="340" t="s">
        <v>612</v>
      </c>
      <c r="CYI538" s="485">
        <f>CYI537+1</f>
        <v>3</v>
      </c>
      <c r="CYJ538" s="340" t="s">
        <v>612</v>
      </c>
      <c r="CYK538" s="485">
        <f>CYK537+1</f>
        <v>3</v>
      </c>
      <c r="CYL538" s="340" t="s">
        <v>612</v>
      </c>
      <c r="CYM538" s="485">
        <f>CYM537+1</f>
        <v>3</v>
      </c>
      <c r="CYN538" s="340" t="s">
        <v>612</v>
      </c>
      <c r="CYO538" s="485">
        <f>CYO537+1</f>
        <v>3</v>
      </c>
      <c r="CYP538" s="340" t="s">
        <v>612</v>
      </c>
      <c r="CYQ538" s="485">
        <f>CYQ537+1</f>
        <v>3</v>
      </c>
      <c r="CYR538" s="340" t="s">
        <v>612</v>
      </c>
      <c r="CYS538" s="485">
        <f>CYS537+1</f>
        <v>3</v>
      </c>
      <c r="CYT538" s="340" t="s">
        <v>612</v>
      </c>
      <c r="CYU538" s="485">
        <f>CYU537+1</f>
        <v>3</v>
      </c>
      <c r="CYV538" s="340" t="s">
        <v>612</v>
      </c>
      <c r="CYW538" s="485">
        <f>CYW537+1</f>
        <v>3</v>
      </c>
      <c r="CYX538" s="340" t="s">
        <v>612</v>
      </c>
      <c r="CYY538" s="485">
        <f>CYY537+1</f>
        <v>3</v>
      </c>
      <c r="CYZ538" s="340" t="s">
        <v>612</v>
      </c>
      <c r="CZA538" s="485">
        <f>CZA537+1</f>
        <v>3</v>
      </c>
      <c r="CZB538" s="340" t="s">
        <v>612</v>
      </c>
      <c r="CZC538" s="485">
        <f>CZC537+1</f>
        <v>3</v>
      </c>
      <c r="CZD538" s="340" t="s">
        <v>612</v>
      </c>
      <c r="CZE538" s="485">
        <f>CZE537+1</f>
        <v>3</v>
      </c>
      <c r="CZF538" s="340" t="s">
        <v>612</v>
      </c>
      <c r="CZG538" s="485">
        <f>CZG537+1</f>
        <v>3</v>
      </c>
      <c r="CZH538" s="340" t="s">
        <v>612</v>
      </c>
      <c r="CZI538" s="485">
        <f>CZI537+1</f>
        <v>3</v>
      </c>
      <c r="CZJ538" s="340" t="s">
        <v>612</v>
      </c>
      <c r="CZK538" s="485">
        <f>CZK537+1</f>
        <v>3</v>
      </c>
      <c r="CZL538" s="340" t="s">
        <v>612</v>
      </c>
      <c r="CZM538" s="485">
        <f>CZM537+1</f>
        <v>3</v>
      </c>
      <c r="CZN538" s="340" t="s">
        <v>612</v>
      </c>
      <c r="CZO538" s="485">
        <f>CZO537+1</f>
        <v>3</v>
      </c>
      <c r="CZP538" s="340" t="s">
        <v>612</v>
      </c>
      <c r="CZQ538" s="485">
        <f>CZQ537+1</f>
        <v>3</v>
      </c>
      <c r="CZR538" s="340" t="s">
        <v>612</v>
      </c>
      <c r="CZS538" s="485">
        <f>CZS537+1</f>
        <v>3</v>
      </c>
      <c r="CZT538" s="340" t="s">
        <v>612</v>
      </c>
      <c r="CZU538" s="485">
        <f>CZU537+1</f>
        <v>3</v>
      </c>
      <c r="CZV538" s="340" t="s">
        <v>612</v>
      </c>
      <c r="CZW538" s="485">
        <f>CZW537+1</f>
        <v>3</v>
      </c>
      <c r="CZX538" s="340" t="s">
        <v>612</v>
      </c>
      <c r="CZY538" s="485">
        <f>CZY537+1</f>
        <v>3</v>
      </c>
      <c r="CZZ538" s="340" t="s">
        <v>612</v>
      </c>
      <c r="DAA538" s="485">
        <f>DAA537+1</f>
        <v>3</v>
      </c>
      <c r="DAB538" s="340" t="s">
        <v>612</v>
      </c>
      <c r="DAC538" s="485">
        <f>DAC537+1</f>
        <v>3</v>
      </c>
      <c r="DAD538" s="340" t="s">
        <v>612</v>
      </c>
      <c r="DAE538" s="485">
        <f>DAE537+1</f>
        <v>3</v>
      </c>
      <c r="DAF538" s="340" t="s">
        <v>612</v>
      </c>
      <c r="DAG538" s="485">
        <f>DAG537+1</f>
        <v>3</v>
      </c>
      <c r="DAH538" s="340" t="s">
        <v>612</v>
      </c>
      <c r="DAI538" s="485">
        <f>DAI537+1</f>
        <v>3</v>
      </c>
      <c r="DAJ538" s="340" t="s">
        <v>612</v>
      </c>
      <c r="DAK538" s="485">
        <f>DAK537+1</f>
        <v>3</v>
      </c>
      <c r="DAL538" s="340" t="s">
        <v>612</v>
      </c>
      <c r="DAM538" s="485">
        <f>DAM537+1</f>
        <v>3</v>
      </c>
      <c r="DAN538" s="340" t="s">
        <v>612</v>
      </c>
      <c r="DAO538" s="485">
        <f>DAO537+1</f>
        <v>3</v>
      </c>
      <c r="DAP538" s="340" t="s">
        <v>612</v>
      </c>
      <c r="DAQ538" s="485">
        <f>DAQ537+1</f>
        <v>3</v>
      </c>
      <c r="DAR538" s="340" t="s">
        <v>612</v>
      </c>
      <c r="DAS538" s="485">
        <f>DAS537+1</f>
        <v>3</v>
      </c>
      <c r="DAT538" s="340" t="s">
        <v>612</v>
      </c>
      <c r="DAU538" s="485">
        <f>DAU537+1</f>
        <v>3</v>
      </c>
      <c r="DAV538" s="340" t="s">
        <v>612</v>
      </c>
      <c r="DAW538" s="485">
        <f>DAW537+1</f>
        <v>3</v>
      </c>
      <c r="DAX538" s="340" t="s">
        <v>612</v>
      </c>
      <c r="DAY538" s="485">
        <f>DAY537+1</f>
        <v>3</v>
      </c>
      <c r="DAZ538" s="340" t="s">
        <v>612</v>
      </c>
      <c r="DBA538" s="485">
        <f>DBA537+1</f>
        <v>3</v>
      </c>
      <c r="DBB538" s="340" t="s">
        <v>612</v>
      </c>
      <c r="DBC538" s="485">
        <f>DBC537+1</f>
        <v>3</v>
      </c>
      <c r="DBD538" s="340" t="s">
        <v>612</v>
      </c>
      <c r="DBE538" s="485">
        <f>DBE537+1</f>
        <v>3</v>
      </c>
      <c r="DBF538" s="340" t="s">
        <v>612</v>
      </c>
      <c r="DBG538" s="485">
        <f>DBG537+1</f>
        <v>3</v>
      </c>
      <c r="DBH538" s="340" t="s">
        <v>612</v>
      </c>
      <c r="DBI538" s="485">
        <f>DBI537+1</f>
        <v>3</v>
      </c>
      <c r="DBJ538" s="340" t="s">
        <v>612</v>
      </c>
      <c r="DBK538" s="485">
        <f>DBK537+1</f>
        <v>3</v>
      </c>
      <c r="DBL538" s="340" t="s">
        <v>612</v>
      </c>
      <c r="DBM538" s="485">
        <f>DBM537+1</f>
        <v>3</v>
      </c>
      <c r="DBN538" s="340" t="s">
        <v>612</v>
      </c>
      <c r="DBO538" s="485">
        <f>DBO537+1</f>
        <v>3</v>
      </c>
      <c r="DBP538" s="340" t="s">
        <v>612</v>
      </c>
      <c r="DBQ538" s="485">
        <f>DBQ537+1</f>
        <v>3</v>
      </c>
      <c r="DBR538" s="340" t="s">
        <v>612</v>
      </c>
      <c r="DBS538" s="485">
        <f>DBS537+1</f>
        <v>3</v>
      </c>
      <c r="DBT538" s="340" t="s">
        <v>612</v>
      </c>
      <c r="DBU538" s="485">
        <f>DBU537+1</f>
        <v>3</v>
      </c>
      <c r="DBV538" s="340" t="s">
        <v>612</v>
      </c>
      <c r="DBW538" s="485">
        <f>DBW537+1</f>
        <v>3</v>
      </c>
      <c r="DBX538" s="340" t="s">
        <v>612</v>
      </c>
      <c r="DBY538" s="485">
        <f>DBY537+1</f>
        <v>3</v>
      </c>
      <c r="DBZ538" s="340" t="s">
        <v>612</v>
      </c>
      <c r="DCA538" s="485">
        <f>DCA537+1</f>
        <v>3</v>
      </c>
      <c r="DCB538" s="340" t="s">
        <v>612</v>
      </c>
      <c r="DCC538" s="485">
        <f>DCC537+1</f>
        <v>3</v>
      </c>
      <c r="DCD538" s="340" t="s">
        <v>612</v>
      </c>
      <c r="DCE538" s="485">
        <f>DCE537+1</f>
        <v>3</v>
      </c>
      <c r="DCF538" s="340" t="s">
        <v>612</v>
      </c>
      <c r="DCG538" s="485">
        <f>DCG537+1</f>
        <v>3</v>
      </c>
      <c r="DCH538" s="340" t="s">
        <v>612</v>
      </c>
      <c r="DCI538" s="485">
        <f>DCI537+1</f>
        <v>3</v>
      </c>
      <c r="DCJ538" s="340" t="s">
        <v>612</v>
      </c>
      <c r="DCK538" s="485">
        <f>DCK537+1</f>
        <v>3</v>
      </c>
      <c r="DCL538" s="340" t="s">
        <v>612</v>
      </c>
      <c r="DCM538" s="485">
        <f>DCM537+1</f>
        <v>3</v>
      </c>
      <c r="DCN538" s="340" t="s">
        <v>612</v>
      </c>
      <c r="DCO538" s="485">
        <f>DCO537+1</f>
        <v>3</v>
      </c>
      <c r="DCP538" s="340" t="s">
        <v>612</v>
      </c>
      <c r="DCQ538" s="485">
        <f>DCQ537+1</f>
        <v>3</v>
      </c>
      <c r="DCR538" s="340" t="s">
        <v>612</v>
      </c>
      <c r="DCS538" s="485">
        <f>DCS537+1</f>
        <v>3</v>
      </c>
      <c r="DCT538" s="340" t="s">
        <v>612</v>
      </c>
      <c r="DCU538" s="485">
        <f>DCU537+1</f>
        <v>3</v>
      </c>
      <c r="DCV538" s="340" t="s">
        <v>612</v>
      </c>
      <c r="DCW538" s="485">
        <f>DCW537+1</f>
        <v>3</v>
      </c>
      <c r="DCX538" s="340" t="s">
        <v>612</v>
      </c>
      <c r="DCY538" s="485">
        <f>DCY537+1</f>
        <v>3</v>
      </c>
      <c r="DCZ538" s="340" t="s">
        <v>612</v>
      </c>
      <c r="DDA538" s="485">
        <f>DDA537+1</f>
        <v>3</v>
      </c>
      <c r="DDB538" s="340" t="s">
        <v>612</v>
      </c>
      <c r="DDC538" s="485">
        <f>DDC537+1</f>
        <v>3</v>
      </c>
      <c r="DDD538" s="340" t="s">
        <v>612</v>
      </c>
      <c r="DDE538" s="485">
        <f>DDE537+1</f>
        <v>3</v>
      </c>
      <c r="DDF538" s="340" t="s">
        <v>612</v>
      </c>
      <c r="DDG538" s="485">
        <f>DDG537+1</f>
        <v>3</v>
      </c>
      <c r="DDH538" s="340" t="s">
        <v>612</v>
      </c>
      <c r="DDI538" s="485">
        <f>DDI537+1</f>
        <v>3</v>
      </c>
      <c r="DDJ538" s="340" t="s">
        <v>612</v>
      </c>
      <c r="DDK538" s="485">
        <f>DDK537+1</f>
        <v>3</v>
      </c>
      <c r="DDL538" s="340" t="s">
        <v>612</v>
      </c>
      <c r="DDM538" s="485">
        <f>DDM537+1</f>
        <v>3</v>
      </c>
      <c r="DDN538" s="340" t="s">
        <v>612</v>
      </c>
      <c r="DDO538" s="485">
        <f>DDO537+1</f>
        <v>3</v>
      </c>
      <c r="DDP538" s="340" t="s">
        <v>612</v>
      </c>
      <c r="DDQ538" s="485">
        <f>DDQ537+1</f>
        <v>3</v>
      </c>
      <c r="DDR538" s="340" t="s">
        <v>612</v>
      </c>
      <c r="DDS538" s="485">
        <f>DDS537+1</f>
        <v>3</v>
      </c>
      <c r="DDT538" s="340" t="s">
        <v>612</v>
      </c>
      <c r="DDU538" s="485">
        <f>DDU537+1</f>
        <v>3</v>
      </c>
      <c r="DDV538" s="340" t="s">
        <v>612</v>
      </c>
      <c r="DDW538" s="485">
        <f>DDW537+1</f>
        <v>3</v>
      </c>
      <c r="DDX538" s="340" t="s">
        <v>612</v>
      </c>
      <c r="DDY538" s="485">
        <f>DDY537+1</f>
        <v>3</v>
      </c>
      <c r="DDZ538" s="340" t="s">
        <v>612</v>
      </c>
      <c r="DEA538" s="485">
        <f>DEA537+1</f>
        <v>3</v>
      </c>
      <c r="DEB538" s="340" t="s">
        <v>612</v>
      </c>
      <c r="DEC538" s="485">
        <f>DEC537+1</f>
        <v>3</v>
      </c>
      <c r="DED538" s="340" t="s">
        <v>612</v>
      </c>
      <c r="DEE538" s="485">
        <f>DEE537+1</f>
        <v>3</v>
      </c>
      <c r="DEF538" s="340" t="s">
        <v>612</v>
      </c>
      <c r="DEG538" s="485">
        <f>DEG537+1</f>
        <v>3</v>
      </c>
      <c r="DEH538" s="340" t="s">
        <v>612</v>
      </c>
      <c r="DEI538" s="485">
        <f>DEI537+1</f>
        <v>3</v>
      </c>
      <c r="DEJ538" s="340" t="s">
        <v>612</v>
      </c>
      <c r="DEK538" s="485">
        <f>DEK537+1</f>
        <v>3</v>
      </c>
      <c r="DEL538" s="340" t="s">
        <v>612</v>
      </c>
      <c r="DEM538" s="485">
        <f>DEM537+1</f>
        <v>3</v>
      </c>
      <c r="DEN538" s="340" t="s">
        <v>612</v>
      </c>
      <c r="DEO538" s="485">
        <f>DEO537+1</f>
        <v>3</v>
      </c>
      <c r="DEP538" s="340" t="s">
        <v>612</v>
      </c>
      <c r="DEQ538" s="485">
        <f>DEQ537+1</f>
        <v>3</v>
      </c>
      <c r="DER538" s="340" t="s">
        <v>612</v>
      </c>
      <c r="DES538" s="485">
        <f>DES537+1</f>
        <v>3</v>
      </c>
      <c r="DET538" s="340" t="s">
        <v>612</v>
      </c>
      <c r="DEU538" s="485">
        <f>DEU537+1</f>
        <v>3</v>
      </c>
      <c r="DEV538" s="340" t="s">
        <v>612</v>
      </c>
      <c r="DEW538" s="485">
        <f>DEW537+1</f>
        <v>3</v>
      </c>
      <c r="DEX538" s="340" t="s">
        <v>612</v>
      </c>
      <c r="DEY538" s="485">
        <f>DEY537+1</f>
        <v>3</v>
      </c>
      <c r="DEZ538" s="340" t="s">
        <v>612</v>
      </c>
      <c r="DFA538" s="485">
        <f>DFA537+1</f>
        <v>3</v>
      </c>
      <c r="DFB538" s="340" t="s">
        <v>612</v>
      </c>
      <c r="DFC538" s="485">
        <f>DFC537+1</f>
        <v>3</v>
      </c>
      <c r="DFD538" s="340" t="s">
        <v>612</v>
      </c>
      <c r="DFE538" s="485">
        <f>DFE537+1</f>
        <v>3</v>
      </c>
      <c r="DFF538" s="340" t="s">
        <v>612</v>
      </c>
      <c r="DFG538" s="485">
        <f>DFG537+1</f>
        <v>3</v>
      </c>
      <c r="DFH538" s="340" t="s">
        <v>612</v>
      </c>
      <c r="DFI538" s="485">
        <f>DFI537+1</f>
        <v>3</v>
      </c>
      <c r="DFJ538" s="340" t="s">
        <v>612</v>
      </c>
      <c r="DFK538" s="485">
        <f>DFK537+1</f>
        <v>3</v>
      </c>
      <c r="DFL538" s="340" t="s">
        <v>612</v>
      </c>
      <c r="DFM538" s="485">
        <f>DFM537+1</f>
        <v>3</v>
      </c>
      <c r="DFN538" s="340" t="s">
        <v>612</v>
      </c>
      <c r="DFO538" s="485">
        <f>DFO537+1</f>
        <v>3</v>
      </c>
      <c r="DFP538" s="340" t="s">
        <v>612</v>
      </c>
      <c r="DFQ538" s="485">
        <f>DFQ537+1</f>
        <v>3</v>
      </c>
      <c r="DFR538" s="340" t="s">
        <v>612</v>
      </c>
      <c r="DFS538" s="485">
        <f>DFS537+1</f>
        <v>3</v>
      </c>
      <c r="DFT538" s="340" t="s">
        <v>612</v>
      </c>
      <c r="DFU538" s="485">
        <f>DFU537+1</f>
        <v>3</v>
      </c>
      <c r="DFV538" s="340" t="s">
        <v>612</v>
      </c>
      <c r="DFW538" s="485">
        <f>DFW537+1</f>
        <v>3</v>
      </c>
      <c r="DFX538" s="340" t="s">
        <v>612</v>
      </c>
      <c r="DFY538" s="485">
        <f>DFY537+1</f>
        <v>3</v>
      </c>
      <c r="DFZ538" s="340" t="s">
        <v>612</v>
      </c>
      <c r="DGA538" s="485">
        <f>DGA537+1</f>
        <v>3</v>
      </c>
      <c r="DGB538" s="340" t="s">
        <v>612</v>
      </c>
      <c r="DGC538" s="485">
        <f>DGC537+1</f>
        <v>3</v>
      </c>
      <c r="DGD538" s="340" t="s">
        <v>612</v>
      </c>
      <c r="DGE538" s="485">
        <f>DGE537+1</f>
        <v>3</v>
      </c>
      <c r="DGF538" s="340" t="s">
        <v>612</v>
      </c>
      <c r="DGG538" s="485">
        <f>DGG537+1</f>
        <v>3</v>
      </c>
      <c r="DGH538" s="340" t="s">
        <v>612</v>
      </c>
      <c r="DGI538" s="485">
        <f>DGI537+1</f>
        <v>3</v>
      </c>
      <c r="DGJ538" s="340" t="s">
        <v>612</v>
      </c>
      <c r="DGK538" s="485">
        <f>DGK537+1</f>
        <v>3</v>
      </c>
      <c r="DGL538" s="340" t="s">
        <v>612</v>
      </c>
      <c r="DGM538" s="485">
        <f>DGM537+1</f>
        <v>3</v>
      </c>
      <c r="DGN538" s="340" t="s">
        <v>612</v>
      </c>
      <c r="DGO538" s="485">
        <f>DGO537+1</f>
        <v>3</v>
      </c>
      <c r="DGP538" s="340" t="s">
        <v>612</v>
      </c>
      <c r="DGQ538" s="485">
        <f>DGQ537+1</f>
        <v>3</v>
      </c>
      <c r="DGR538" s="340" t="s">
        <v>612</v>
      </c>
      <c r="DGS538" s="485">
        <f>DGS537+1</f>
        <v>3</v>
      </c>
      <c r="DGT538" s="340" t="s">
        <v>612</v>
      </c>
      <c r="DGU538" s="485">
        <f>DGU537+1</f>
        <v>3</v>
      </c>
      <c r="DGV538" s="340" t="s">
        <v>612</v>
      </c>
      <c r="DGW538" s="485">
        <f>DGW537+1</f>
        <v>3</v>
      </c>
      <c r="DGX538" s="340" t="s">
        <v>612</v>
      </c>
      <c r="DGY538" s="485">
        <f>DGY537+1</f>
        <v>3</v>
      </c>
      <c r="DGZ538" s="340" t="s">
        <v>612</v>
      </c>
      <c r="DHA538" s="485">
        <f>DHA537+1</f>
        <v>3</v>
      </c>
      <c r="DHB538" s="340" t="s">
        <v>612</v>
      </c>
      <c r="DHC538" s="485">
        <f>DHC537+1</f>
        <v>3</v>
      </c>
      <c r="DHD538" s="340" t="s">
        <v>612</v>
      </c>
      <c r="DHE538" s="485">
        <f>DHE537+1</f>
        <v>3</v>
      </c>
      <c r="DHF538" s="340" t="s">
        <v>612</v>
      </c>
      <c r="DHG538" s="485">
        <f>DHG537+1</f>
        <v>3</v>
      </c>
      <c r="DHH538" s="340" t="s">
        <v>612</v>
      </c>
      <c r="DHI538" s="485">
        <f>DHI537+1</f>
        <v>3</v>
      </c>
      <c r="DHJ538" s="340" t="s">
        <v>612</v>
      </c>
      <c r="DHK538" s="485">
        <f>DHK537+1</f>
        <v>3</v>
      </c>
      <c r="DHL538" s="340" t="s">
        <v>612</v>
      </c>
      <c r="DHM538" s="485">
        <f>DHM537+1</f>
        <v>3</v>
      </c>
      <c r="DHN538" s="340" t="s">
        <v>612</v>
      </c>
      <c r="DHO538" s="485">
        <f>DHO537+1</f>
        <v>3</v>
      </c>
      <c r="DHP538" s="340" t="s">
        <v>612</v>
      </c>
      <c r="DHQ538" s="485">
        <f>DHQ537+1</f>
        <v>3</v>
      </c>
      <c r="DHR538" s="340" t="s">
        <v>612</v>
      </c>
      <c r="DHS538" s="485">
        <f>DHS537+1</f>
        <v>3</v>
      </c>
      <c r="DHT538" s="340" t="s">
        <v>612</v>
      </c>
      <c r="DHU538" s="485">
        <f>DHU537+1</f>
        <v>3</v>
      </c>
      <c r="DHV538" s="340" t="s">
        <v>612</v>
      </c>
      <c r="DHW538" s="485">
        <f>DHW537+1</f>
        <v>3</v>
      </c>
      <c r="DHX538" s="340" t="s">
        <v>612</v>
      </c>
      <c r="DHY538" s="485">
        <f>DHY537+1</f>
        <v>3</v>
      </c>
      <c r="DHZ538" s="340" t="s">
        <v>612</v>
      </c>
      <c r="DIA538" s="485">
        <f>DIA537+1</f>
        <v>3</v>
      </c>
      <c r="DIB538" s="340" t="s">
        <v>612</v>
      </c>
      <c r="DIC538" s="485">
        <f>DIC537+1</f>
        <v>3</v>
      </c>
      <c r="DID538" s="340" t="s">
        <v>612</v>
      </c>
      <c r="DIE538" s="485">
        <f>DIE537+1</f>
        <v>3</v>
      </c>
      <c r="DIF538" s="340" t="s">
        <v>612</v>
      </c>
      <c r="DIG538" s="485">
        <f>DIG537+1</f>
        <v>3</v>
      </c>
      <c r="DIH538" s="340" t="s">
        <v>612</v>
      </c>
      <c r="DII538" s="485">
        <f>DII537+1</f>
        <v>3</v>
      </c>
      <c r="DIJ538" s="340" t="s">
        <v>612</v>
      </c>
      <c r="DIK538" s="485">
        <f>DIK537+1</f>
        <v>3</v>
      </c>
      <c r="DIL538" s="340" t="s">
        <v>612</v>
      </c>
      <c r="DIM538" s="485">
        <f>DIM537+1</f>
        <v>3</v>
      </c>
      <c r="DIN538" s="340" t="s">
        <v>612</v>
      </c>
      <c r="DIO538" s="485">
        <f>DIO537+1</f>
        <v>3</v>
      </c>
      <c r="DIP538" s="340" t="s">
        <v>612</v>
      </c>
      <c r="DIQ538" s="485">
        <f>DIQ537+1</f>
        <v>3</v>
      </c>
      <c r="DIR538" s="340" t="s">
        <v>612</v>
      </c>
      <c r="DIS538" s="485">
        <f>DIS537+1</f>
        <v>3</v>
      </c>
      <c r="DIT538" s="340" t="s">
        <v>612</v>
      </c>
      <c r="DIU538" s="485">
        <f>DIU537+1</f>
        <v>3</v>
      </c>
      <c r="DIV538" s="340" t="s">
        <v>612</v>
      </c>
      <c r="DIW538" s="485">
        <f>DIW537+1</f>
        <v>3</v>
      </c>
      <c r="DIX538" s="340" t="s">
        <v>612</v>
      </c>
      <c r="DIY538" s="485">
        <f>DIY537+1</f>
        <v>3</v>
      </c>
      <c r="DIZ538" s="340" t="s">
        <v>612</v>
      </c>
      <c r="DJA538" s="485">
        <f>DJA537+1</f>
        <v>3</v>
      </c>
      <c r="DJB538" s="340" t="s">
        <v>612</v>
      </c>
      <c r="DJC538" s="485">
        <f>DJC537+1</f>
        <v>3</v>
      </c>
      <c r="DJD538" s="340" t="s">
        <v>612</v>
      </c>
      <c r="DJE538" s="485">
        <f>DJE537+1</f>
        <v>3</v>
      </c>
      <c r="DJF538" s="340" t="s">
        <v>612</v>
      </c>
      <c r="DJG538" s="485">
        <f>DJG537+1</f>
        <v>3</v>
      </c>
      <c r="DJH538" s="340" t="s">
        <v>612</v>
      </c>
      <c r="DJI538" s="485">
        <f>DJI537+1</f>
        <v>3</v>
      </c>
      <c r="DJJ538" s="340" t="s">
        <v>612</v>
      </c>
      <c r="DJK538" s="485">
        <f>DJK537+1</f>
        <v>3</v>
      </c>
      <c r="DJL538" s="340" t="s">
        <v>612</v>
      </c>
      <c r="DJM538" s="485">
        <f>DJM537+1</f>
        <v>3</v>
      </c>
      <c r="DJN538" s="340" t="s">
        <v>612</v>
      </c>
      <c r="DJO538" s="485">
        <f>DJO537+1</f>
        <v>3</v>
      </c>
      <c r="DJP538" s="340" t="s">
        <v>612</v>
      </c>
      <c r="DJQ538" s="485">
        <f>DJQ537+1</f>
        <v>3</v>
      </c>
      <c r="DJR538" s="340" t="s">
        <v>612</v>
      </c>
      <c r="DJS538" s="485">
        <f>DJS537+1</f>
        <v>3</v>
      </c>
      <c r="DJT538" s="340" t="s">
        <v>612</v>
      </c>
      <c r="DJU538" s="485">
        <f>DJU537+1</f>
        <v>3</v>
      </c>
      <c r="DJV538" s="340" t="s">
        <v>612</v>
      </c>
      <c r="DJW538" s="485">
        <f>DJW537+1</f>
        <v>3</v>
      </c>
      <c r="DJX538" s="340" t="s">
        <v>612</v>
      </c>
      <c r="DJY538" s="485">
        <f>DJY537+1</f>
        <v>3</v>
      </c>
      <c r="DJZ538" s="340" t="s">
        <v>612</v>
      </c>
      <c r="DKA538" s="485">
        <f>DKA537+1</f>
        <v>3</v>
      </c>
      <c r="DKB538" s="340" t="s">
        <v>612</v>
      </c>
      <c r="DKC538" s="485">
        <f>DKC537+1</f>
        <v>3</v>
      </c>
      <c r="DKD538" s="340" t="s">
        <v>612</v>
      </c>
      <c r="DKE538" s="485">
        <f>DKE537+1</f>
        <v>3</v>
      </c>
      <c r="DKF538" s="340" t="s">
        <v>612</v>
      </c>
      <c r="DKG538" s="485">
        <f>DKG537+1</f>
        <v>3</v>
      </c>
      <c r="DKH538" s="340" t="s">
        <v>612</v>
      </c>
      <c r="DKI538" s="485">
        <f>DKI537+1</f>
        <v>3</v>
      </c>
      <c r="DKJ538" s="340" t="s">
        <v>612</v>
      </c>
      <c r="DKK538" s="485">
        <f>DKK537+1</f>
        <v>3</v>
      </c>
      <c r="DKL538" s="340" t="s">
        <v>612</v>
      </c>
      <c r="DKM538" s="485">
        <f>DKM537+1</f>
        <v>3</v>
      </c>
      <c r="DKN538" s="340" t="s">
        <v>612</v>
      </c>
      <c r="DKO538" s="485">
        <f>DKO537+1</f>
        <v>3</v>
      </c>
      <c r="DKP538" s="340" t="s">
        <v>612</v>
      </c>
      <c r="DKQ538" s="485">
        <f>DKQ537+1</f>
        <v>3</v>
      </c>
      <c r="DKR538" s="340" t="s">
        <v>612</v>
      </c>
      <c r="DKS538" s="485">
        <f>DKS537+1</f>
        <v>3</v>
      </c>
      <c r="DKT538" s="340" t="s">
        <v>612</v>
      </c>
      <c r="DKU538" s="485">
        <f>DKU537+1</f>
        <v>3</v>
      </c>
      <c r="DKV538" s="340" t="s">
        <v>612</v>
      </c>
      <c r="DKW538" s="485">
        <f>DKW537+1</f>
        <v>3</v>
      </c>
      <c r="DKX538" s="340" t="s">
        <v>612</v>
      </c>
      <c r="DKY538" s="485">
        <f>DKY537+1</f>
        <v>3</v>
      </c>
      <c r="DKZ538" s="340" t="s">
        <v>612</v>
      </c>
      <c r="DLA538" s="485">
        <f>DLA537+1</f>
        <v>3</v>
      </c>
      <c r="DLB538" s="340" t="s">
        <v>612</v>
      </c>
      <c r="DLC538" s="485">
        <f>DLC537+1</f>
        <v>3</v>
      </c>
      <c r="DLD538" s="340" t="s">
        <v>612</v>
      </c>
      <c r="DLE538" s="485">
        <f>DLE537+1</f>
        <v>3</v>
      </c>
      <c r="DLF538" s="340" t="s">
        <v>612</v>
      </c>
      <c r="DLG538" s="485">
        <f>DLG537+1</f>
        <v>3</v>
      </c>
      <c r="DLH538" s="340" t="s">
        <v>612</v>
      </c>
      <c r="DLI538" s="485">
        <f>DLI537+1</f>
        <v>3</v>
      </c>
      <c r="DLJ538" s="340" t="s">
        <v>612</v>
      </c>
      <c r="DLK538" s="485">
        <f>DLK537+1</f>
        <v>3</v>
      </c>
      <c r="DLL538" s="340" t="s">
        <v>612</v>
      </c>
      <c r="DLM538" s="485">
        <f>DLM537+1</f>
        <v>3</v>
      </c>
      <c r="DLN538" s="340" t="s">
        <v>612</v>
      </c>
      <c r="DLO538" s="485">
        <f>DLO537+1</f>
        <v>3</v>
      </c>
      <c r="DLP538" s="340" t="s">
        <v>612</v>
      </c>
      <c r="DLQ538" s="485">
        <f>DLQ537+1</f>
        <v>3</v>
      </c>
      <c r="DLR538" s="340" t="s">
        <v>612</v>
      </c>
      <c r="DLS538" s="485">
        <f>DLS537+1</f>
        <v>3</v>
      </c>
      <c r="DLT538" s="340" t="s">
        <v>612</v>
      </c>
      <c r="DLU538" s="485">
        <f>DLU537+1</f>
        <v>3</v>
      </c>
      <c r="DLV538" s="340" t="s">
        <v>612</v>
      </c>
      <c r="DLW538" s="485">
        <f>DLW537+1</f>
        <v>3</v>
      </c>
      <c r="DLX538" s="340" t="s">
        <v>612</v>
      </c>
      <c r="DLY538" s="485">
        <f>DLY537+1</f>
        <v>3</v>
      </c>
      <c r="DLZ538" s="340" t="s">
        <v>612</v>
      </c>
      <c r="DMA538" s="485">
        <f>DMA537+1</f>
        <v>3</v>
      </c>
      <c r="DMB538" s="340" t="s">
        <v>612</v>
      </c>
      <c r="DMC538" s="485">
        <f>DMC537+1</f>
        <v>3</v>
      </c>
      <c r="DMD538" s="340" t="s">
        <v>612</v>
      </c>
      <c r="DME538" s="485">
        <f>DME537+1</f>
        <v>3</v>
      </c>
      <c r="DMF538" s="340" t="s">
        <v>612</v>
      </c>
      <c r="DMG538" s="485">
        <f>DMG537+1</f>
        <v>3</v>
      </c>
      <c r="DMH538" s="340" t="s">
        <v>612</v>
      </c>
      <c r="DMI538" s="485">
        <f>DMI537+1</f>
        <v>3</v>
      </c>
      <c r="DMJ538" s="340" t="s">
        <v>612</v>
      </c>
      <c r="DMK538" s="485">
        <f>DMK537+1</f>
        <v>3</v>
      </c>
      <c r="DML538" s="340" t="s">
        <v>612</v>
      </c>
      <c r="DMM538" s="485">
        <f>DMM537+1</f>
        <v>3</v>
      </c>
      <c r="DMN538" s="340" t="s">
        <v>612</v>
      </c>
      <c r="DMO538" s="485">
        <f>DMO537+1</f>
        <v>3</v>
      </c>
      <c r="DMP538" s="340" t="s">
        <v>612</v>
      </c>
      <c r="DMQ538" s="485">
        <f>DMQ537+1</f>
        <v>3</v>
      </c>
      <c r="DMR538" s="340" t="s">
        <v>612</v>
      </c>
      <c r="DMS538" s="485">
        <f>DMS537+1</f>
        <v>3</v>
      </c>
      <c r="DMT538" s="340" t="s">
        <v>612</v>
      </c>
      <c r="DMU538" s="485">
        <f>DMU537+1</f>
        <v>3</v>
      </c>
      <c r="DMV538" s="340" t="s">
        <v>612</v>
      </c>
      <c r="DMW538" s="485">
        <f>DMW537+1</f>
        <v>3</v>
      </c>
      <c r="DMX538" s="340" t="s">
        <v>612</v>
      </c>
      <c r="DMY538" s="485">
        <f>DMY537+1</f>
        <v>3</v>
      </c>
      <c r="DMZ538" s="340" t="s">
        <v>612</v>
      </c>
      <c r="DNA538" s="485">
        <f>DNA537+1</f>
        <v>3</v>
      </c>
      <c r="DNB538" s="340" t="s">
        <v>612</v>
      </c>
      <c r="DNC538" s="485">
        <f>DNC537+1</f>
        <v>3</v>
      </c>
      <c r="DND538" s="340" t="s">
        <v>612</v>
      </c>
      <c r="DNE538" s="485">
        <f>DNE537+1</f>
        <v>3</v>
      </c>
      <c r="DNF538" s="340" t="s">
        <v>612</v>
      </c>
      <c r="DNG538" s="485">
        <f>DNG537+1</f>
        <v>3</v>
      </c>
      <c r="DNH538" s="340" t="s">
        <v>612</v>
      </c>
      <c r="DNI538" s="485">
        <f>DNI537+1</f>
        <v>3</v>
      </c>
      <c r="DNJ538" s="340" t="s">
        <v>612</v>
      </c>
      <c r="DNK538" s="485">
        <f>DNK537+1</f>
        <v>3</v>
      </c>
      <c r="DNL538" s="340" t="s">
        <v>612</v>
      </c>
      <c r="DNM538" s="485">
        <f>DNM537+1</f>
        <v>3</v>
      </c>
      <c r="DNN538" s="340" t="s">
        <v>612</v>
      </c>
      <c r="DNO538" s="485">
        <f>DNO537+1</f>
        <v>3</v>
      </c>
      <c r="DNP538" s="340" t="s">
        <v>612</v>
      </c>
      <c r="DNQ538" s="485">
        <f>DNQ537+1</f>
        <v>3</v>
      </c>
      <c r="DNR538" s="340" t="s">
        <v>612</v>
      </c>
      <c r="DNS538" s="485">
        <f>DNS537+1</f>
        <v>3</v>
      </c>
      <c r="DNT538" s="340" t="s">
        <v>612</v>
      </c>
      <c r="DNU538" s="485">
        <f>DNU537+1</f>
        <v>3</v>
      </c>
      <c r="DNV538" s="340" t="s">
        <v>612</v>
      </c>
      <c r="DNW538" s="485">
        <f>DNW537+1</f>
        <v>3</v>
      </c>
      <c r="DNX538" s="340" t="s">
        <v>612</v>
      </c>
      <c r="DNY538" s="485">
        <f>DNY537+1</f>
        <v>3</v>
      </c>
      <c r="DNZ538" s="340" t="s">
        <v>612</v>
      </c>
      <c r="DOA538" s="485">
        <f>DOA537+1</f>
        <v>3</v>
      </c>
      <c r="DOB538" s="340" t="s">
        <v>612</v>
      </c>
      <c r="DOC538" s="485">
        <f>DOC537+1</f>
        <v>3</v>
      </c>
      <c r="DOD538" s="340" t="s">
        <v>612</v>
      </c>
      <c r="DOE538" s="485">
        <f>DOE537+1</f>
        <v>3</v>
      </c>
      <c r="DOF538" s="340" t="s">
        <v>612</v>
      </c>
      <c r="DOG538" s="485">
        <f>DOG537+1</f>
        <v>3</v>
      </c>
      <c r="DOH538" s="340" t="s">
        <v>612</v>
      </c>
      <c r="DOI538" s="485">
        <f>DOI537+1</f>
        <v>3</v>
      </c>
      <c r="DOJ538" s="340" t="s">
        <v>612</v>
      </c>
      <c r="DOK538" s="485">
        <f>DOK537+1</f>
        <v>3</v>
      </c>
      <c r="DOL538" s="340" t="s">
        <v>612</v>
      </c>
      <c r="DOM538" s="485">
        <f>DOM537+1</f>
        <v>3</v>
      </c>
      <c r="DON538" s="340" t="s">
        <v>612</v>
      </c>
      <c r="DOO538" s="485">
        <f>DOO537+1</f>
        <v>3</v>
      </c>
      <c r="DOP538" s="340" t="s">
        <v>612</v>
      </c>
      <c r="DOQ538" s="485">
        <f>DOQ537+1</f>
        <v>3</v>
      </c>
      <c r="DOR538" s="340" t="s">
        <v>612</v>
      </c>
      <c r="DOS538" s="485">
        <f>DOS537+1</f>
        <v>3</v>
      </c>
      <c r="DOT538" s="340" t="s">
        <v>612</v>
      </c>
      <c r="DOU538" s="485">
        <f>DOU537+1</f>
        <v>3</v>
      </c>
      <c r="DOV538" s="340" t="s">
        <v>612</v>
      </c>
      <c r="DOW538" s="485">
        <f>DOW537+1</f>
        <v>3</v>
      </c>
      <c r="DOX538" s="340" t="s">
        <v>612</v>
      </c>
      <c r="DOY538" s="485">
        <f>DOY537+1</f>
        <v>3</v>
      </c>
      <c r="DOZ538" s="340" t="s">
        <v>612</v>
      </c>
      <c r="DPA538" s="485">
        <f>DPA537+1</f>
        <v>3</v>
      </c>
      <c r="DPB538" s="340" t="s">
        <v>612</v>
      </c>
      <c r="DPC538" s="485">
        <f>DPC537+1</f>
        <v>3</v>
      </c>
      <c r="DPD538" s="340" t="s">
        <v>612</v>
      </c>
      <c r="DPE538" s="485">
        <f>DPE537+1</f>
        <v>3</v>
      </c>
      <c r="DPF538" s="340" t="s">
        <v>612</v>
      </c>
      <c r="DPG538" s="485">
        <f>DPG537+1</f>
        <v>3</v>
      </c>
      <c r="DPH538" s="340" t="s">
        <v>612</v>
      </c>
      <c r="DPI538" s="485">
        <f>DPI537+1</f>
        <v>3</v>
      </c>
      <c r="DPJ538" s="340" t="s">
        <v>612</v>
      </c>
      <c r="DPK538" s="485">
        <f>DPK537+1</f>
        <v>3</v>
      </c>
      <c r="DPL538" s="340" t="s">
        <v>612</v>
      </c>
      <c r="DPM538" s="485">
        <f>DPM537+1</f>
        <v>3</v>
      </c>
      <c r="DPN538" s="340" t="s">
        <v>612</v>
      </c>
      <c r="DPO538" s="485">
        <f>DPO537+1</f>
        <v>3</v>
      </c>
      <c r="DPP538" s="340" t="s">
        <v>612</v>
      </c>
      <c r="DPQ538" s="485">
        <f>DPQ537+1</f>
        <v>3</v>
      </c>
      <c r="DPR538" s="340" t="s">
        <v>612</v>
      </c>
      <c r="DPS538" s="485">
        <f>DPS537+1</f>
        <v>3</v>
      </c>
      <c r="DPT538" s="340" t="s">
        <v>612</v>
      </c>
      <c r="DPU538" s="485">
        <f>DPU537+1</f>
        <v>3</v>
      </c>
      <c r="DPV538" s="340" t="s">
        <v>612</v>
      </c>
      <c r="DPW538" s="485">
        <f>DPW537+1</f>
        <v>3</v>
      </c>
      <c r="DPX538" s="340" t="s">
        <v>612</v>
      </c>
      <c r="DPY538" s="485">
        <f>DPY537+1</f>
        <v>3</v>
      </c>
      <c r="DPZ538" s="340" t="s">
        <v>612</v>
      </c>
      <c r="DQA538" s="485">
        <f>DQA537+1</f>
        <v>3</v>
      </c>
      <c r="DQB538" s="340" t="s">
        <v>612</v>
      </c>
      <c r="DQC538" s="485">
        <f>DQC537+1</f>
        <v>3</v>
      </c>
      <c r="DQD538" s="340" t="s">
        <v>612</v>
      </c>
      <c r="DQE538" s="485">
        <f>DQE537+1</f>
        <v>3</v>
      </c>
      <c r="DQF538" s="340" t="s">
        <v>612</v>
      </c>
      <c r="DQG538" s="485">
        <f>DQG537+1</f>
        <v>3</v>
      </c>
      <c r="DQH538" s="340" t="s">
        <v>612</v>
      </c>
      <c r="DQI538" s="485">
        <f>DQI537+1</f>
        <v>3</v>
      </c>
      <c r="DQJ538" s="340" t="s">
        <v>612</v>
      </c>
      <c r="DQK538" s="485">
        <f>DQK537+1</f>
        <v>3</v>
      </c>
      <c r="DQL538" s="340" t="s">
        <v>612</v>
      </c>
      <c r="DQM538" s="485">
        <f>DQM537+1</f>
        <v>3</v>
      </c>
      <c r="DQN538" s="340" t="s">
        <v>612</v>
      </c>
      <c r="DQO538" s="485">
        <f>DQO537+1</f>
        <v>3</v>
      </c>
      <c r="DQP538" s="340" t="s">
        <v>612</v>
      </c>
      <c r="DQQ538" s="485">
        <f>DQQ537+1</f>
        <v>3</v>
      </c>
      <c r="DQR538" s="340" t="s">
        <v>612</v>
      </c>
      <c r="DQS538" s="485">
        <f>DQS537+1</f>
        <v>3</v>
      </c>
      <c r="DQT538" s="340" t="s">
        <v>612</v>
      </c>
      <c r="DQU538" s="485">
        <f>DQU537+1</f>
        <v>3</v>
      </c>
      <c r="DQV538" s="340" t="s">
        <v>612</v>
      </c>
      <c r="DQW538" s="485">
        <f>DQW537+1</f>
        <v>3</v>
      </c>
      <c r="DQX538" s="340" t="s">
        <v>612</v>
      </c>
      <c r="DQY538" s="485">
        <f>DQY537+1</f>
        <v>3</v>
      </c>
      <c r="DQZ538" s="340" t="s">
        <v>612</v>
      </c>
      <c r="DRA538" s="485">
        <f>DRA537+1</f>
        <v>3</v>
      </c>
      <c r="DRB538" s="340" t="s">
        <v>612</v>
      </c>
      <c r="DRC538" s="485">
        <f>DRC537+1</f>
        <v>3</v>
      </c>
      <c r="DRD538" s="340" t="s">
        <v>612</v>
      </c>
      <c r="DRE538" s="485">
        <f>DRE537+1</f>
        <v>3</v>
      </c>
      <c r="DRF538" s="340" t="s">
        <v>612</v>
      </c>
      <c r="DRG538" s="485">
        <f>DRG537+1</f>
        <v>3</v>
      </c>
      <c r="DRH538" s="340" t="s">
        <v>612</v>
      </c>
      <c r="DRI538" s="485">
        <f>DRI537+1</f>
        <v>3</v>
      </c>
      <c r="DRJ538" s="340" t="s">
        <v>612</v>
      </c>
      <c r="DRK538" s="485">
        <f>DRK537+1</f>
        <v>3</v>
      </c>
      <c r="DRL538" s="340" t="s">
        <v>612</v>
      </c>
      <c r="DRM538" s="485">
        <f>DRM537+1</f>
        <v>3</v>
      </c>
      <c r="DRN538" s="340" t="s">
        <v>612</v>
      </c>
      <c r="DRO538" s="485">
        <f>DRO537+1</f>
        <v>3</v>
      </c>
      <c r="DRP538" s="340" t="s">
        <v>612</v>
      </c>
      <c r="DRQ538" s="485">
        <f>DRQ537+1</f>
        <v>3</v>
      </c>
      <c r="DRR538" s="340" t="s">
        <v>612</v>
      </c>
      <c r="DRS538" s="485">
        <f>DRS537+1</f>
        <v>3</v>
      </c>
      <c r="DRT538" s="340" t="s">
        <v>612</v>
      </c>
      <c r="DRU538" s="485">
        <f>DRU537+1</f>
        <v>3</v>
      </c>
      <c r="DRV538" s="340" t="s">
        <v>612</v>
      </c>
      <c r="DRW538" s="485">
        <f>DRW537+1</f>
        <v>3</v>
      </c>
      <c r="DRX538" s="340" t="s">
        <v>612</v>
      </c>
      <c r="DRY538" s="485">
        <f>DRY537+1</f>
        <v>3</v>
      </c>
      <c r="DRZ538" s="340" t="s">
        <v>612</v>
      </c>
      <c r="DSA538" s="485">
        <f>DSA537+1</f>
        <v>3</v>
      </c>
      <c r="DSB538" s="340" t="s">
        <v>612</v>
      </c>
      <c r="DSC538" s="485">
        <f>DSC537+1</f>
        <v>3</v>
      </c>
      <c r="DSD538" s="340" t="s">
        <v>612</v>
      </c>
      <c r="DSE538" s="485">
        <f>DSE537+1</f>
        <v>3</v>
      </c>
      <c r="DSF538" s="340" t="s">
        <v>612</v>
      </c>
      <c r="DSG538" s="485">
        <f>DSG537+1</f>
        <v>3</v>
      </c>
      <c r="DSH538" s="340" t="s">
        <v>612</v>
      </c>
      <c r="DSI538" s="485">
        <f>DSI537+1</f>
        <v>3</v>
      </c>
      <c r="DSJ538" s="340" t="s">
        <v>612</v>
      </c>
      <c r="DSK538" s="485">
        <f>DSK537+1</f>
        <v>3</v>
      </c>
      <c r="DSL538" s="340" t="s">
        <v>612</v>
      </c>
      <c r="DSM538" s="485">
        <f>DSM537+1</f>
        <v>3</v>
      </c>
      <c r="DSN538" s="340" t="s">
        <v>612</v>
      </c>
      <c r="DSO538" s="485">
        <f>DSO537+1</f>
        <v>3</v>
      </c>
      <c r="DSP538" s="340" t="s">
        <v>612</v>
      </c>
      <c r="DSQ538" s="485">
        <f>DSQ537+1</f>
        <v>3</v>
      </c>
      <c r="DSR538" s="340" t="s">
        <v>612</v>
      </c>
      <c r="DSS538" s="485">
        <f>DSS537+1</f>
        <v>3</v>
      </c>
      <c r="DST538" s="340" t="s">
        <v>612</v>
      </c>
      <c r="DSU538" s="485">
        <f>DSU537+1</f>
        <v>3</v>
      </c>
      <c r="DSV538" s="340" t="s">
        <v>612</v>
      </c>
      <c r="DSW538" s="485">
        <f>DSW537+1</f>
        <v>3</v>
      </c>
      <c r="DSX538" s="340" t="s">
        <v>612</v>
      </c>
      <c r="DSY538" s="485">
        <f>DSY537+1</f>
        <v>3</v>
      </c>
      <c r="DSZ538" s="340" t="s">
        <v>612</v>
      </c>
      <c r="DTA538" s="485">
        <f>DTA537+1</f>
        <v>3</v>
      </c>
      <c r="DTB538" s="340" t="s">
        <v>612</v>
      </c>
      <c r="DTC538" s="485">
        <f>DTC537+1</f>
        <v>3</v>
      </c>
      <c r="DTD538" s="340" t="s">
        <v>612</v>
      </c>
      <c r="DTE538" s="485">
        <f>DTE537+1</f>
        <v>3</v>
      </c>
      <c r="DTF538" s="340" t="s">
        <v>612</v>
      </c>
      <c r="DTG538" s="485">
        <f>DTG537+1</f>
        <v>3</v>
      </c>
      <c r="DTH538" s="340" t="s">
        <v>612</v>
      </c>
      <c r="DTI538" s="485">
        <f>DTI537+1</f>
        <v>3</v>
      </c>
      <c r="DTJ538" s="340" t="s">
        <v>612</v>
      </c>
      <c r="DTK538" s="485">
        <f>DTK537+1</f>
        <v>3</v>
      </c>
      <c r="DTL538" s="340" t="s">
        <v>612</v>
      </c>
      <c r="DTM538" s="485">
        <f>DTM537+1</f>
        <v>3</v>
      </c>
      <c r="DTN538" s="340" t="s">
        <v>612</v>
      </c>
      <c r="DTO538" s="485">
        <f>DTO537+1</f>
        <v>3</v>
      </c>
      <c r="DTP538" s="340" t="s">
        <v>612</v>
      </c>
      <c r="DTQ538" s="485">
        <f>DTQ537+1</f>
        <v>3</v>
      </c>
      <c r="DTR538" s="340" t="s">
        <v>612</v>
      </c>
      <c r="DTS538" s="485">
        <f>DTS537+1</f>
        <v>3</v>
      </c>
      <c r="DTT538" s="340" t="s">
        <v>612</v>
      </c>
      <c r="DTU538" s="485">
        <f>DTU537+1</f>
        <v>3</v>
      </c>
      <c r="DTV538" s="340" t="s">
        <v>612</v>
      </c>
      <c r="DTW538" s="485">
        <f>DTW537+1</f>
        <v>3</v>
      </c>
      <c r="DTX538" s="340" t="s">
        <v>612</v>
      </c>
      <c r="DTY538" s="485">
        <f>DTY537+1</f>
        <v>3</v>
      </c>
      <c r="DTZ538" s="340" t="s">
        <v>612</v>
      </c>
      <c r="DUA538" s="485">
        <f>DUA537+1</f>
        <v>3</v>
      </c>
      <c r="DUB538" s="340" t="s">
        <v>612</v>
      </c>
      <c r="DUC538" s="485">
        <f>DUC537+1</f>
        <v>3</v>
      </c>
      <c r="DUD538" s="340" t="s">
        <v>612</v>
      </c>
      <c r="DUE538" s="485">
        <f>DUE537+1</f>
        <v>3</v>
      </c>
      <c r="DUF538" s="340" t="s">
        <v>612</v>
      </c>
      <c r="DUG538" s="485">
        <f>DUG537+1</f>
        <v>3</v>
      </c>
      <c r="DUH538" s="340" t="s">
        <v>612</v>
      </c>
      <c r="DUI538" s="485">
        <f>DUI537+1</f>
        <v>3</v>
      </c>
      <c r="DUJ538" s="340" t="s">
        <v>612</v>
      </c>
      <c r="DUK538" s="485">
        <f>DUK537+1</f>
        <v>3</v>
      </c>
      <c r="DUL538" s="340" t="s">
        <v>612</v>
      </c>
      <c r="DUM538" s="485">
        <f>DUM537+1</f>
        <v>3</v>
      </c>
      <c r="DUN538" s="340" t="s">
        <v>612</v>
      </c>
      <c r="DUO538" s="485">
        <f>DUO537+1</f>
        <v>3</v>
      </c>
      <c r="DUP538" s="340" t="s">
        <v>612</v>
      </c>
      <c r="DUQ538" s="485">
        <f>DUQ537+1</f>
        <v>3</v>
      </c>
      <c r="DUR538" s="340" t="s">
        <v>612</v>
      </c>
      <c r="DUS538" s="485">
        <f>DUS537+1</f>
        <v>3</v>
      </c>
      <c r="DUT538" s="340" t="s">
        <v>612</v>
      </c>
      <c r="DUU538" s="485">
        <f>DUU537+1</f>
        <v>3</v>
      </c>
      <c r="DUV538" s="340" t="s">
        <v>612</v>
      </c>
      <c r="DUW538" s="485">
        <f>DUW537+1</f>
        <v>3</v>
      </c>
      <c r="DUX538" s="340" t="s">
        <v>612</v>
      </c>
      <c r="DUY538" s="485">
        <f>DUY537+1</f>
        <v>3</v>
      </c>
      <c r="DUZ538" s="340" t="s">
        <v>612</v>
      </c>
      <c r="DVA538" s="485">
        <f>DVA537+1</f>
        <v>3</v>
      </c>
      <c r="DVB538" s="340" t="s">
        <v>612</v>
      </c>
      <c r="DVC538" s="485">
        <f>DVC537+1</f>
        <v>3</v>
      </c>
      <c r="DVD538" s="340" t="s">
        <v>612</v>
      </c>
      <c r="DVE538" s="485">
        <f>DVE537+1</f>
        <v>3</v>
      </c>
      <c r="DVF538" s="340" t="s">
        <v>612</v>
      </c>
      <c r="DVG538" s="485">
        <f>DVG537+1</f>
        <v>3</v>
      </c>
      <c r="DVH538" s="340" t="s">
        <v>612</v>
      </c>
      <c r="DVI538" s="485">
        <f>DVI537+1</f>
        <v>3</v>
      </c>
      <c r="DVJ538" s="340" t="s">
        <v>612</v>
      </c>
      <c r="DVK538" s="485">
        <f>DVK537+1</f>
        <v>3</v>
      </c>
      <c r="DVL538" s="340" t="s">
        <v>612</v>
      </c>
      <c r="DVM538" s="485">
        <f>DVM537+1</f>
        <v>3</v>
      </c>
      <c r="DVN538" s="340" t="s">
        <v>612</v>
      </c>
      <c r="DVO538" s="485">
        <f>DVO537+1</f>
        <v>3</v>
      </c>
      <c r="DVP538" s="340" t="s">
        <v>612</v>
      </c>
      <c r="DVQ538" s="485">
        <f>DVQ537+1</f>
        <v>3</v>
      </c>
      <c r="DVR538" s="340" t="s">
        <v>612</v>
      </c>
      <c r="DVS538" s="485">
        <f>DVS537+1</f>
        <v>3</v>
      </c>
      <c r="DVT538" s="340" t="s">
        <v>612</v>
      </c>
      <c r="DVU538" s="485">
        <f>DVU537+1</f>
        <v>3</v>
      </c>
      <c r="DVV538" s="340" t="s">
        <v>612</v>
      </c>
      <c r="DVW538" s="485">
        <f>DVW537+1</f>
        <v>3</v>
      </c>
      <c r="DVX538" s="340" t="s">
        <v>612</v>
      </c>
      <c r="DVY538" s="485">
        <f>DVY537+1</f>
        <v>3</v>
      </c>
      <c r="DVZ538" s="340" t="s">
        <v>612</v>
      </c>
      <c r="DWA538" s="485">
        <f>DWA537+1</f>
        <v>3</v>
      </c>
      <c r="DWB538" s="340" t="s">
        <v>612</v>
      </c>
      <c r="DWC538" s="485">
        <f>DWC537+1</f>
        <v>3</v>
      </c>
      <c r="DWD538" s="340" t="s">
        <v>612</v>
      </c>
      <c r="DWE538" s="485">
        <f>DWE537+1</f>
        <v>3</v>
      </c>
      <c r="DWF538" s="340" t="s">
        <v>612</v>
      </c>
      <c r="DWG538" s="485">
        <f>DWG537+1</f>
        <v>3</v>
      </c>
      <c r="DWH538" s="340" t="s">
        <v>612</v>
      </c>
      <c r="DWI538" s="485">
        <f>DWI537+1</f>
        <v>3</v>
      </c>
      <c r="DWJ538" s="340" t="s">
        <v>612</v>
      </c>
      <c r="DWK538" s="485">
        <f>DWK537+1</f>
        <v>3</v>
      </c>
      <c r="DWL538" s="340" t="s">
        <v>612</v>
      </c>
      <c r="DWM538" s="485">
        <f>DWM537+1</f>
        <v>3</v>
      </c>
      <c r="DWN538" s="340" t="s">
        <v>612</v>
      </c>
      <c r="DWO538" s="485">
        <f>DWO537+1</f>
        <v>3</v>
      </c>
      <c r="DWP538" s="340" t="s">
        <v>612</v>
      </c>
      <c r="DWQ538" s="485">
        <f>DWQ537+1</f>
        <v>3</v>
      </c>
      <c r="DWR538" s="340" t="s">
        <v>612</v>
      </c>
      <c r="DWS538" s="485">
        <f>DWS537+1</f>
        <v>3</v>
      </c>
      <c r="DWT538" s="340" t="s">
        <v>612</v>
      </c>
      <c r="DWU538" s="485">
        <f>DWU537+1</f>
        <v>3</v>
      </c>
      <c r="DWV538" s="340" t="s">
        <v>612</v>
      </c>
      <c r="DWW538" s="485">
        <f>DWW537+1</f>
        <v>3</v>
      </c>
      <c r="DWX538" s="340" t="s">
        <v>612</v>
      </c>
      <c r="DWY538" s="485">
        <f>DWY537+1</f>
        <v>3</v>
      </c>
      <c r="DWZ538" s="340" t="s">
        <v>612</v>
      </c>
      <c r="DXA538" s="485">
        <f>DXA537+1</f>
        <v>3</v>
      </c>
      <c r="DXB538" s="340" t="s">
        <v>612</v>
      </c>
      <c r="DXC538" s="485">
        <f>DXC537+1</f>
        <v>3</v>
      </c>
      <c r="DXD538" s="340" t="s">
        <v>612</v>
      </c>
      <c r="DXE538" s="485">
        <f>DXE537+1</f>
        <v>3</v>
      </c>
      <c r="DXF538" s="340" t="s">
        <v>612</v>
      </c>
      <c r="DXG538" s="485">
        <f>DXG537+1</f>
        <v>3</v>
      </c>
      <c r="DXH538" s="340" t="s">
        <v>612</v>
      </c>
      <c r="DXI538" s="485">
        <f>DXI537+1</f>
        <v>3</v>
      </c>
      <c r="DXJ538" s="340" t="s">
        <v>612</v>
      </c>
      <c r="DXK538" s="485">
        <f>DXK537+1</f>
        <v>3</v>
      </c>
      <c r="DXL538" s="340" t="s">
        <v>612</v>
      </c>
      <c r="DXM538" s="485">
        <f>DXM537+1</f>
        <v>3</v>
      </c>
      <c r="DXN538" s="340" t="s">
        <v>612</v>
      </c>
      <c r="DXO538" s="485">
        <f>DXO537+1</f>
        <v>3</v>
      </c>
      <c r="DXP538" s="340" t="s">
        <v>612</v>
      </c>
      <c r="DXQ538" s="485">
        <f>DXQ537+1</f>
        <v>3</v>
      </c>
      <c r="DXR538" s="340" t="s">
        <v>612</v>
      </c>
      <c r="DXS538" s="485">
        <f>DXS537+1</f>
        <v>3</v>
      </c>
      <c r="DXT538" s="340" t="s">
        <v>612</v>
      </c>
      <c r="DXU538" s="485">
        <f>DXU537+1</f>
        <v>3</v>
      </c>
      <c r="DXV538" s="340" t="s">
        <v>612</v>
      </c>
      <c r="DXW538" s="485">
        <f>DXW537+1</f>
        <v>3</v>
      </c>
      <c r="DXX538" s="340" t="s">
        <v>612</v>
      </c>
      <c r="DXY538" s="485">
        <f>DXY537+1</f>
        <v>3</v>
      </c>
      <c r="DXZ538" s="340" t="s">
        <v>612</v>
      </c>
      <c r="DYA538" s="485">
        <f>DYA537+1</f>
        <v>3</v>
      </c>
      <c r="DYB538" s="340" t="s">
        <v>612</v>
      </c>
      <c r="DYC538" s="485">
        <f>DYC537+1</f>
        <v>3</v>
      </c>
      <c r="DYD538" s="340" t="s">
        <v>612</v>
      </c>
      <c r="DYE538" s="485">
        <f>DYE537+1</f>
        <v>3</v>
      </c>
      <c r="DYF538" s="340" t="s">
        <v>612</v>
      </c>
      <c r="DYG538" s="485">
        <f>DYG537+1</f>
        <v>3</v>
      </c>
      <c r="DYH538" s="340" t="s">
        <v>612</v>
      </c>
      <c r="DYI538" s="485">
        <f>DYI537+1</f>
        <v>3</v>
      </c>
      <c r="DYJ538" s="340" t="s">
        <v>612</v>
      </c>
      <c r="DYK538" s="485">
        <f>DYK537+1</f>
        <v>3</v>
      </c>
      <c r="DYL538" s="340" t="s">
        <v>612</v>
      </c>
      <c r="DYM538" s="485">
        <f>DYM537+1</f>
        <v>3</v>
      </c>
      <c r="DYN538" s="340" t="s">
        <v>612</v>
      </c>
      <c r="DYO538" s="485">
        <f>DYO537+1</f>
        <v>3</v>
      </c>
      <c r="DYP538" s="340" t="s">
        <v>612</v>
      </c>
      <c r="DYQ538" s="485">
        <f>DYQ537+1</f>
        <v>3</v>
      </c>
      <c r="DYR538" s="340" t="s">
        <v>612</v>
      </c>
      <c r="DYS538" s="485">
        <f>DYS537+1</f>
        <v>3</v>
      </c>
      <c r="DYT538" s="340" t="s">
        <v>612</v>
      </c>
      <c r="DYU538" s="485">
        <f>DYU537+1</f>
        <v>3</v>
      </c>
      <c r="DYV538" s="340" t="s">
        <v>612</v>
      </c>
      <c r="DYW538" s="485">
        <f>DYW537+1</f>
        <v>3</v>
      </c>
      <c r="DYX538" s="340" t="s">
        <v>612</v>
      </c>
      <c r="DYY538" s="485">
        <f>DYY537+1</f>
        <v>3</v>
      </c>
      <c r="DYZ538" s="340" t="s">
        <v>612</v>
      </c>
      <c r="DZA538" s="485">
        <f>DZA537+1</f>
        <v>3</v>
      </c>
      <c r="DZB538" s="340" t="s">
        <v>612</v>
      </c>
      <c r="DZC538" s="485">
        <f>DZC537+1</f>
        <v>3</v>
      </c>
      <c r="DZD538" s="340" t="s">
        <v>612</v>
      </c>
      <c r="DZE538" s="485">
        <f>DZE537+1</f>
        <v>3</v>
      </c>
      <c r="DZF538" s="340" t="s">
        <v>612</v>
      </c>
      <c r="DZG538" s="485">
        <f>DZG537+1</f>
        <v>3</v>
      </c>
      <c r="DZH538" s="340" t="s">
        <v>612</v>
      </c>
      <c r="DZI538" s="485">
        <f>DZI537+1</f>
        <v>3</v>
      </c>
      <c r="DZJ538" s="340" t="s">
        <v>612</v>
      </c>
      <c r="DZK538" s="485">
        <f>DZK537+1</f>
        <v>3</v>
      </c>
      <c r="DZL538" s="340" t="s">
        <v>612</v>
      </c>
      <c r="DZM538" s="485">
        <f>DZM537+1</f>
        <v>3</v>
      </c>
      <c r="DZN538" s="340" t="s">
        <v>612</v>
      </c>
      <c r="DZO538" s="485">
        <f>DZO537+1</f>
        <v>3</v>
      </c>
      <c r="DZP538" s="340" t="s">
        <v>612</v>
      </c>
      <c r="DZQ538" s="485">
        <f>DZQ537+1</f>
        <v>3</v>
      </c>
      <c r="DZR538" s="340" t="s">
        <v>612</v>
      </c>
      <c r="DZS538" s="485">
        <f>DZS537+1</f>
        <v>3</v>
      </c>
      <c r="DZT538" s="340" t="s">
        <v>612</v>
      </c>
      <c r="DZU538" s="485">
        <f>DZU537+1</f>
        <v>3</v>
      </c>
      <c r="DZV538" s="340" t="s">
        <v>612</v>
      </c>
      <c r="DZW538" s="485">
        <f>DZW537+1</f>
        <v>3</v>
      </c>
      <c r="DZX538" s="340" t="s">
        <v>612</v>
      </c>
      <c r="DZY538" s="485">
        <f>DZY537+1</f>
        <v>3</v>
      </c>
      <c r="DZZ538" s="340" t="s">
        <v>612</v>
      </c>
      <c r="EAA538" s="485">
        <f>EAA537+1</f>
        <v>3</v>
      </c>
      <c r="EAB538" s="340" t="s">
        <v>612</v>
      </c>
      <c r="EAC538" s="485">
        <f>EAC537+1</f>
        <v>3</v>
      </c>
      <c r="EAD538" s="340" t="s">
        <v>612</v>
      </c>
      <c r="EAE538" s="485">
        <f>EAE537+1</f>
        <v>3</v>
      </c>
      <c r="EAF538" s="340" t="s">
        <v>612</v>
      </c>
      <c r="EAG538" s="485">
        <f>EAG537+1</f>
        <v>3</v>
      </c>
      <c r="EAH538" s="340" t="s">
        <v>612</v>
      </c>
      <c r="EAI538" s="485">
        <f>EAI537+1</f>
        <v>3</v>
      </c>
      <c r="EAJ538" s="340" t="s">
        <v>612</v>
      </c>
      <c r="EAK538" s="485">
        <f>EAK537+1</f>
        <v>3</v>
      </c>
      <c r="EAL538" s="340" t="s">
        <v>612</v>
      </c>
      <c r="EAM538" s="485">
        <f>EAM537+1</f>
        <v>3</v>
      </c>
      <c r="EAN538" s="340" t="s">
        <v>612</v>
      </c>
      <c r="EAO538" s="485">
        <f>EAO537+1</f>
        <v>3</v>
      </c>
      <c r="EAP538" s="340" t="s">
        <v>612</v>
      </c>
      <c r="EAQ538" s="485">
        <f>EAQ537+1</f>
        <v>3</v>
      </c>
      <c r="EAR538" s="340" t="s">
        <v>612</v>
      </c>
      <c r="EAS538" s="485">
        <f>EAS537+1</f>
        <v>3</v>
      </c>
      <c r="EAT538" s="340" t="s">
        <v>612</v>
      </c>
      <c r="EAU538" s="485">
        <f>EAU537+1</f>
        <v>3</v>
      </c>
      <c r="EAV538" s="340" t="s">
        <v>612</v>
      </c>
      <c r="EAW538" s="485">
        <f>EAW537+1</f>
        <v>3</v>
      </c>
      <c r="EAX538" s="340" t="s">
        <v>612</v>
      </c>
      <c r="EAY538" s="485">
        <f>EAY537+1</f>
        <v>3</v>
      </c>
      <c r="EAZ538" s="340" t="s">
        <v>612</v>
      </c>
      <c r="EBA538" s="485">
        <f>EBA537+1</f>
        <v>3</v>
      </c>
      <c r="EBB538" s="340" t="s">
        <v>612</v>
      </c>
      <c r="EBC538" s="485">
        <f>EBC537+1</f>
        <v>3</v>
      </c>
      <c r="EBD538" s="340" t="s">
        <v>612</v>
      </c>
      <c r="EBE538" s="485">
        <f>EBE537+1</f>
        <v>3</v>
      </c>
      <c r="EBF538" s="340" t="s">
        <v>612</v>
      </c>
      <c r="EBG538" s="485">
        <f>EBG537+1</f>
        <v>3</v>
      </c>
      <c r="EBH538" s="340" t="s">
        <v>612</v>
      </c>
      <c r="EBI538" s="485">
        <f>EBI537+1</f>
        <v>3</v>
      </c>
      <c r="EBJ538" s="340" t="s">
        <v>612</v>
      </c>
      <c r="EBK538" s="485">
        <f>EBK537+1</f>
        <v>3</v>
      </c>
      <c r="EBL538" s="340" t="s">
        <v>612</v>
      </c>
      <c r="EBM538" s="485">
        <f>EBM537+1</f>
        <v>3</v>
      </c>
      <c r="EBN538" s="340" t="s">
        <v>612</v>
      </c>
      <c r="EBO538" s="485">
        <f>EBO537+1</f>
        <v>3</v>
      </c>
      <c r="EBP538" s="340" t="s">
        <v>612</v>
      </c>
      <c r="EBQ538" s="485">
        <f>EBQ537+1</f>
        <v>3</v>
      </c>
      <c r="EBR538" s="340" t="s">
        <v>612</v>
      </c>
      <c r="EBS538" s="485">
        <f>EBS537+1</f>
        <v>3</v>
      </c>
      <c r="EBT538" s="340" t="s">
        <v>612</v>
      </c>
      <c r="EBU538" s="485">
        <f>EBU537+1</f>
        <v>3</v>
      </c>
      <c r="EBV538" s="340" t="s">
        <v>612</v>
      </c>
      <c r="EBW538" s="485">
        <f>EBW537+1</f>
        <v>3</v>
      </c>
      <c r="EBX538" s="340" t="s">
        <v>612</v>
      </c>
      <c r="EBY538" s="485">
        <f>EBY537+1</f>
        <v>3</v>
      </c>
      <c r="EBZ538" s="340" t="s">
        <v>612</v>
      </c>
      <c r="ECA538" s="485">
        <f>ECA537+1</f>
        <v>3</v>
      </c>
      <c r="ECB538" s="340" t="s">
        <v>612</v>
      </c>
      <c r="ECC538" s="485">
        <f>ECC537+1</f>
        <v>3</v>
      </c>
      <c r="ECD538" s="340" t="s">
        <v>612</v>
      </c>
      <c r="ECE538" s="485">
        <f>ECE537+1</f>
        <v>3</v>
      </c>
      <c r="ECF538" s="340" t="s">
        <v>612</v>
      </c>
      <c r="ECG538" s="485">
        <f>ECG537+1</f>
        <v>3</v>
      </c>
      <c r="ECH538" s="340" t="s">
        <v>612</v>
      </c>
      <c r="ECI538" s="485">
        <f>ECI537+1</f>
        <v>3</v>
      </c>
      <c r="ECJ538" s="340" t="s">
        <v>612</v>
      </c>
      <c r="ECK538" s="485">
        <f>ECK537+1</f>
        <v>3</v>
      </c>
      <c r="ECL538" s="340" t="s">
        <v>612</v>
      </c>
      <c r="ECM538" s="485">
        <f>ECM537+1</f>
        <v>3</v>
      </c>
      <c r="ECN538" s="340" t="s">
        <v>612</v>
      </c>
      <c r="ECO538" s="485">
        <f>ECO537+1</f>
        <v>3</v>
      </c>
      <c r="ECP538" s="340" t="s">
        <v>612</v>
      </c>
      <c r="ECQ538" s="485">
        <f>ECQ537+1</f>
        <v>3</v>
      </c>
      <c r="ECR538" s="340" t="s">
        <v>612</v>
      </c>
      <c r="ECS538" s="485">
        <f>ECS537+1</f>
        <v>3</v>
      </c>
      <c r="ECT538" s="340" t="s">
        <v>612</v>
      </c>
      <c r="ECU538" s="485">
        <f>ECU537+1</f>
        <v>3</v>
      </c>
      <c r="ECV538" s="340" t="s">
        <v>612</v>
      </c>
      <c r="ECW538" s="485">
        <f>ECW537+1</f>
        <v>3</v>
      </c>
      <c r="ECX538" s="340" t="s">
        <v>612</v>
      </c>
      <c r="ECY538" s="485">
        <f>ECY537+1</f>
        <v>3</v>
      </c>
      <c r="ECZ538" s="340" t="s">
        <v>612</v>
      </c>
      <c r="EDA538" s="485">
        <f>EDA537+1</f>
        <v>3</v>
      </c>
      <c r="EDB538" s="340" t="s">
        <v>612</v>
      </c>
      <c r="EDC538" s="485">
        <f>EDC537+1</f>
        <v>3</v>
      </c>
      <c r="EDD538" s="340" t="s">
        <v>612</v>
      </c>
      <c r="EDE538" s="485">
        <f>EDE537+1</f>
        <v>3</v>
      </c>
      <c r="EDF538" s="340" t="s">
        <v>612</v>
      </c>
      <c r="EDG538" s="485">
        <f>EDG537+1</f>
        <v>3</v>
      </c>
      <c r="EDH538" s="340" t="s">
        <v>612</v>
      </c>
      <c r="EDI538" s="485">
        <f>EDI537+1</f>
        <v>3</v>
      </c>
      <c r="EDJ538" s="340" t="s">
        <v>612</v>
      </c>
      <c r="EDK538" s="485">
        <f>EDK537+1</f>
        <v>3</v>
      </c>
      <c r="EDL538" s="340" t="s">
        <v>612</v>
      </c>
      <c r="EDM538" s="485">
        <f>EDM537+1</f>
        <v>3</v>
      </c>
      <c r="EDN538" s="340" t="s">
        <v>612</v>
      </c>
      <c r="EDO538" s="485">
        <f>EDO537+1</f>
        <v>3</v>
      </c>
      <c r="EDP538" s="340" t="s">
        <v>612</v>
      </c>
      <c r="EDQ538" s="485">
        <f>EDQ537+1</f>
        <v>3</v>
      </c>
      <c r="EDR538" s="340" t="s">
        <v>612</v>
      </c>
      <c r="EDS538" s="485">
        <f>EDS537+1</f>
        <v>3</v>
      </c>
      <c r="EDT538" s="340" t="s">
        <v>612</v>
      </c>
      <c r="EDU538" s="485">
        <f>EDU537+1</f>
        <v>3</v>
      </c>
      <c r="EDV538" s="340" t="s">
        <v>612</v>
      </c>
      <c r="EDW538" s="485">
        <f>EDW537+1</f>
        <v>3</v>
      </c>
      <c r="EDX538" s="340" t="s">
        <v>612</v>
      </c>
      <c r="EDY538" s="485">
        <f>EDY537+1</f>
        <v>3</v>
      </c>
      <c r="EDZ538" s="340" t="s">
        <v>612</v>
      </c>
      <c r="EEA538" s="485">
        <f>EEA537+1</f>
        <v>3</v>
      </c>
      <c r="EEB538" s="340" t="s">
        <v>612</v>
      </c>
      <c r="EEC538" s="485">
        <f>EEC537+1</f>
        <v>3</v>
      </c>
      <c r="EED538" s="340" t="s">
        <v>612</v>
      </c>
      <c r="EEE538" s="485">
        <f>EEE537+1</f>
        <v>3</v>
      </c>
      <c r="EEF538" s="340" t="s">
        <v>612</v>
      </c>
      <c r="EEG538" s="485">
        <f>EEG537+1</f>
        <v>3</v>
      </c>
      <c r="EEH538" s="340" t="s">
        <v>612</v>
      </c>
      <c r="EEI538" s="485">
        <f>EEI537+1</f>
        <v>3</v>
      </c>
      <c r="EEJ538" s="340" t="s">
        <v>612</v>
      </c>
      <c r="EEK538" s="485">
        <f>EEK537+1</f>
        <v>3</v>
      </c>
      <c r="EEL538" s="340" t="s">
        <v>612</v>
      </c>
      <c r="EEM538" s="485">
        <f>EEM537+1</f>
        <v>3</v>
      </c>
      <c r="EEN538" s="340" t="s">
        <v>612</v>
      </c>
      <c r="EEO538" s="485">
        <f>EEO537+1</f>
        <v>3</v>
      </c>
      <c r="EEP538" s="340" t="s">
        <v>612</v>
      </c>
      <c r="EEQ538" s="485">
        <f>EEQ537+1</f>
        <v>3</v>
      </c>
      <c r="EER538" s="340" t="s">
        <v>612</v>
      </c>
      <c r="EES538" s="485">
        <f>EES537+1</f>
        <v>3</v>
      </c>
      <c r="EET538" s="340" t="s">
        <v>612</v>
      </c>
      <c r="EEU538" s="485">
        <f>EEU537+1</f>
        <v>3</v>
      </c>
      <c r="EEV538" s="340" t="s">
        <v>612</v>
      </c>
      <c r="EEW538" s="485">
        <f>EEW537+1</f>
        <v>3</v>
      </c>
      <c r="EEX538" s="340" t="s">
        <v>612</v>
      </c>
      <c r="EEY538" s="485">
        <f>EEY537+1</f>
        <v>3</v>
      </c>
      <c r="EEZ538" s="340" t="s">
        <v>612</v>
      </c>
      <c r="EFA538" s="485">
        <f>EFA537+1</f>
        <v>3</v>
      </c>
      <c r="EFB538" s="340" t="s">
        <v>612</v>
      </c>
      <c r="EFC538" s="485">
        <f>EFC537+1</f>
        <v>3</v>
      </c>
      <c r="EFD538" s="340" t="s">
        <v>612</v>
      </c>
      <c r="EFE538" s="485">
        <f>EFE537+1</f>
        <v>3</v>
      </c>
      <c r="EFF538" s="340" t="s">
        <v>612</v>
      </c>
      <c r="EFG538" s="485">
        <f>EFG537+1</f>
        <v>3</v>
      </c>
      <c r="EFH538" s="340" t="s">
        <v>612</v>
      </c>
      <c r="EFI538" s="485">
        <f>EFI537+1</f>
        <v>3</v>
      </c>
      <c r="EFJ538" s="340" t="s">
        <v>612</v>
      </c>
      <c r="EFK538" s="485">
        <f>EFK537+1</f>
        <v>3</v>
      </c>
      <c r="EFL538" s="340" t="s">
        <v>612</v>
      </c>
      <c r="EFM538" s="485">
        <f>EFM537+1</f>
        <v>3</v>
      </c>
      <c r="EFN538" s="340" t="s">
        <v>612</v>
      </c>
      <c r="EFO538" s="485">
        <f>EFO537+1</f>
        <v>3</v>
      </c>
      <c r="EFP538" s="340" t="s">
        <v>612</v>
      </c>
      <c r="EFQ538" s="485">
        <f>EFQ537+1</f>
        <v>3</v>
      </c>
      <c r="EFR538" s="340" t="s">
        <v>612</v>
      </c>
      <c r="EFS538" s="485">
        <f>EFS537+1</f>
        <v>3</v>
      </c>
      <c r="EFT538" s="340" t="s">
        <v>612</v>
      </c>
      <c r="EFU538" s="485">
        <f>EFU537+1</f>
        <v>3</v>
      </c>
      <c r="EFV538" s="340" t="s">
        <v>612</v>
      </c>
      <c r="EFW538" s="485">
        <f>EFW537+1</f>
        <v>3</v>
      </c>
      <c r="EFX538" s="340" t="s">
        <v>612</v>
      </c>
      <c r="EFY538" s="485">
        <f>EFY537+1</f>
        <v>3</v>
      </c>
      <c r="EFZ538" s="340" t="s">
        <v>612</v>
      </c>
      <c r="EGA538" s="485">
        <f>EGA537+1</f>
        <v>3</v>
      </c>
      <c r="EGB538" s="340" t="s">
        <v>612</v>
      </c>
      <c r="EGC538" s="485">
        <f>EGC537+1</f>
        <v>3</v>
      </c>
      <c r="EGD538" s="340" t="s">
        <v>612</v>
      </c>
      <c r="EGE538" s="485">
        <f>EGE537+1</f>
        <v>3</v>
      </c>
      <c r="EGF538" s="340" t="s">
        <v>612</v>
      </c>
      <c r="EGG538" s="485">
        <f>EGG537+1</f>
        <v>3</v>
      </c>
      <c r="EGH538" s="340" t="s">
        <v>612</v>
      </c>
      <c r="EGI538" s="485">
        <f>EGI537+1</f>
        <v>3</v>
      </c>
      <c r="EGJ538" s="340" t="s">
        <v>612</v>
      </c>
      <c r="EGK538" s="485">
        <f>EGK537+1</f>
        <v>3</v>
      </c>
      <c r="EGL538" s="340" t="s">
        <v>612</v>
      </c>
      <c r="EGM538" s="485">
        <f>EGM537+1</f>
        <v>3</v>
      </c>
      <c r="EGN538" s="340" t="s">
        <v>612</v>
      </c>
      <c r="EGO538" s="485">
        <f>EGO537+1</f>
        <v>3</v>
      </c>
      <c r="EGP538" s="340" t="s">
        <v>612</v>
      </c>
      <c r="EGQ538" s="485">
        <f>EGQ537+1</f>
        <v>3</v>
      </c>
      <c r="EGR538" s="340" t="s">
        <v>612</v>
      </c>
      <c r="EGS538" s="485">
        <f>EGS537+1</f>
        <v>3</v>
      </c>
      <c r="EGT538" s="340" t="s">
        <v>612</v>
      </c>
      <c r="EGU538" s="485">
        <f>EGU537+1</f>
        <v>3</v>
      </c>
      <c r="EGV538" s="340" t="s">
        <v>612</v>
      </c>
      <c r="EGW538" s="485">
        <f>EGW537+1</f>
        <v>3</v>
      </c>
      <c r="EGX538" s="340" t="s">
        <v>612</v>
      </c>
      <c r="EGY538" s="485">
        <f>EGY537+1</f>
        <v>3</v>
      </c>
      <c r="EGZ538" s="340" t="s">
        <v>612</v>
      </c>
      <c r="EHA538" s="485">
        <f>EHA537+1</f>
        <v>3</v>
      </c>
      <c r="EHB538" s="340" t="s">
        <v>612</v>
      </c>
      <c r="EHC538" s="485">
        <f>EHC537+1</f>
        <v>3</v>
      </c>
      <c r="EHD538" s="340" t="s">
        <v>612</v>
      </c>
      <c r="EHE538" s="485">
        <f>EHE537+1</f>
        <v>3</v>
      </c>
      <c r="EHF538" s="340" t="s">
        <v>612</v>
      </c>
      <c r="EHG538" s="485">
        <f>EHG537+1</f>
        <v>3</v>
      </c>
      <c r="EHH538" s="340" t="s">
        <v>612</v>
      </c>
      <c r="EHI538" s="485">
        <f>EHI537+1</f>
        <v>3</v>
      </c>
      <c r="EHJ538" s="340" t="s">
        <v>612</v>
      </c>
      <c r="EHK538" s="485">
        <f>EHK537+1</f>
        <v>3</v>
      </c>
      <c r="EHL538" s="340" t="s">
        <v>612</v>
      </c>
      <c r="EHM538" s="485">
        <f>EHM537+1</f>
        <v>3</v>
      </c>
      <c r="EHN538" s="340" t="s">
        <v>612</v>
      </c>
      <c r="EHO538" s="485">
        <f>EHO537+1</f>
        <v>3</v>
      </c>
      <c r="EHP538" s="340" t="s">
        <v>612</v>
      </c>
      <c r="EHQ538" s="485">
        <f>EHQ537+1</f>
        <v>3</v>
      </c>
      <c r="EHR538" s="340" t="s">
        <v>612</v>
      </c>
      <c r="EHS538" s="485">
        <f>EHS537+1</f>
        <v>3</v>
      </c>
      <c r="EHT538" s="340" t="s">
        <v>612</v>
      </c>
      <c r="EHU538" s="485">
        <f>EHU537+1</f>
        <v>3</v>
      </c>
      <c r="EHV538" s="340" t="s">
        <v>612</v>
      </c>
      <c r="EHW538" s="485">
        <f>EHW537+1</f>
        <v>3</v>
      </c>
      <c r="EHX538" s="340" t="s">
        <v>612</v>
      </c>
      <c r="EHY538" s="485">
        <f>EHY537+1</f>
        <v>3</v>
      </c>
      <c r="EHZ538" s="340" t="s">
        <v>612</v>
      </c>
      <c r="EIA538" s="485">
        <f>EIA537+1</f>
        <v>3</v>
      </c>
      <c r="EIB538" s="340" t="s">
        <v>612</v>
      </c>
      <c r="EIC538" s="485">
        <f>EIC537+1</f>
        <v>3</v>
      </c>
      <c r="EID538" s="340" t="s">
        <v>612</v>
      </c>
      <c r="EIE538" s="485">
        <f>EIE537+1</f>
        <v>3</v>
      </c>
      <c r="EIF538" s="340" t="s">
        <v>612</v>
      </c>
      <c r="EIG538" s="485">
        <f>EIG537+1</f>
        <v>3</v>
      </c>
      <c r="EIH538" s="340" t="s">
        <v>612</v>
      </c>
      <c r="EII538" s="485">
        <f>EII537+1</f>
        <v>3</v>
      </c>
      <c r="EIJ538" s="340" t="s">
        <v>612</v>
      </c>
      <c r="EIK538" s="485">
        <f>EIK537+1</f>
        <v>3</v>
      </c>
      <c r="EIL538" s="340" t="s">
        <v>612</v>
      </c>
      <c r="EIM538" s="485">
        <f>EIM537+1</f>
        <v>3</v>
      </c>
      <c r="EIN538" s="340" t="s">
        <v>612</v>
      </c>
      <c r="EIO538" s="485">
        <f>EIO537+1</f>
        <v>3</v>
      </c>
      <c r="EIP538" s="340" t="s">
        <v>612</v>
      </c>
      <c r="EIQ538" s="485">
        <f>EIQ537+1</f>
        <v>3</v>
      </c>
      <c r="EIR538" s="340" t="s">
        <v>612</v>
      </c>
      <c r="EIS538" s="485">
        <f>EIS537+1</f>
        <v>3</v>
      </c>
      <c r="EIT538" s="340" t="s">
        <v>612</v>
      </c>
      <c r="EIU538" s="485">
        <f>EIU537+1</f>
        <v>3</v>
      </c>
      <c r="EIV538" s="340" t="s">
        <v>612</v>
      </c>
      <c r="EIW538" s="485">
        <f>EIW537+1</f>
        <v>3</v>
      </c>
      <c r="EIX538" s="340" t="s">
        <v>612</v>
      </c>
      <c r="EIY538" s="485">
        <f>EIY537+1</f>
        <v>3</v>
      </c>
      <c r="EIZ538" s="340" t="s">
        <v>612</v>
      </c>
      <c r="EJA538" s="485">
        <f>EJA537+1</f>
        <v>3</v>
      </c>
      <c r="EJB538" s="340" t="s">
        <v>612</v>
      </c>
      <c r="EJC538" s="485">
        <f>EJC537+1</f>
        <v>3</v>
      </c>
      <c r="EJD538" s="340" t="s">
        <v>612</v>
      </c>
      <c r="EJE538" s="485">
        <f>EJE537+1</f>
        <v>3</v>
      </c>
      <c r="EJF538" s="340" t="s">
        <v>612</v>
      </c>
      <c r="EJG538" s="485">
        <f>EJG537+1</f>
        <v>3</v>
      </c>
      <c r="EJH538" s="340" t="s">
        <v>612</v>
      </c>
      <c r="EJI538" s="485">
        <f>EJI537+1</f>
        <v>3</v>
      </c>
      <c r="EJJ538" s="340" t="s">
        <v>612</v>
      </c>
      <c r="EJK538" s="485">
        <f>EJK537+1</f>
        <v>3</v>
      </c>
      <c r="EJL538" s="340" t="s">
        <v>612</v>
      </c>
      <c r="EJM538" s="485">
        <f>EJM537+1</f>
        <v>3</v>
      </c>
      <c r="EJN538" s="340" t="s">
        <v>612</v>
      </c>
      <c r="EJO538" s="485">
        <f>EJO537+1</f>
        <v>3</v>
      </c>
      <c r="EJP538" s="340" t="s">
        <v>612</v>
      </c>
      <c r="EJQ538" s="485">
        <f>EJQ537+1</f>
        <v>3</v>
      </c>
      <c r="EJR538" s="340" t="s">
        <v>612</v>
      </c>
      <c r="EJS538" s="485">
        <f>EJS537+1</f>
        <v>3</v>
      </c>
      <c r="EJT538" s="340" t="s">
        <v>612</v>
      </c>
      <c r="EJU538" s="485">
        <f>EJU537+1</f>
        <v>3</v>
      </c>
      <c r="EJV538" s="340" t="s">
        <v>612</v>
      </c>
      <c r="EJW538" s="485">
        <f>EJW537+1</f>
        <v>3</v>
      </c>
      <c r="EJX538" s="340" t="s">
        <v>612</v>
      </c>
      <c r="EJY538" s="485">
        <f>EJY537+1</f>
        <v>3</v>
      </c>
      <c r="EJZ538" s="340" t="s">
        <v>612</v>
      </c>
      <c r="EKA538" s="485">
        <f>EKA537+1</f>
        <v>3</v>
      </c>
      <c r="EKB538" s="340" t="s">
        <v>612</v>
      </c>
      <c r="EKC538" s="485">
        <f>EKC537+1</f>
        <v>3</v>
      </c>
      <c r="EKD538" s="340" t="s">
        <v>612</v>
      </c>
      <c r="EKE538" s="485">
        <f>EKE537+1</f>
        <v>3</v>
      </c>
      <c r="EKF538" s="340" t="s">
        <v>612</v>
      </c>
      <c r="EKG538" s="485">
        <f>EKG537+1</f>
        <v>3</v>
      </c>
      <c r="EKH538" s="340" t="s">
        <v>612</v>
      </c>
      <c r="EKI538" s="485">
        <f>EKI537+1</f>
        <v>3</v>
      </c>
      <c r="EKJ538" s="340" t="s">
        <v>612</v>
      </c>
      <c r="EKK538" s="485">
        <f>EKK537+1</f>
        <v>3</v>
      </c>
      <c r="EKL538" s="340" t="s">
        <v>612</v>
      </c>
      <c r="EKM538" s="485">
        <f>EKM537+1</f>
        <v>3</v>
      </c>
      <c r="EKN538" s="340" t="s">
        <v>612</v>
      </c>
      <c r="EKO538" s="485">
        <f>EKO537+1</f>
        <v>3</v>
      </c>
      <c r="EKP538" s="340" t="s">
        <v>612</v>
      </c>
      <c r="EKQ538" s="485">
        <f>EKQ537+1</f>
        <v>3</v>
      </c>
      <c r="EKR538" s="340" t="s">
        <v>612</v>
      </c>
      <c r="EKS538" s="485">
        <f>EKS537+1</f>
        <v>3</v>
      </c>
      <c r="EKT538" s="340" t="s">
        <v>612</v>
      </c>
      <c r="EKU538" s="485">
        <f>EKU537+1</f>
        <v>3</v>
      </c>
      <c r="EKV538" s="340" t="s">
        <v>612</v>
      </c>
      <c r="EKW538" s="485">
        <f>EKW537+1</f>
        <v>3</v>
      </c>
      <c r="EKX538" s="340" t="s">
        <v>612</v>
      </c>
      <c r="EKY538" s="485">
        <f>EKY537+1</f>
        <v>3</v>
      </c>
      <c r="EKZ538" s="340" t="s">
        <v>612</v>
      </c>
      <c r="ELA538" s="485">
        <f>ELA537+1</f>
        <v>3</v>
      </c>
      <c r="ELB538" s="340" t="s">
        <v>612</v>
      </c>
      <c r="ELC538" s="485">
        <f>ELC537+1</f>
        <v>3</v>
      </c>
      <c r="ELD538" s="340" t="s">
        <v>612</v>
      </c>
      <c r="ELE538" s="485">
        <f>ELE537+1</f>
        <v>3</v>
      </c>
      <c r="ELF538" s="340" t="s">
        <v>612</v>
      </c>
      <c r="ELG538" s="485">
        <f>ELG537+1</f>
        <v>3</v>
      </c>
      <c r="ELH538" s="340" t="s">
        <v>612</v>
      </c>
      <c r="ELI538" s="485">
        <f>ELI537+1</f>
        <v>3</v>
      </c>
      <c r="ELJ538" s="340" t="s">
        <v>612</v>
      </c>
      <c r="ELK538" s="485">
        <f>ELK537+1</f>
        <v>3</v>
      </c>
      <c r="ELL538" s="340" t="s">
        <v>612</v>
      </c>
      <c r="ELM538" s="485">
        <f>ELM537+1</f>
        <v>3</v>
      </c>
      <c r="ELN538" s="340" t="s">
        <v>612</v>
      </c>
      <c r="ELO538" s="485">
        <f>ELO537+1</f>
        <v>3</v>
      </c>
      <c r="ELP538" s="340" t="s">
        <v>612</v>
      </c>
      <c r="ELQ538" s="485">
        <f>ELQ537+1</f>
        <v>3</v>
      </c>
      <c r="ELR538" s="340" t="s">
        <v>612</v>
      </c>
      <c r="ELS538" s="485">
        <f>ELS537+1</f>
        <v>3</v>
      </c>
      <c r="ELT538" s="340" t="s">
        <v>612</v>
      </c>
      <c r="ELU538" s="485">
        <f>ELU537+1</f>
        <v>3</v>
      </c>
      <c r="ELV538" s="340" t="s">
        <v>612</v>
      </c>
      <c r="ELW538" s="485">
        <f>ELW537+1</f>
        <v>3</v>
      </c>
      <c r="ELX538" s="340" t="s">
        <v>612</v>
      </c>
      <c r="ELY538" s="485">
        <f>ELY537+1</f>
        <v>3</v>
      </c>
      <c r="ELZ538" s="340" t="s">
        <v>612</v>
      </c>
      <c r="EMA538" s="485">
        <f>EMA537+1</f>
        <v>3</v>
      </c>
      <c r="EMB538" s="340" t="s">
        <v>612</v>
      </c>
      <c r="EMC538" s="485">
        <f>EMC537+1</f>
        <v>3</v>
      </c>
      <c r="EMD538" s="340" t="s">
        <v>612</v>
      </c>
      <c r="EME538" s="485">
        <f>EME537+1</f>
        <v>3</v>
      </c>
      <c r="EMF538" s="340" t="s">
        <v>612</v>
      </c>
      <c r="EMG538" s="485">
        <f>EMG537+1</f>
        <v>3</v>
      </c>
      <c r="EMH538" s="340" t="s">
        <v>612</v>
      </c>
      <c r="EMI538" s="485">
        <f>EMI537+1</f>
        <v>3</v>
      </c>
      <c r="EMJ538" s="340" t="s">
        <v>612</v>
      </c>
      <c r="EMK538" s="485">
        <f>EMK537+1</f>
        <v>3</v>
      </c>
      <c r="EML538" s="340" t="s">
        <v>612</v>
      </c>
      <c r="EMM538" s="485">
        <f>EMM537+1</f>
        <v>3</v>
      </c>
      <c r="EMN538" s="340" t="s">
        <v>612</v>
      </c>
      <c r="EMO538" s="485">
        <f>EMO537+1</f>
        <v>3</v>
      </c>
      <c r="EMP538" s="340" t="s">
        <v>612</v>
      </c>
      <c r="EMQ538" s="485">
        <f>EMQ537+1</f>
        <v>3</v>
      </c>
      <c r="EMR538" s="340" t="s">
        <v>612</v>
      </c>
      <c r="EMS538" s="485">
        <f>EMS537+1</f>
        <v>3</v>
      </c>
      <c r="EMT538" s="340" t="s">
        <v>612</v>
      </c>
      <c r="EMU538" s="485">
        <f>EMU537+1</f>
        <v>3</v>
      </c>
      <c r="EMV538" s="340" t="s">
        <v>612</v>
      </c>
      <c r="EMW538" s="485">
        <f>EMW537+1</f>
        <v>3</v>
      </c>
      <c r="EMX538" s="340" t="s">
        <v>612</v>
      </c>
      <c r="EMY538" s="485">
        <f>EMY537+1</f>
        <v>3</v>
      </c>
      <c r="EMZ538" s="340" t="s">
        <v>612</v>
      </c>
      <c r="ENA538" s="485">
        <f>ENA537+1</f>
        <v>3</v>
      </c>
      <c r="ENB538" s="340" t="s">
        <v>612</v>
      </c>
      <c r="ENC538" s="485">
        <f>ENC537+1</f>
        <v>3</v>
      </c>
      <c r="END538" s="340" t="s">
        <v>612</v>
      </c>
      <c r="ENE538" s="485">
        <f>ENE537+1</f>
        <v>3</v>
      </c>
      <c r="ENF538" s="340" t="s">
        <v>612</v>
      </c>
      <c r="ENG538" s="485">
        <f>ENG537+1</f>
        <v>3</v>
      </c>
      <c r="ENH538" s="340" t="s">
        <v>612</v>
      </c>
      <c r="ENI538" s="485">
        <f>ENI537+1</f>
        <v>3</v>
      </c>
      <c r="ENJ538" s="340" t="s">
        <v>612</v>
      </c>
      <c r="ENK538" s="485">
        <f>ENK537+1</f>
        <v>3</v>
      </c>
      <c r="ENL538" s="340" t="s">
        <v>612</v>
      </c>
      <c r="ENM538" s="485">
        <f>ENM537+1</f>
        <v>3</v>
      </c>
      <c r="ENN538" s="340" t="s">
        <v>612</v>
      </c>
      <c r="ENO538" s="485">
        <f>ENO537+1</f>
        <v>3</v>
      </c>
      <c r="ENP538" s="340" t="s">
        <v>612</v>
      </c>
      <c r="ENQ538" s="485">
        <f>ENQ537+1</f>
        <v>3</v>
      </c>
      <c r="ENR538" s="340" t="s">
        <v>612</v>
      </c>
      <c r="ENS538" s="485">
        <f>ENS537+1</f>
        <v>3</v>
      </c>
      <c r="ENT538" s="340" t="s">
        <v>612</v>
      </c>
      <c r="ENU538" s="485">
        <f>ENU537+1</f>
        <v>3</v>
      </c>
      <c r="ENV538" s="340" t="s">
        <v>612</v>
      </c>
      <c r="ENW538" s="485">
        <f>ENW537+1</f>
        <v>3</v>
      </c>
      <c r="ENX538" s="340" t="s">
        <v>612</v>
      </c>
      <c r="ENY538" s="485">
        <f>ENY537+1</f>
        <v>3</v>
      </c>
      <c r="ENZ538" s="340" t="s">
        <v>612</v>
      </c>
      <c r="EOA538" s="485">
        <f>EOA537+1</f>
        <v>3</v>
      </c>
      <c r="EOB538" s="340" t="s">
        <v>612</v>
      </c>
      <c r="EOC538" s="485">
        <f>EOC537+1</f>
        <v>3</v>
      </c>
      <c r="EOD538" s="340" t="s">
        <v>612</v>
      </c>
      <c r="EOE538" s="485">
        <f>EOE537+1</f>
        <v>3</v>
      </c>
      <c r="EOF538" s="340" t="s">
        <v>612</v>
      </c>
      <c r="EOG538" s="485">
        <f>EOG537+1</f>
        <v>3</v>
      </c>
      <c r="EOH538" s="340" t="s">
        <v>612</v>
      </c>
      <c r="EOI538" s="485">
        <f>EOI537+1</f>
        <v>3</v>
      </c>
      <c r="EOJ538" s="340" t="s">
        <v>612</v>
      </c>
      <c r="EOK538" s="485">
        <f>EOK537+1</f>
        <v>3</v>
      </c>
      <c r="EOL538" s="340" t="s">
        <v>612</v>
      </c>
      <c r="EOM538" s="485">
        <f>EOM537+1</f>
        <v>3</v>
      </c>
      <c r="EON538" s="340" t="s">
        <v>612</v>
      </c>
      <c r="EOO538" s="485">
        <f>EOO537+1</f>
        <v>3</v>
      </c>
      <c r="EOP538" s="340" t="s">
        <v>612</v>
      </c>
      <c r="EOQ538" s="485">
        <f>EOQ537+1</f>
        <v>3</v>
      </c>
      <c r="EOR538" s="340" t="s">
        <v>612</v>
      </c>
      <c r="EOS538" s="485">
        <f>EOS537+1</f>
        <v>3</v>
      </c>
      <c r="EOT538" s="340" t="s">
        <v>612</v>
      </c>
      <c r="EOU538" s="485">
        <f>EOU537+1</f>
        <v>3</v>
      </c>
      <c r="EOV538" s="340" t="s">
        <v>612</v>
      </c>
      <c r="EOW538" s="485">
        <f>EOW537+1</f>
        <v>3</v>
      </c>
      <c r="EOX538" s="340" t="s">
        <v>612</v>
      </c>
      <c r="EOY538" s="485">
        <f>EOY537+1</f>
        <v>3</v>
      </c>
      <c r="EOZ538" s="340" t="s">
        <v>612</v>
      </c>
      <c r="EPA538" s="485">
        <f>EPA537+1</f>
        <v>3</v>
      </c>
      <c r="EPB538" s="340" t="s">
        <v>612</v>
      </c>
      <c r="EPC538" s="485">
        <f>EPC537+1</f>
        <v>3</v>
      </c>
      <c r="EPD538" s="340" t="s">
        <v>612</v>
      </c>
      <c r="EPE538" s="485">
        <f>EPE537+1</f>
        <v>3</v>
      </c>
      <c r="EPF538" s="340" t="s">
        <v>612</v>
      </c>
      <c r="EPG538" s="485">
        <f>EPG537+1</f>
        <v>3</v>
      </c>
      <c r="EPH538" s="340" t="s">
        <v>612</v>
      </c>
      <c r="EPI538" s="485">
        <f>EPI537+1</f>
        <v>3</v>
      </c>
      <c r="EPJ538" s="340" t="s">
        <v>612</v>
      </c>
      <c r="EPK538" s="485">
        <f>EPK537+1</f>
        <v>3</v>
      </c>
      <c r="EPL538" s="340" t="s">
        <v>612</v>
      </c>
      <c r="EPM538" s="485">
        <f>EPM537+1</f>
        <v>3</v>
      </c>
      <c r="EPN538" s="340" t="s">
        <v>612</v>
      </c>
      <c r="EPO538" s="485">
        <f>EPO537+1</f>
        <v>3</v>
      </c>
      <c r="EPP538" s="340" t="s">
        <v>612</v>
      </c>
      <c r="EPQ538" s="485">
        <f>EPQ537+1</f>
        <v>3</v>
      </c>
      <c r="EPR538" s="340" t="s">
        <v>612</v>
      </c>
      <c r="EPS538" s="485">
        <f>EPS537+1</f>
        <v>3</v>
      </c>
      <c r="EPT538" s="340" t="s">
        <v>612</v>
      </c>
      <c r="EPU538" s="485">
        <f>EPU537+1</f>
        <v>3</v>
      </c>
      <c r="EPV538" s="340" t="s">
        <v>612</v>
      </c>
      <c r="EPW538" s="485">
        <f>EPW537+1</f>
        <v>3</v>
      </c>
      <c r="EPX538" s="340" t="s">
        <v>612</v>
      </c>
      <c r="EPY538" s="485">
        <f>EPY537+1</f>
        <v>3</v>
      </c>
      <c r="EPZ538" s="340" t="s">
        <v>612</v>
      </c>
      <c r="EQA538" s="485">
        <f>EQA537+1</f>
        <v>3</v>
      </c>
      <c r="EQB538" s="340" t="s">
        <v>612</v>
      </c>
      <c r="EQC538" s="485">
        <f>EQC537+1</f>
        <v>3</v>
      </c>
      <c r="EQD538" s="340" t="s">
        <v>612</v>
      </c>
      <c r="EQE538" s="485">
        <f>EQE537+1</f>
        <v>3</v>
      </c>
      <c r="EQF538" s="340" t="s">
        <v>612</v>
      </c>
      <c r="EQG538" s="485">
        <f>EQG537+1</f>
        <v>3</v>
      </c>
      <c r="EQH538" s="340" t="s">
        <v>612</v>
      </c>
      <c r="EQI538" s="485">
        <f>EQI537+1</f>
        <v>3</v>
      </c>
      <c r="EQJ538" s="340" t="s">
        <v>612</v>
      </c>
      <c r="EQK538" s="485">
        <f>EQK537+1</f>
        <v>3</v>
      </c>
      <c r="EQL538" s="340" t="s">
        <v>612</v>
      </c>
      <c r="EQM538" s="485">
        <f>EQM537+1</f>
        <v>3</v>
      </c>
      <c r="EQN538" s="340" t="s">
        <v>612</v>
      </c>
      <c r="EQO538" s="485">
        <f>EQO537+1</f>
        <v>3</v>
      </c>
      <c r="EQP538" s="340" t="s">
        <v>612</v>
      </c>
      <c r="EQQ538" s="485">
        <f>EQQ537+1</f>
        <v>3</v>
      </c>
      <c r="EQR538" s="340" t="s">
        <v>612</v>
      </c>
      <c r="EQS538" s="485">
        <f>EQS537+1</f>
        <v>3</v>
      </c>
      <c r="EQT538" s="340" t="s">
        <v>612</v>
      </c>
      <c r="EQU538" s="485">
        <f>EQU537+1</f>
        <v>3</v>
      </c>
      <c r="EQV538" s="340" t="s">
        <v>612</v>
      </c>
      <c r="EQW538" s="485">
        <f>EQW537+1</f>
        <v>3</v>
      </c>
      <c r="EQX538" s="340" t="s">
        <v>612</v>
      </c>
      <c r="EQY538" s="485">
        <f>EQY537+1</f>
        <v>3</v>
      </c>
      <c r="EQZ538" s="340" t="s">
        <v>612</v>
      </c>
      <c r="ERA538" s="485">
        <f>ERA537+1</f>
        <v>3</v>
      </c>
      <c r="ERB538" s="340" t="s">
        <v>612</v>
      </c>
      <c r="ERC538" s="485">
        <f>ERC537+1</f>
        <v>3</v>
      </c>
      <c r="ERD538" s="340" t="s">
        <v>612</v>
      </c>
      <c r="ERE538" s="485">
        <f>ERE537+1</f>
        <v>3</v>
      </c>
      <c r="ERF538" s="340" t="s">
        <v>612</v>
      </c>
      <c r="ERG538" s="485">
        <f>ERG537+1</f>
        <v>3</v>
      </c>
      <c r="ERH538" s="340" t="s">
        <v>612</v>
      </c>
      <c r="ERI538" s="485">
        <f>ERI537+1</f>
        <v>3</v>
      </c>
      <c r="ERJ538" s="340" t="s">
        <v>612</v>
      </c>
      <c r="ERK538" s="485">
        <f>ERK537+1</f>
        <v>3</v>
      </c>
      <c r="ERL538" s="340" t="s">
        <v>612</v>
      </c>
      <c r="ERM538" s="485">
        <f>ERM537+1</f>
        <v>3</v>
      </c>
      <c r="ERN538" s="340" t="s">
        <v>612</v>
      </c>
      <c r="ERO538" s="485">
        <f>ERO537+1</f>
        <v>3</v>
      </c>
      <c r="ERP538" s="340" t="s">
        <v>612</v>
      </c>
      <c r="ERQ538" s="485">
        <f>ERQ537+1</f>
        <v>3</v>
      </c>
      <c r="ERR538" s="340" t="s">
        <v>612</v>
      </c>
      <c r="ERS538" s="485">
        <f>ERS537+1</f>
        <v>3</v>
      </c>
      <c r="ERT538" s="340" t="s">
        <v>612</v>
      </c>
      <c r="ERU538" s="485">
        <f>ERU537+1</f>
        <v>3</v>
      </c>
      <c r="ERV538" s="340" t="s">
        <v>612</v>
      </c>
      <c r="ERW538" s="485">
        <f>ERW537+1</f>
        <v>3</v>
      </c>
      <c r="ERX538" s="340" t="s">
        <v>612</v>
      </c>
      <c r="ERY538" s="485">
        <f>ERY537+1</f>
        <v>3</v>
      </c>
      <c r="ERZ538" s="340" t="s">
        <v>612</v>
      </c>
      <c r="ESA538" s="485">
        <f>ESA537+1</f>
        <v>3</v>
      </c>
      <c r="ESB538" s="340" t="s">
        <v>612</v>
      </c>
      <c r="ESC538" s="485">
        <f>ESC537+1</f>
        <v>3</v>
      </c>
      <c r="ESD538" s="340" t="s">
        <v>612</v>
      </c>
      <c r="ESE538" s="485">
        <f>ESE537+1</f>
        <v>3</v>
      </c>
      <c r="ESF538" s="340" t="s">
        <v>612</v>
      </c>
      <c r="ESG538" s="485">
        <f>ESG537+1</f>
        <v>3</v>
      </c>
      <c r="ESH538" s="340" t="s">
        <v>612</v>
      </c>
      <c r="ESI538" s="485">
        <f>ESI537+1</f>
        <v>3</v>
      </c>
      <c r="ESJ538" s="340" t="s">
        <v>612</v>
      </c>
      <c r="ESK538" s="485">
        <f>ESK537+1</f>
        <v>3</v>
      </c>
      <c r="ESL538" s="340" t="s">
        <v>612</v>
      </c>
      <c r="ESM538" s="485">
        <f>ESM537+1</f>
        <v>3</v>
      </c>
      <c r="ESN538" s="340" t="s">
        <v>612</v>
      </c>
      <c r="ESO538" s="485">
        <f>ESO537+1</f>
        <v>3</v>
      </c>
      <c r="ESP538" s="340" t="s">
        <v>612</v>
      </c>
      <c r="ESQ538" s="485">
        <f>ESQ537+1</f>
        <v>3</v>
      </c>
      <c r="ESR538" s="340" t="s">
        <v>612</v>
      </c>
      <c r="ESS538" s="485">
        <f>ESS537+1</f>
        <v>3</v>
      </c>
      <c r="EST538" s="340" t="s">
        <v>612</v>
      </c>
      <c r="ESU538" s="485">
        <f>ESU537+1</f>
        <v>3</v>
      </c>
      <c r="ESV538" s="340" t="s">
        <v>612</v>
      </c>
      <c r="ESW538" s="485">
        <f>ESW537+1</f>
        <v>3</v>
      </c>
      <c r="ESX538" s="340" t="s">
        <v>612</v>
      </c>
      <c r="ESY538" s="485">
        <f>ESY537+1</f>
        <v>3</v>
      </c>
      <c r="ESZ538" s="340" t="s">
        <v>612</v>
      </c>
      <c r="ETA538" s="485">
        <f>ETA537+1</f>
        <v>3</v>
      </c>
      <c r="ETB538" s="340" t="s">
        <v>612</v>
      </c>
      <c r="ETC538" s="485">
        <f>ETC537+1</f>
        <v>3</v>
      </c>
      <c r="ETD538" s="340" t="s">
        <v>612</v>
      </c>
      <c r="ETE538" s="485">
        <f>ETE537+1</f>
        <v>3</v>
      </c>
      <c r="ETF538" s="340" t="s">
        <v>612</v>
      </c>
      <c r="ETG538" s="485">
        <f>ETG537+1</f>
        <v>3</v>
      </c>
      <c r="ETH538" s="340" t="s">
        <v>612</v>
      </c>
      <c r="ETI538" s="485">
        <f>ETI537+1</f>
        <v>3</v>
      </c>
      <c r="ETJ538" s="340" t="s">
        <v>612</v>
      </c>
      <c r="ETK538" s="485">
        <f>ETK537+1</f>
        <v>3</v>
      </c>
      <c r="ETL538" s="340" t="s">
        <v>612</v>
      </c>
      <c r="ETM538" s="485">
        <f>ETM537+1</f>
        <v>3</v>
      </c>
      <c r="ETN538" s="340" t="s">
        <v>612</v>
      </c>
      <c r="ETO538" s="485">
        <f>ETO537+1</f>
        <v>3</v>
      </c>
      <c r="ETP538" s="340" t="s">
        <v>612</v>
      </c>
      <c r="ETQ538" s="485">
        <f>ETQ537+1</f>
        <v>3</v>
      </c>
      <c r="ETR538" s="340" t="s">
        <v>612</v>
      </c>
      <c r="ETS538" s="485">
        <f>ETS537+1</f>
        <v>3</v>
      </c>
      <c r="ETT538" s="340" t="s">
        <v>612</v>
      </c>
      <c r="ETU538" s="485">
        <f>ETU537+1</f>
        <v>3</v>
      </c>
      <c r="ETV538" s="340" t="s">
        <v>612</v>
      </c>
      <c r="ETW538" s="485">
        <f>ETW537+1</f>
        <v>3</v>
      </c>
      <c r="ETX538" s="340" t="s">
        <v>612</v>
      </c>
      <c r="ETY538" s="485">
        <f>ETY537+1</f>
        <v>3</v>
      </c>
      <c r="ETZ538" s="340" t="s">
        <v>612</v>
      </c>
      <c r="EUA538" s="485">
        <f>EUA537+1</f>
        <v>3</v>
      </c>
      <c r="EUB538" s="340" t="s">
        <v>612</v>
      </c>
      <c r="EUC538" s="485">
        <f>EUC537+1</f>
        <v>3</v>
      </c>
      <c r="EUD538" s="340" t="s">
        <v>612</v>
      </c>
      <c r="EUE538" s="485">
        <f>EUE537+1</f>
        <v>3</v>
      </c>
      <c r="EUF538" s="340" t="s">
        <v>612</v>
      </c>
      <c r="EUG538" s="485">
        <f>EUG537+1</f>
        <v>3</v>
      </c>
      <c r="EUH538" s="340" t="s">
        <v>612</v>
      </c>
      <c r="EUI538" s="485">
        <f>EUI537+1</f>
        <v>3</v>
      </c>
      <c r="EUJ538" s="340" t="s">
        <v>612</v>
      </c>
      <c r="EUK538" s="485">
        <f>EUK537+1</f>
        <v>3</v>
      </c>
      <c r="EUL538" s="340" t="s">
        <v>612</v>
      </c>
      <c r="EUM538" s="485">
        <f>EUM537+1</f>
        <v>3</v>
      </c>
      <c r="EUN538" s="340" t="s">
        <v>612</v>
      </c>
      <c r="EUO538" s="485">
        <f>EUO537+1</f>
        <v>3</v>
      </c>
      <c r="EUP538" s="340" t="s">
        <v>612</v>
      </c>
      <c r="EUQ538" s="485">
        <f>EUQ537+1</f>
        <v>3</v>
      </c>
      <c r="EUR538" s="340" t="s">
        <v>612</v>
      </c>
      <c r="EUS538" s="485">
        <f>EUS537+1</f>
        <v>3</v>
      </c>
      <c r="EUT538" s="340" t="s">
        <v>612</v>
      </c>
      <c r="EUU538" s="485">
        <f>EUU537+1</f>
        <v>3</v>
      </c>
      <c r="EUV538" s="340" t="s">
        <v>612</v>
      </c>
      <c r="EUW538" s="485">
        <f>EUW537+1</f>
        <v>3</v>
      </c>
      <c r="EUX538" s="340" t="s">
        <v>612</v>
      </c>
      <c r="EUY538" s="485">
        <f>EUY537+1</f>
        <v>3</v>
      </c>
      <c r="EUZ538" s="340" t="s">
        <v>612</v>
      </c>
      <c r="EVA538" s="485">
        <f>EVA537+1</f>
        <v>3</v>
      </c>
      <c r="EVB538" s="340" t="s">
        <v>612</v>
      </c>
      <c r="EVC538" s="485">
        <f>EVC537+1</f>
        <v>3</v>
      </c>
      <c r="EVD538" s="340" t="s">
        <v>612</v>
      </c>
      <c r="EVE538" s="485">
        <f>EVE537+1</f>
        <v>3</v>
      </c>
      <c r="EVF538" s="340" t="s">
        <v>612</v>
      </c>
      <c r="EVG538" s="485">
        <f>EVG537+1</f>
        <v>3</v>
      </c>
      <c r="EVH538" s="340" t="s">
        <v>612</v>
      </c>
      <c r="EVI538" s="485">
        <f>EVI537+1</f>
        <v>3</v>
      </c>
      <c r="EVJ538" s="340" t="s">
        <v>612</v>
      </c>
      <c r="EVK538" s="485">
        <f>EVK537+1</f>
        <v>3</v>
      </c>
      <c r="EVL538" s="340" t="s">
        <v>612</v>
      </c>
      <c r="EVM538" s="485">
        <f>EVM537+1</f>
        <v>3</v>
      </c>
      <c r="EVN538" s="340" t="s">
        <v>612</v>
      </c>
      <c r="EVO538" s="485">
        <f>EVO537+1</f>
        <v>3</v>
      </c>
      <c r="EVP538" s="340" t="s">
        <v>612</v>
      </c>
      <c r="EVQ538" s="485">
        <f>EVQ537+1</f>
        <v>3</v>
      </c>
      <c r="EVR538" s="340" t="s">
        <v>612</v>
      </c>
      <c r="EVS538" s="485">
        <f>EVS537+1</f>
        <v>3</v>
      </c>
      <c r="EVT538" s="340" t="s">
        <v>612</v>
      </c>
      <c r="EVU538" s="485">
        <f>EVU537+1</f>
        <v>3</v>
      </c>
      <c r="EVV538" s="340" t="s">
        <v>612</v>
      </c>
      <c r="EVW538" s="485">
        <f>EVW537+1</f>
        <v>3</v>
      </c>
      <c r="EVX538" s="340" t="s">
        <v>612</v>
      </c>
      <c r="EVY538" s="485">
        <f>EVY537+1</f>
        <v>3</v>
      </c>
      <c r="EVZ538" s="340" t="s">
        <v>612</v>
      </c>
      <c r="EWA538" s="485">
        <f>EWA537+1</f>
        <v>3</v>
      </c>
      <c r="EWB538" s="340" t="s">
        <v>612</v>
      </c>
      <c r="EWC538" s="485">
        <f>EWC537+1</f>
        <v>3</v>
      </c>
      <c r="EWD538" s="340" t="s">
        <v>612</v>
      </c>
      <c r="EWE538" s="485">
        <f>EWE537+1</f>
        <v>3</v>
      </c>
      <c r="EWF538" s="340" t="s">
        <v>612</v>
      </c>
      <c r="EWG538" s="485">
        <f>EWG537+1</f>
        <v>3</v>
      </c>
      <c r="EWH538" s="340" t="s">
        <v>612</v>
      </c>
      <c r="EWI538" s="485">
        <f>EWI537+1</f>
        <v>3</v>
      </c>
      <c r="EWJ538" s="340" t="s">
        <v>612</v>
      </c>
      <c r="EWK538" s="485">
        <f>EWK537+1</f>
        <v>3</v>
      </c>
      <c r="EWL538" s="340" t="s">
        <v>612</v>
      </c>
      <c r="EWM538" s="485">
        <f>EWM537+1</f>
        <v>3</v>
      </c>
      <c r="EWN538" s="340" t="s">
        <v>612</v>
      </c>
      <c r="EWO538" s="485">
        <f>EWO537+1</f>
        <v>3</v>
      </c>
      <c r="EWP538" s="340" t="s">
        <v>612</v>
      </c>
      <c r="EWQ538" s="485">
        <f>EWQ537+1</f>
        <v>3</v>
      </c>
      <c r="EWR538" s="340" t="s">
        <v>612</v>
      </c>
      <c r="EWS538" s="485">
        <f>EWS537+1</f>
        <v>3</v>
      </c>
      <c r="EWT538" s="340" t="s">
        <v>612</v>
      </c>
      <c r="EWU538" s="485">
        <f>EWU537+1</f>
        <v>3</v>
      </c>
      <c r="EWV538" s="340" t="s">
        <v>612</v>
      </c>
      <c r="EWW538" s="485">
        <f>EWW537+1</f>
        <v>3</v>
      </c>
      <c r="EWX538" s="340" t="s">
        <v>612</v>
      </c>
      <c r="EWY538" s="485">
        <f>EWY537+1</f>
        <v>3</v>
      </c>
      <c r="EWZ538" s="340" t="s">
        <v>612</v>
      </c>
      <c r="EXA538" s="485">
        <f>EXA537+1</f>
        <v>3</v>
      </c>
      <c r="EXB538" s="340" t="s">
        <v>612</v>
      </c>
      <c r="EXC538" s="485">
        <f>EXC537+1</f>
        <v>3</v>
      </c>
      <c r="EXD538" s="340" t="s">
        <v>612</v>
      </c>
      <c r="EXE538" s="485">
        <f>EXE537+1</f>
        <v>3</v>
      </c>
      <c r="EXF538" s="340" t="s">
        <v>612</v>
      </c>
      <c r="EXG538" s="485">
        <f>EXG537+1</f>
        <v>3</v>
      </c>
      <c r="EXH538" s="340" t="s">
        <v>612</v>
      </c>
      <c r="EXI538" s="485">
        <f>EXI537+1</f>
        <v>3</v>
      </c>
      <c r="EXJ538" s="340" t="s">
        <v>612</v>
      </c>
      <c r="EXK538" s="485">
        <f>EXK537+1</f>
        <v>3</v>
      </c>
      <c r="EXL538" s="340" t="s">
        <v>612</v>
      </c>
      <c r="EXM538" s="485">
        <f>EXM537+1</f>
        <v>3</v>
      </c>
      <c r="EXN538" s="340" t="s">
        <v>612</v>
      </c>
      <c r="EXO538" s="485">
        <f>EXO537+1</f>
        <v>3</v>
      </c>
      <c r="EXP538" s="340" t="s">
        <v>612</v>
      </c>
      <c r="EXQ538" s="485">
        <f>EXQ537+1</f>
        <v>3</v>
      </c>
      <c r="EXR538" s="340" t="s">
        <v>612</v>
      </c>
      <c r="EXS538" s="485">
        <f>EXS537+1</f>
        <v>3</v>
      </c>
      <c r="EXT538" s="340" t="s">
        <v>612</v>
      </c>
      <c r="EXU538" s="485">
        <f>EXU537+1</f>
        <v>3</v>
      </c>
      <c r="EXV538" s="340" t="s">
        <v>612</v>
      </c>
      <c r="EXW538" s="485">
        <f>EXW537+1</f>
        <v>3</v>
      </c>
      <c r="EXX538" s="340" t="s">
        <v>612</v>
      </c>
      <c r="EXY538" s="485">
        <f>EXY537+1</f>
        <v>3</v>
      </c>
      <c r="EXZ538" s="340" t="s">
        <v>612</v>
      </c>
      <c r="EYA538" s="485">
        <f>EYA537+1</f>
        <v>3</v>
      </c>
      <c r="EYB538" s="340" t="s">
        <v>612</v>
      </c>
      <c r="EYC538" s="485">
        <f>EYC537+1</f>
        <v>3</v>
      </c>
      <c r="EYD538" s="340" t="s">
        <v>612</v>
      </c>
      <c r="EYE538" s="485">
        <f>EYE537+1</f>
        <v>3</v>
      </c>
      <c r="EYF538" s="340" t="s">
        <v>612</v>
      </c>
      <c r="EYG538" s="485">
        <f>EYG537+1</f>
        <v>3</v>
      </c>
      <c r="EYH538" s="340" t="s">
        <v>612</v>
      </c>
      <c r="EYI538" s="485">
        <f>EYI537+1</f>
        <v>3</v>
      </c>
      <c r="EYJ538" s="340" t="s">
        <v>612</v>
      </c>
      <c r="EYK538" s="485">
        <f>EYK537+1</f>
        <v>3</v>
      </c>
      <c r="EYL538" s="340" t="s">
        <v>612</v>
      </c>
      <c r="EYM538" s="485">
        <f>EYM537+1</f>
        <v>3</v>
      </c>
      <c r="EYN538" s="340" t="s">
        <v>612</v>
      </c>
      <c r="EYO538" s="485">
        <f>EYO537+1</f>
        <v>3</v>
      </c>
      <c r="EYP538" s="340" t="s">
        <v>612</v>
      </c>
      <c r="EYQ538" s="485">
        <f>EYQ537+1</f>
        <v>3</v>
      </c>
      <c r="EYR538" s="340" t="s">
        <v>612</v>
      </c>
      <c r="EYS538" s="485">
        <f>EYS537+1</f>
        <v>3</v>
      </c>
      <c r="EYT538" s="340" t="s">
        <v>612</v>
      </c>
      <c r="EYU538" s="485">
        <f>EYU537+1</f>
        <v>3</v>
      </c>
      <c r="EYV538" s="340" t="s">
        <v>612</v>
      </c>
      <c r="EYW538" s="485">
        <f>EYW537+1</f>
        <v>3</v>
      </c>
      <c r="EYX538" s="340" t="s">
        <v>612</v>
      </c>
      <c r="EYY538" s="485">
        <f>EYY537+1</f>
        <v>3</v>
      </c>
      <c r="EYZ538" s="340" t="s">
        <v>612</v>
      </c>
      <c r="EZA538" s="485">
        <f>EZA537+1</f>
        <v>3</v>
      </c>
      <c r="EZB538" s="340" t="s">
        <v>612</v>
      </c>
      <c r="EZC538" s="485">
        <f>EZC537+1</f>
        <v>3</v>
      </c>
      <c r="EZD538" s="340" t="s">
        <v>612</v>
      </c>
      <c r="EZE538" s="485">
        <f>EZE537+1</f>
        <v>3</v>
      </c>
      <c r="EZF538" s="340" t="s">
        <v>612</v>
      </c>
      <c r="EZG538" s="485">
        <f>EZG537+1</f>
        <v>3</v>
      </c>
      <c r="EZH538" s="340" t="s">
        <v>612</v>
      </c>
      <c r="EZI538" s="485">
        <f>EZI537+1</f>
        <v>3</v>
      </c>
      <c r="EZJ538" s="340" t="s">
        <v>612</v>
      </c>
      <c r="EZK538" s="485">
        <f>EZK537+1</f>
        <v>3</v>
      </c>
      <c r="EZL538" s="340" t="s">
        <v>612</v>
      </c>
      <c r="EZM538" s="485">
        <f>EZM537+1</f>
        <v>3</v>
      </c>
      <c r="EZN538" s="340" t="s">
        <v>612</v>
      </c>
      <c r="EZO538" s="485">
        <f>EZO537+1</f>
        <v>3</v>
      </c>
      <c r="EZP538" s="340" t="s">
        <v>612</v>
      </c>
      <c r="EZQ538" s="485">
        <f>EZQ537+1</f>
        <v>3</v>
      </c>
      <c r="EZR538" s="340" t="s">
        <v>612</v>
      </c>
      <c r="EZS538" s="485">
        <f>EZS537+1</f>
        <v>3</v>
      </c>
      <c r="EZT538" s="340" t="s">
        <v>612</v>
      </c>
      <c r="EZU538" s="485">
        <f>EZU537+1</f>
        <v>3</v>
      </c>
      <c r="EZV538" s="340" t="s">
        <v>612</v>
      </c>
      <c r="EZW538" s="485">
        <f>EZW537+1</f>
        <v>3</v>
      </c>
      <c r="EZX538" s="340" t="s">
        <v>612</v>
      </c>
      <c r="EZY538" s="485">
        <f>EZY537+1</f>
        <v>3</v>
      </c>
      <c r="EZZ538" s="340" t="s">
        <v>612</v>
      </c>
      <c r="FAA538" s="485">
        <f>FAA537+1</f>
        <v>3</v>
      </c>
      <c r="FAB538" s="340" t="s">
        <v>612</v>
      </c>
      <c r="FAC538" s="485">
        <f>FAC537+1</f>
        <v>3</v>
      </c>
      <c r="FAD538" s="340" t="s">
        <v>612</v>
      </c>
      <c r="FAE538" s="485">
        <f>FAE537+1</f>
        <v>3</v>
      </c>
      <c r="FAF538" s="340" t="s">
        <v>612</v>
      </c>
      <c r="FAG538" s="485">
        <f>FAG537+1</f>
        <v>3</v>
      </c>
      <c r="FAH538" s="340" t="s">
        <v>612</v>
      </c>
      <c r="FAI538" s="485">
        <f>FAI537+1</f>
        <v>3</v>
      </c>
      <c r="FAJ538" s="340" t="s">
        <v>612</v>
      </c>
      <c r="FAK538" s="485">
        <f>FAK537+1</f>
        <v>3</v>
      </c>
      <c r="FAL538" s="340" t="s">
        <v>612</v>
      </c>
      <c r="FAM538" s="485">
        <f>FAM537+1</f>
        <v>3</v>
      </c>
      <c r="FAN538" s="340" t="s">
        <v>612</v>
      </c>
      <c r="FAO538" s="485">
        <f>FAO537+1</f>
        <v>3</v>
      </c>
      <c r="FAP538" s="340" t="s">
        <v>612</v>
      </c>
      <c r="FAQ538" s="485">
        <f>FAQ537+1</f>
        <v>3</v>
      </c>
      <c r="FAR538" s="340" t="s">
        <v>612</v>
      </c>
      <c r="FAS538" s="485">
        <f>FAS537+1</f>
        <v>3</v>
      </c>
      <c r="FAT538" s="340" t="s">
        <v>612</v>
      </c>
      <c r="FAU538" s="485">
        <f>FAU537+1</f>
        <v>3</v>
      </c>
      <c r="FAV538" s="340" t="s">
        <v>612</v>
      </c>
      <c r="FAW538" s="485">
        <f>FAW537+1</f>
        <v>3</v>
      </c>
      <c r="FAX538" s="340" t="s">
        <v>612</v>
      </c>
      <c r="FAY538" s="485">
        <f>FAY537+1</f>
        <v>3</v>
      </c>
      <c r="FAZ538" s="340" t="s">
        <v>612</v>
      </c>
      <c r="FBA538" s="485">
        <f>FBA537+1</f>
        <v>3</v>
      </c>
      <c r="FBB538" s="340" t="s">
        <v>612</v>
      </c>
      <c r="FBC538" s="485">
        <f>FBC537+1</f>
        <v>3</v>
      </c>
      <c r="FBD538" s="340" t="s">
        <v>612</v>
      </c>
      <c r="FBE538" s="485">
        <f>FBE537+1</f>
        <v>3</v>
      </c>
      <c r="FBF538" s="340" t="s">
        <v>612</v>
      </c>
      <c r="FBG538" s="485">
        <f>FBG537+1</f>
        <v>3</v>
      </c>
      <c r="FBH538" s="340" t="s">
        <v>612</v>
      </c>
      <c r="FBI538" s="485">
        <f>FBI537+1</f>
        <v>3</v>
      </c>
      <c r="FBJ538" s="340" t="s">
        <v>612</v>
      </c>
      <c r="FBK538" s="485">
        <f>FBK537+1</f>
        <v>3</v>
      </c>
      <c r="FBL538" s="340" t="s">
        <v>612</v>
      </c>
      <c r="FBM538" s="485">
        <f>FBM537+1</f>
        <v>3</v>
      </c>
      <c r="FBN538" s="340" t="s">
        <v>612</v>
      </c>
      <c r="FBO538" s="485">
        <f>FBO537+1</f>
        <v>3</v>
      </c>
      <c r="FBP538" s="340" t="s">
        <v>612</v>
      </c>
      <c r="FBQ538" s="485">
        <f>FBQ537+1</f>
        <v>3</v>
      </c>
      <c r="FBR538" s="340" t="s">
        <v>612</v>
      </c>
      <c r="FBS538" s="485">
        <f>FBS537+1</f>
        <v>3</v>
      </c>
      <c r="FBT538" s="340" t="s">
        <v>612</v>
      </c>
      <c r="FBU538" s="485">
        <f>FBU537+1</f>
        <v>3</v>
      </c>
      <c r="FBV538" s="340" t="s">
        <v>612</v>
      </c>
      <c r="FBW538" s="485">
        <f>FBW537+1</f>
        <v>3</v>
      </c>
      <c r="FBX538" s="340" t="s">
        <v>612</v>
      </c>
      <c r="FBY538" s="485">
        <f>FBY537+1</f>
        <v>3</v>
      </c>
      <c r="FBZ538" s="340" t="s">
        <v>612</v>
      </c>
      <c r="FCA538" s="485">
        <f>FCA537+1</f>
        <v>3</v>
      </c>
      <c r="FCB538" s="340" t="s">
        <v>612</v>
      </c>
      <c r="FCC538" s="485">
        <f>FCC537+1</f>
        <v>3</v>
      </c>
      <c r="FCD538" s="340" t="s">
        <v>612</v>
      </c>
      <c r="FCE538" s="485">
        <f>FCE537+1</f>
        <v>3</v>
      </c>
      <c r="FCF538" s="340" t="s">
        <v>612</v>
      </c>
      <c r="FCG538" s="485">
        <f>FCG537+1</f>
        <v>3</v>
      </c>
      <c r="FCH538" s="340" t="s">
        <v>612</v>
      </c>
      <c r="FCI538" s="485">
        <f>FCI537+1</f>
        <v>3</v>
      </c>
      <c r="FCJ538" s="340" t="s">
        <v>612</v>
      </c>
      <c r="FCK538" s="485">
        <f>FCK537+1</f>
        <v>3</v>
      </c>
      <c r="FCL538" s="340" t="s">
        <v>612</v>
      </c>
      <c r="FCM538" s="485">
        <f>FCM537+1</f>
        <v>3</v>
      </c>
      <c r="FCN538" s="340" t="s">
        <v>612</v>
      </c>
      <c r="FCO538" s="485">
        <f>FCO537+1</f>
        <v>3</v>
      </c>
      <c r="FCP538" s="340" t="s">
        <v>612</v>
      </c>
      <c r="FCQ538" s="485">
        <f>FCQ537+1</f>
        <v>3</v>
      </c>
      <c r="FCR538" s="340" t="s">
        <v>612</v>
      </c>
      <c r="FCS538" s="485">
        <f>FCS537+1</f>
        <v>3</v>
      </c>
      <c r="FCT538" s="340" t="s">
        <v>612</v>
      </c>
      <c r="FCU538" s="485">
        <f>FCU537+1</f>
        <v>3</v>
      </c>
      <c r="FCV538" s="340" t="s">
        <v>612</v>
      </c>
      <c r="FCW538" s="485">
        <f>FCW537+1</f>
        <v>3</v>
      </c>
      <c r="FCX538" s="340" t="s">
        <v>612</v>
      </c>
      <c r="FCY538" s="485">
        <f>FCY537+1</f>
        <v>3</v>
      </c>
      <c r="FCZ538" s="340" t="s">
        <v>612</v>
      </c>
      <c r="FDA538" s="485">
        <f>FDA537+1</f>
        <v>3</v>
      </c>
      <c r="FDB538" s="340" t="s">
        <v>612</v>
      </c>
      <c r="FDC538" s="485">
        <f>FDC537+1</f>
        <v>3</v>
      </c>
      <c r="FDD538" s="340" t="s">
        <v>612</v>
      </c>
      <c r="FDE538" s="485">
        <f>FDE537+1</f>
        <v>3</v>
      </c>
      <c r="FDF538" s="340" t="s">
        <v>612</v>
      </c>
      <c r="FDG538" s="485">
        <f>FDG537+1</f>
        <v>3</v>
      </c>
      <c r="FDH538" s="340" t="s">
        <v>612</v>
      </c>
      <c r="FDI538" s="485">
        <f>FDI537+1</f>
        <v>3</v>
      </c>
      <c r="FDJ538" s="340" t="s">
        <v>612</v>
      </c>
      <c r="FDK538" s="485">
        <f>FDK537+1</f>
        <v>3</v>
      </c>
      <c r="FDL538" s="340" t="s">
        <v>612</v>
      </c>
      <c r="FDM538" s="485">
        <f>FDM537+1</f>
        <v>3</v>
      </c>
      <c r="FDN538" s="340" t="s">
        <v>612</v>
      </c>
      <c r="FDO538" s="485">
        <f>FDO537+1</f>
        <v>3</v>
      </c>
      <c r="FDP538" s="340" t="s">
        <v>612</v>
      </c>
      <c r="FDQ538" s="485">
        <f>FDQ537+1</f>
        <v>3</v>
      </c>
      <c r="FDR538" s="340" t="s">
        <v>612</v>
      </c>
      <c r="FDS538" s="485">
        <f>FDS537+1</f>
        <v>3</v>
      </c>
      <c r="FDT538" s="340" t="s">
        <v>612</v>
      </c>
      <c r="FDU538" s="485">
        <f>FDU537+1</f>
        <v>3</v>
      </c>
      <c r="FDV538" s="340" t="s">
        <v>612</v>
      </c>
      <c r="FDW538" s="485">
        <f>FDW537+1</f>
        <v>3</v>
      </c>
      <c r="FDX538" s="340" t="s">
        <v>612</v>
      </c>
      <c r="FDY538" s="485">
        <f>FDY537+1</f>
        <v>3</v>
      </c>
      <c r="FDZ538" s="340" t="s">
        <v>612</v>
      </c>
      <c r="FEA538" s="485">
        <f>FEA537+1</f>
        <v>3</v>
      </c>
      <c r="FEB538" s="340" t="s">
        <v>612</v>
      </c>
      <c r="FEC538" s="485">
        <f>FEC537+1</f>
        <v>3</v>
      </c>
      <c r="FED538" s="340" t="s">
        <v>612</v>
      </c>
      <c r="FEE538" s="485">
        <f>FEE537+1</f>
        <v>3</v>
      </c>
      <c r="FEF538" s="340" t="s">
        <v>612</v>
      </c>
      <c r="FEG538" s="485">
        <f>FEG537+1</f>
        <v>3</v>
      </c>
      <c r="FEH538" s="340" t="s">
        <v>612</v>
      </c>
      <c r="FEI538" s="485">
        <f>FEI537+1</f>
        <v>3</v>
      </c>
      <c r="FEJ538" s="340" t="s">
        <v>612</v>
      </c>
      <c r="FEK538" s="485">
        <f>FEK537+1</f>
        <v>3</v>
      </c>
      <c r="FEL538" s="340" t="s">
        <v>612</v>
      </c>
      <c r="FEM538" s="485">
        <f>FEM537+1</f>
        <v>3</v>
      </c>
      <c r="FEN538" s="340" t="s">
        <v>612</v>
      </c>
      <c r="FEO538" s="485">
        <f>FEO537+1</f>
        <v>3</v>
      </c>
      <c r="FEP538" s="340" t="s">
        <v>612</v>
      </c>
      <c r="FEQ538" s="485">
        <f>FEQ537+1</f>
        <v>3</v>
      </c>
      <c r="FER538" s="340" t="s">
        <v>612</v>
      </c>
      <c r="FES538" s="485">
        <f>FES537+1</f>
        <v>3</v>
      </c>
      <c r="FET538" s="340" t="s">
        <v>612</v>
      </c>
      <c r="FEU538" s="485">
        <f>FEU537+1</f>
        <v>3</v>
      </c>
      <c r="FEV538" s="340" t="s">
        <v>612</v>
      </c>
      <c r="FEW538" s="485">
        <f>FEW537+1</f>
        <v>3</v>
      </c>
      <c r="FEX538" s="340" t="s">
        <v>612</v>
      </c>
      <c r="FEY538" s="485">
        <f>FEY537+1</f>
        <v>3</v>
      </c>
      <c r="FEZ538" s="340" t="s">
        <v>612</v>
      </c>
      <c r="FFA538" s="485">
        <f>FFA537+1</f>
        <v>3</v>
      </c>
      <c r="FFB538" s="340" t="s">
        <v>612</v>
      </c>
      <c r="FFC538" s="485">
        <f>FFC537+1</f>
        <v>3</v>
      </c>
      <c r="FFD538" s="340" t="s">
        <v>612</v>
      </c>
      <c r="FFE538" s="485">
        <f>FFE537+1</f>
        <v>3</v>
      </c>
      <c r="FFF538" s="340" t="s">
        <v>612</v>
      </c>
      <c r="FFG538" s="485">
        <f>FFG537+1</f>
        <v>3</v>
      </c>
      <c r="FFH538" s="340" t="s">
        <v>612</v>
      </c>
      <c r="FFI538" s="485">
        <f>FFI537+1</f>
        <v>3</v>
      </c>
      <c r="FFJ538" s="340" t="s">
        <v>612</v>
      </c>
      <c r="FFK538" s="485">
        <f>FFK537+1</f>
        <v>3</v>
      </c>
      <c r="FFL538" s="340" t="s">
        <v>612</v>
      </c>
      <c r="FFM538" s="485">
        <f>FFM537+1</f>
        <v>3</v>
      </c>
      <c r="FFN538" s="340" t="s">
        <v>612</v>
      </c>
      <c r="FFO538" s="485">
        <f>FFO537+1</f>
        <v>3</v>
      </c>
      <c r="FFP538" s="340" t="s">
        <v>612</v>
      </c>
      <c r="FFQ538" s="485">
        <f>FFQ537+1</f>
        <v>3</v>
      </c>
      <c r="FFR538" s="340" t="s">
        <v>612</v>
      </c>
      <c r="FFS538" s="485">
        <f>FFS537+1</f>
        <v>3</v>
      </c>
      <c r="FFT538" s="340" t="s">
        <v>612</v>
      </c>
      <c r="FFU538" s="485">
        <f>FFU537+1</f>
        <v>3</v>
      </c>
      <c r="FFV538" s="340" t="s">
        <v>612</v>
      </c>
      <c r="FFW538" s="485">
        <f>FFW537+1</f>
        <v>3</v>
      </c>
      <c r="FFX538" s="340" t="s">
        <v>612</v>
      </c>
      <c r="FFY538" s="485">
        <f>FFY537+1</f>
        <v>3</v>
      </c>
      <c r="FFZ538" s="340" t="s">
        <v>612</v>
      </c>
      <c r="FGA538" s="485">
        <f>FGA537+1</f>
        <v>3</v>
      </c>
      <c r="FGB538" s="340" t="s">
        <v>612</v>
      </c>
      <c r="FGC538" s="485">
        <f>FGC537+1</f>
        <v>3</v>
      </c>
      <c r="FGD538" s="340" t="s">
        <v>612</v>
      </c>
      <c r="FGE538" s="485">
        <f>FGE537+1</f>
        <v>3</v>
      </c>
      <c r="FGF538" s="340" t="s">
        <v>612</v>
      </c>
      <c r="FGG538" s="485">
        <f>FGG537+1</f>
        <v>3</v>
      </c>
      <c r="FGH538" s="340" t="s">
        <v>612</v>
      </c>
      <c r="FGI538" s="485">
        <f>FGI537+1</f>
        <v>3</v>
      </c>
      <c r="FGJ538" s="340" t="s">
        <v>612</v>
      </c>
      <c r="FGK538" s="485">
        <f>FGK537+1</f>
        <v>3</v>
      </c>
      <c r="FGL538" s="340" t="s">
        <v>612</v>
      </c>
      <c r="FGM538" s="485">
        <f>FGM537+1</f>
        <v>3</v>
      </c>
      <c r="FGN538" s="340" t="s">
        <v>612</v>
      </c>
      <c r="FGO538" s="485">
        <f>FGO537+1</f>
        <v>3</v>
      </c>
      <c r="FGP538" s="340" t="s">
        <v>612</v>
      </c>
      <c r="FGQ538" s="485">
        <f>FGQ537+1</f>
        <v>3</v>
      </c>
      <c r="FGR538" s="340" t="s">
        <v>612</v>
      </c>
      <c r="FGS538" s="485">
        <f>FGS537+1</f>
        <v>3</v>
      </c>
      <c r="FGT538" s="340" t="s">
        <v>612</v>
      </c>
      <c r="FGU538" s="485">
        <f>FGU537+1</f>
        <v>3</v>
      </c>
      <c r="FGV538" s="340" t="s">
        <v>612</v>
      </c>
      <c r="FGW538" s="485">
        <f>FGW537+1</f>
        <v>3</v>
      </c>
      <c r="FGX538" s="340" t="s">
        <v>612</v>
      </c>
      <c r="FGY538" s="485">
        <f>FGY537+1</f>
        <v>3</v>
      </c>
      <c r="FGZ538" s="340" t="s">
        <v>612</v>
      </c>
      <c r="FHA538" s="485">
        <f>FHA537+1</f>
        <v>3</v>
      </c>
      <c r="FHB538" s="340" t="s">
        <v>612</v>
      </c>
      <c r="FHC538" s="485">
        <f>FHC537+1</f>
        <v>3</v>
      </c>
      <c r="FHD538" s="340" t="s">
        <v>612</v>
      </c>
      <c r="FHE538" s="485">
        <f>FHE537+1</f>
        <v>3</v>
      </c>
      <c r="FHF538" s="340" t="s">
        <v>612</v>
      </c>
      <c r="FHG538" s="485">
        <f>FHG537+1</f>
        <v>3</v>
      </c>
      <c r="FHH538" s="340" t="s">
        <v>612</v>
      </c>
      <c r="FHI538" s="485">
        <f>FHI537+1</f>
        <v>3</v>
      </c>
      <c r="FHJ538" s="340" t="s">
        <v>612</v>
      </c>
      <c r="FHK538" s="485">
        <f>FHK537+1</f>
        <v>3</v>
      </c>
      <c r="FHL538" s="340" t="s">
        <v>612</v>
      </c>
      <c r="FHM538" s="485">
        <f>FHM537+1</f>
        <v>3</v>
      </c>
      <c r="FHN538" s="340" t="s">
        <v>612</v>
      </c>
      <c r="FHO538" s="485">
        <f>FHO537+1</f>
        <v>3</v>
      </c>
      <c r="FHP538" s="340" t="s">
        <v>612</v>
      </c>
      <c r="FHQ538" s="485">
        <f>FHQ537+1</f>
        <v>3</v>
      </c>
      <c r="FHR538" s="340" t="s">
        <v>612</v>
      </c>
      <c r="FHS538" s="485">
        <f>FHS537+1</f>
        <v>3</v>
      </c>
      <c r="FHT538" s="340" t="s">
        <v>612</v>
      </c>
      <c r="FHU538" s="485">
        <f>FHU537+1</f>
        <v>3</v>
      </c>
      <c r="FHV538" s="340" t="s">
        <v>612</v>
      </c>
      <c r="FHW538" s="485">
        <f>FHW537+1</f>
        <v>3</v>
      </c>
      <c r="FHX538" s="340" t="s">
        <v>612</v>
      </c>
      <c r="FHY538" s="485">
        <f>FHY537+1</f>
        <v>3</v>
      </c>
      <c r="FHZ538" s="340" t="s">
        <v>612</v>
      </c>
      <c r="FIA538" s="485">
        <f>FIA537+1</f>
        <v>3</v>
      </c>
      <c r="FIB538" s="340" t="s">
        <v>612</v>
      </c>
      <c r="FIC538" s="485">
        <f>FIC537+1</f>
        <v>3</v>
      </c>
      <c r="FID538" s="340" t="s">
        <v>612</v>
      </c>
      <c r="FIE538" s="485">
        <f>FIE537+1</f>
        <v>3</v>
      </c>
      <c r="FIF538" s="340" t="s">
        <v>612</v>
      </c>
      <c r="FIG538" s="485">
        <f>FIG537+1</f>
        <v>3</v>
      </c>
      <c r="FIH538" s="340" t="s">
        <v>612</v>
      </c>
      <c r="FII538" s="485">
        <f>FII537+1</f>
        <v>3</v>
      </c>
      <c r="FIJ538" s="340" t="s">
        <v>612</v>
      </c>
      <c r="FIK538" s="485">
        <f>FIK537+1</f>
        <v>3</v>
      </c>
      <c r="FIL538" s="340" t="s">
        <v>612</v>
      </c>
      <c r="FIM538" s="485">
        <f>FIM537+1</f>
        <v>3</v>
      </c>
      <c r="FIN538" s="340" t="s">
        <v>612</v>
      </c>
      <c r="FIO538" s="485">
        <f>FIO537+1</f>
        <v>3</v>
      </c>
      <c r="FIP538" s="340" t="s">
        <v>612</v>
      </c>
      <c r="FIQ538" s="485">
        <f>FIQ537+1</f>
        <v>3</v>
      </c>
      <c r="FIR538" s="340" t="s">
        <v>612</v>
      </c>
      <c r="FIS538" s="485">
        <f>FIS537+1</f>
        <v>3</v>
      </c>
      <c r="FIT538" s="340" t="s">
        <v>612</v>
      </c>
      <c r="FIU538" s="485">
        <f>FIU537+1</f>
        <v>3</v>
      </c>
      <c r="FIV538" s="340" t="s">
        <v>612</v>
      </c>
      <c r="FIW538" s="485">
        <f>FIW537+1</f>
        <v>3</v>
      </c>
      <c r="FIX538" s="340" t="s">
        <v>612</v>
      </c>
      <c r="FIY538" s="485">
        <f>FIY537+1</f>
        <v>3</v>
      </c>
      <c r="FIZ538" s="340" t="s">
        <v>612</v>
      </c>
      <c r="FJA538" s="485">
        <f>FJA537+1</f>
        <v>3</v>
      </c>
      <c r="FJB538" s="340" t="s">
        <v>612</v>
      </c>
      <c r="FJC538" s="485">
        <f>FJC537+1</f>
        <v>3</v>
      </c>
      <c r="FJD538" s="340" t="s">
        <v>612</v>
      </c>
      <c r="FJE538" s="485">
        <f>FJE537+1</f>
        <v>3</v>
      </c>
      <c r="FJF538" s="340" t="s">
        <v>612</v>
      </c>
      <c r="FJG538" s="485">
        <f>FJG537+1</f>
        <v>3</v>
      </c>
      <c r="FJH538" s="340" t="s">
        <v>612</v>
      </c>
      <c r="FJI538" s="485">
        <f>FJI537+1</f>
        <v>3</v>
      </c>
      <c r="FJJ538" s="340" t="s">
        <v>612</v>
      </c>
      <c r="FJK538" s="485">
        <f>FJK537+1</f>
        <v>3</v>
      </c>
      <c r="FJL538" s="340" t="s">
        <v>612</v>
      </c>
      <c r="FJM538" s="485">
        <f>FJM537+1</f>
        <v>3</v>
      </c>
      <c r="FJN538" s="340" t="s">
        <v>612</v>
      </c>
      <c r="FJO538" s="485">
        <f>FJO537+1</f>
        <v>3</v>
      </c>
      <c r="FJP538" s="340" t="s">
        <v>612</v>
      </c>
      <c r="FJQ538" s="485">
        <f>FJQ537+1</f>
        <v>3</v>
      </c>
      <c r="FJR538" s="340" t="s">
        <v>612</v>
      </c>
      <c r="FJS538" s="485">
        <f>FJS537+1</f>
        <v>3</v>
      </c>
      <c r="FJT538" s="340" t="s">
        <v>612</v>
      </c>
      <c r="FJU538" s="485">
        <f>FJU537+1</f>
        <v>3</v>
      </c>
      <c r="FJV538" s="340" t="s">
        <v>612</v>
      </c>
      <c r="FJW538" s="485">
        <f>FJW537+1</f>
        <v>3</v>
      </c>
      <c r="FJX538" s="340" t="s">
        <v>612</v>
      </c>
      <c r="FJY538" s="485">
        <f>FJY537+1</f>
        <v>3</v>
      </c>
      <c r="FJZ538" s="340" t="s">
        <v>612</v>
      </c>
      <c r="FKA538" s="485">
        <f>FKA537+1</f>
        <v>3</v>
      </c>
      <c r="FKB538" s="340" t="s">
        <v>612</v>
      </c>
      <c r="FKC538" s="485">
        <f>FKC537+1</f>
        <v>3</v>
      </c>
      <c r="FKD538" s="340" t="s">
        <v>612</v>
      </c>
      <c r="FKE538" s="485">
        <f>FKE537+1</f>
        <v>3</v>
      </c>
      <c r="FKF538" s="340" t="s">
        <v>612</v>
      </c>
      <c r="FKG538" s="485">
        <f>FKG537+1</f>
        <v>3</v>
      </c>
      <c r="FKH538" s="340" t="s">
        <v>612</v>
      </c>
      <c r="FKI538" s="485">
        <f>FKI537+1</f>
        <v>3</v>
      </c>
      <c r="FKJ538" s="340" t="s">
        <v>612</v>
      </c>
      <c r="FKK538" s="485">
        <f>FKK537+1</f>
        <v>3</v>
      </c>
      <c r="FKL538" s="340" t="s">
        <v>612</v>
      </c>
      <c r="FKM538" s="485">
        <f>FKM537+1</f>
        <v>3</v>
      </c>
      <c r="FKN538" s="340" t="s">
        <v>612</v>
      </c>
      <c r="FKO538" s="485">
        <f>FKO537+1</f>
        <v>3</v>
      </c>
      <c r="FKP538" s="340" t="s">
        <v>612</v>
      </c>
      <c r="FKQ538" s="485">
        <f>FKQ537+1</f>
        <v>3</v>
      </c>
      <c r="FKR538" s="340" t="s">
        <v>612</v>
      </c>
      <c r="FKS538" s="485">
        <f>FKS537+1</f>
        <v>3</v>
      </c>
      <c r="FKT538" s="340" t="s">
        <v>612</v>
      </c>
      <c r="FKU538" s="485">
        <f>FKU537+1</f>
        <v>3</v>
      </c>
      <c r="FKV538" s="340" t="s">
        <v>612</v>
      </c>
      <c r="FKW538" s="485">
        <f>FKW537+1</f>
        <v>3</v>
      </c>
      <c r="FKX538" s="340" t="s">
        <v>612</v>
      </c>
      <c r="FKY538" s="485">
        <f>FKY537+1</f>
        <v>3</v>
      </c>
      <c r="FKZ538" s="340" t="s">
        <v>612</v>
      </c>
      <c r="FLA538" s="485">
        <f>FLA537+1</f>
        <v>3</v>
      </c>
      <c r="FLB538" s="340" t="s">
        <v>612</v>
      </c>
      <c r="FLC538" s="485">
        <f>FLC537+1</f>
        <v>3</v>
      </c>
      <c r="FLD538" s="340" t="s">
        <v>612</v>
      </c>
      <c r="FLE538" s="485">
        <f>FLE537+1</f>
        <v>3</v>
      </c>
      <c r="FLF538" s="340" t="s">
        <v>612</v>
      </c>
      <c r="FLG538" s="485">
        <f>FLG537+1</f>
        <v>3</v>
      </c>
      <c r="FLH538" s="340" t="s">
        <v>612</v>
      </c>
      <c r="FLI538" s="485">
        <f>FLI537+1</f>
        <v>3</v>
      </c>
      <c r="FLJ538" s="340" t="s">
        <v>612</v>
      </c>
      <c r="FLK538" s="485">
        <f>FLK537+1</f>
        <v>3</v>
      </c>
      <c r="FLL538" s="340" t="s">
        <v>612</v>
      </c>
      <c r="FLM538" s="485">
        <f>FLM537+1</f>
        <v>3</v>
      </c>
      <c r="FLN538" s="340" t="s">
        <v>612</v>
      </c>
      <c r="FLO538" s="485">
        <f>FLO537+1</f>
        <v>3</v>
      </c>
      <c r="FLP538" s="340" t="s">
        <v>612</v>
      </c>
      <c r="FLQ538" s="485">
        <f>FLQ537+1</f>
        <v>3</v>
      </c>
      <c r="FLR538" s="340" t="s">
        <v>612</v>
      </c>
      <c r="FLS538" s="485">
        <f>FLS537+1</f>
        <v>3</v>
      </c>
      <c r="FLT538" s="340" t="s">
        <v>612</v>
      </c>
      <c r="FLU538" s="485">
        <f>FLU537+1</f>
        <v>3</v>
      </c>
      <c r="FLV538" s="340" t="s">
        <v>612</v>
      </c>
      <c r="FLW538" s="485">
        <f>FLW537+1</f>
        <v>3</v>
      </c>
      <c r="FLX538" s="340" t="s">
        <v>612</v>
      </c>
      <c r="FLY538" s="485">
        <f>FLY537+1</f>
        <v>3</v>
      </c>
      <c r="FLZ538" s="340" t="s">
        <v>612</v>
      </c>
      <c r="FMA538" s="485">
        <f>FMA537+1</f>
        <v>3</v>
      </c>
      <c r="FMB538" s="340" t="s">
        <v>612</v>
      </c>
      <c r="FMC538" s="485">
        <f>FMC537+1</f>
        <v>3</v>
      </c>
      <c r="FMD538" s="340" t="s">
        <v>612</v>
      </c>
      <c r="FME538" s="485">
        <f>FME537+1</f>
        <v>3</v>
      </c>
      <c r="FMF538" s="340" t="s">
        <v>612</v>
      </c>
      <c r="FMG538" s="485">
        <f>FMG537+1</f>
        <v>3</v>
      </c>
      <c r="FMH538" s="340" t="s">
        <v>612</v>
      </c>
      <c r="FMI538" s="485">
        <f>FMI537+1</f>
        <v>3</v>
      </c>
      <c r="FMJ538" s="340" t="s">
        <v>612</v>
      </c>
      <c r="FMK538" s="485">
        <f>FMK537+1</f>
        <v>3</v>
      </c>
      <c r="FML538" s="340" t="s">
        <v>612</v>
      </c>
      <c r="FMM538" s="485">
        <f>FMM537+1</f>
        <v>3</v>
      </c>
      <c r="FMN538" s="340" t="s">
        <v>612</v>
      </c>
      <c r="FMO538" s="485">
        <f>FMO537+1</f>
        <v>3</v>
      </c>
      <c r="FMP538" s="340" t="s">
        <v>612</v>
      </c>
      <c r="FMQ538" s="485">
        <f>FMQ537+1</f>
        <v>3</v>
      </c>
      <c r="FMR538" s="340" t="s">
        <v>612</v>
      </c>
      <c r="FMS538" s="485">
        <f>FMS537+1</f>
        <v>3</v>
      </c>
      <c r="FMT538" s="340" t="s">
        <v>612</v>
      </c>
      <c r="FMU538" s="485">
        <f>FMU537+1</f>
        <v>3</v>
      </c>
      <c r="FMV538" s="340" t="s">
        <v>612</v>
      </c>
      <c r="FMW538" s="485">
        <f>FMW537+1</f>
        <v>3</v>
      </c>
      <c r="FMX538" s="340" t="s">
        <v>612</v>
      </c>
      <c r="FMY538" s="485">
        <f>FMY537+1</f>
        <v>3</v>
      </c>
      <c r="FMZ538" s="340" t="s">
        <v>612</v>
      </c>
      <c r="FNA538" s="485">
        <f>FNA537+1</f>
        <v>3</v>
      </c>
      <c r="FNB538" s="340" t="s">
        <v>612</v>
      </c>
      <c r="FNC538" s="485">
        <f>FNC537+1</f>
        <v>3</v>
      </c>
      <c r="FND538" s="340" t="s">
        <v>612</v>
      </c>
      <c r="FNE538" s="485">
        <f>FNE537+1</f>
        <v>3</v>
      </c>
      <c r="FNF538" s="340" t="s">
        <v>612</v>
      </c>
      <c r="FNG538" s="485">
        <f>FNG537+1</f>
        <v>3</v>
      </c>
      <c r="FNH538" s="340" t="s">
        <v>612</v>
      </c>
      <c r="FNI538" s="485">
        <f>FNI537+1</f>
        <v>3</v>
      </c>
      <c r="FNJ538" s="340" t="s">
        <v>612</v>
      </c>
      <c r="FNK538" s="485">
        <f>FNK537+1</f>
        <v>3</v>
      </c>
      <c r="FNL538" s="340" t="s">
        <v>612</v>
      </c>
      <c r="FNM538" s="485">
        <f>FNM537+1</f>
        <v>3</v>
      </c>
      <c r="FNN538" s="340" t="s">
        <v>612</v>
      </c>
      <c r="FNO538" s="485">
        <f>FNO537+1</f>
        <v>3</v>
      </c>
      <c r="FNP538" s="340" t="s">
        <v>612</v>
      </c>
      <c r="FNQ538" s="485">
        <f>FNQ537+1</f>
        <v>3</v>
      </c>
      <c r="FNR538" s="340" t="s">
        <v>612</v>
      </c>
      <c r="FNS538" s="485">
        <f>FNS537+1</f>
        <v>3</v>
      </c>
      <c r="FNT538" s="340" t="s">
        <v>612</v>
      </c>
      <c r="FNU538" s="485">
        <f>FNU537+1</f>
        <v>3</v>
      </c>
      <c r="FNV538" s="340" t="s">
        <v>612</v>
      </c>
      <c r="FNW538" s="485">
        <f>FNW537+1</f>
        <v>3</v>
      </c>
      <c r="FNX538" s="340" t="s">
        <v>612</v>
      </c>
      <c r="FNY538" s="485">
        <f>FNY537+1</f>
        <v>3</v>
      </c>
      <c r="FNZ538" s="340" t="s">
        <v>612</v>
      </c>
      <c r="FOA538" s="485">
        <f>FOA537+1</f>
        <v>3</v>
      </c>
      <c r="FOB538" s="340" t="s">
        <v>612</v>
      </c>
      <c r="FOC538" s="485">
        <f>FOC537+1</f>
        <v>3</v>
      </c>
      <c r="FOD538" s="340" t="s">
        <v>612</v>
      </c>
      <c r="FOE538" s="485">
        <f>FOE537+1</f>
        <v>3</v>
      </c>
      <c r="FOF538" s="340" t="s">
        <v>612</v>
      </c>
      <c r="FOG538" s="485">
        <f>FOG537+1</f>
        <v>3</v>
      </c>
      <c r="FOH538" s="340" t="s">
        <v>612</v>
      </c>
      <c r="FOI538" s="485">
        <f>FOI537+1</f>
        <v>3</v>
      </c>
      <c r="FOJ538" s="340" t="s">
        <v>612</v>
      </c>
      <c r="FOK538" s="485">
        <f>FOK537+1</f>
        <v>3</v>
      </c>
      <c r="FOL538" s="340" t="s">
        <v>612</v>
      </c>
      <c r="FOM538" s="485">
        <f>FOM537+1</f>
        <v>3</v>
      </c>
      <c r="FON538" s="340" t="s">
        <v>612</v>
      </c>
      <c r="FOO538" s="485">
        <f>FOO537+1</f>
        <v>3</v>
      </c>
      <c r="FOP538" s="340" t="s">
        <v>612</v>
      </c>
      <c r="FOQ538" s="485">
        <f>FOQ537+1</f>
        <v>3</v>
      </c>
      <c r="FOR538" s="340" t="s">
        <v>612</v>
      </c>
      <c r="FOS538" s="485">
        <f>FOS537+1</f>
        <v>3</v>
      </c>
      <c r="FOT538" s="340" t="s">
        <v>612</v>
      </c>
      <c r="FOU538" s="485">
        <f>FOU537+1</f>
        <v>3</v>
      </c>
      <c r="FOV538" s="340" t="s">
        <v>612</v>
      </c>
      <c r="FOW538" s="485">
        <f>FOW537+1</f>
        <v>3</v>
      </c>
      <c r="FOX538" s="340" t="s">
        <v>612</v>
      </c>
      <c r="FOY538" s="485">
        <f>FOY537+1</f>
        <v>3</v>
      </c>
      <c r="FOZ538" s="340" t="s">
        <v>612</v>
      </c>
      <c r="FPA538" s="485">
        <f>FPA537+1</f>
        <v>3</v>
      </c>
      <c r="FPB538" s="340" t="s">
        <v>612</v>
      </c>
      <c r="FPC538" s="485">
        <f>FPC537+1</f>
        <v>3</v>
      </c>
      <c r="FPD538" s="340" t="s">
        <v>612</v>
      </c>
      <c r="FPE538" s="485">
        <f>FPE537+1</f>
        <v>3</v>
      </c>
      <c r="FPF538" s="340" t="s">
        <v>612</v>
      </c>
      <c r="FPG538" s="485">
        <f>FPG537+1</f>
        <v>3</v>
      </c>
      <c r="FPH538" s="340" t="s">
        <v>612</v>
      </c>
      <c r="FPI538" s="485">
        <f>FPI537+1</f>
        <v>3</v>
      </c>
      <c r="FPJ538" s="340" t="s">
        <v>612</v>
      </c>
      <c r="FPK538" s="485">
        <f>FPK537+1</f>
        <v>3</v>
      </c>
      <c r="FPL538" s="340" t="s">
        <v>612</v>
      </c>
      <c r="FPM538" s="485">
        <f>FPM537+1</f>
        <v>3</v>
      </c>
      <c r="FPN538" s="340" t="s">
        <v>612</v>
      </c>
      <c r="FPO538" s="485">
        <f>FPO537+1</f>
        <v>3</v>
      </c>
      <c r="FPP538" s="340" t="s">
        <v>612</v>
      </c>
      <c r="FPQ538" s="485">
        <f>FPQ537+1</f>
        <v>3</v>
      </c>
      <c r="FPR538" s="340" t="s">
        <v>612</v>
      </c>
      <c r="FPS538" s="485">
        <f>FPS537+1</f>
        <v>3</v>
      </c>
      <c r="FPT538" s="340" t="s">
        <v>612</v>
      </c>
      <c r="FPU538" s="485">
        <f>FPU537+1</f>
        <v>3</v>
      </c>
      <c r="FPV538" s="340" t="s">
        <v>612</v>
      </c>
      <c r="FPW538" s="485">
        <f>FPW537+1</f>
        <v>3</v>
      </c>
      <c r="FPX538" s="340" t="s">
        <v>612</v>
      </c>
      <c r="FPY538" s="485">
        <f>FPY537+1</f>
        <v>3</v>
      </c>
      <c r="FPZ538" s="340" t="s">
        <v>612</v>
      </c>
      <c r="FQA538" s="485">
        <f>FQA537+1</f>
        <v>3</v>
      </c>
      <c r="FQB538" s="340" t="s">
        <v>612</v>
      </c>
      <c r="FQC538" s="485">
        <f>FQC537+1</f>
        <v>3</v>
      </c>
      <c r="FQD538" s="340" t="s">
        <v>612</v>
      </c>
      <c r="FQE538" s="485">
        <f>FQE537+1</f>
        <v>3</v>
      </c>
      <c r="FQF538" s="340" t="s">
        <v>612</v>
      </c>
      <c r="FQG538" s="485">
        <f>FQG537+1</f>
        <v>3</v>
      </c>
      <c r="FQH538" s="340" t="s">
        <v>612</v>
      </c>
      <c r="FQI538" s="485">
        <f>FQI537+1</f>
        <v>3</v>
      </c>
      <c r="FQJ538" s="340" t="s">
        <v>612</v>
      </c>
      <c r="FQK538" s="485">
        <f>FQK537+1</f>
        <v>3</v>
      </c>
      <c r="FQL538" s="340" t="s">
        <v>612</v>
      </c>
      <c r="FQM538" s="485">
        <f>FQM537+1</f>
        <v>3</v>
      </c>
      <c r="FQN538" s="340" t="s">
        <v>612</v>
      </c>
      <c r="FQO538" s="485">
        <f>FQO537+1</f>
        <v>3</v>
      </c>
      <c r="FQP538" s="340" t="s">
        <v>612</v>
      </c>
      <c r="FQQ538" s="485">
        <f>FQQ537+1</f>
        <v>3</v>
      </c>
      <c r="FQR538" s="340" t="s">
        <v>612</v>
      </c>
      <c r="FQS538" s="485">
        <f>FQS537+1</f>
        <v>3</v>
      </c>
      <c r="FQT538" s="340" t="s">
        <v>612</v>
      </c>
      <c r="FQU538" s="485">
        <f>FQU537+1</f>
        <v>3</v>
      </c>
      <c r="FQV538" s="340" t="s">
        <v>612</v>
      </c>
      <c r="FQW538" s="485">
        <f>FQW537+1</f>
        <v>3</v>
      </c>
      <c r="FQX538" s="340" t="s">
        <v>612</v>
      </c>
      <c r="FQY538" s="485"/>
      <c r="FQZ538" s="340"/>
      <c r="FRA538" s="485"/>
      <c r="FRB538" s="340"/>
      <c r="FRC538" s="485"/>
      <c r="FRD538" s="340"/>
      <c r="FRE538" s="485"/>
      <c r="FRF538" s="340"/>
      <c r="FRG538" s="485"/>
      <c r="FRH538" s="340"/>
      <c r="FRI538" s="485"/>
      <c r="FRJ538" s="340"/>
      <c r="FRK538" s="485"/>
      <c r="FRL538" s="340"/>
      <c r="FRM538" s="485"/>
      <c r="FRN538" s="340"/>
      <c r="FRO538" s="485"/>
      <c r="FRP538" s="340"/>
      <c r="FRQ538" s="485"/>
      <c r="FRR538" s="340"/>
      <c r="FRS538" s="485"/>
      <c r="FRT538" s="340"/>
      <c r="FRU538" s="485"/>
      <c r="FRV538" s="340"/>
      <c r="FRW538" s="485"/>
      <c r="FRX538" s="340"/>
      <c r="FRY538" s="485"/>
      <c r="FRZ538" s="340"/>
      <c r="FSA538" s="485"/>
      <c r="FSB538" s="340"/>
      <c r="FSC538" s="485"/>
      <c r="FSD538" s="340"/>
      <c r="FSE538" s="485"/>
      <c r="FSF538" s="340"/>
      <c r="FSG538" s="485"/>
      <c r="FSH538" s="340"/>
      <c r="FSI538" s="485"/>
      <c r="FSJ538" s="340"/>
      <c r="FSK538" s="485"/>
      <c r="FSL538" s="340"/>
      <c r="FSM538" s="485"/>
      <c r="FSN538" s="340"/>
      <c r="FSO538" s="485"/>
      <c r="FSP538" s="340"/>
      <c r="FSQ538" s="485"/>
      <c r="FSR538" s="340"/>
      <c r="FSS538" s="485"/>
      <c r="FST538" s="340"/>
      <c r="FSU538" s="485"/>
      <c r="FSV538" s="340"/>
      <c r="FSW538" s="485"/>
      <c r="FSX538" s="340"/>
      <c r="FSY538" s="485"/>
      <c r="FSZ538" s="340"/>
      <c r="FTA538" s="485"/>
      <c r="FTB538" s="340"/>
      <c r="FTC538" s="485"/>
      <c r="FTD538" s="340"/>
      <c r="FTE538" s="485"/>
      <c r="FTF538" s="340"/>
      <c r="FTG538" s="485"/>
      <c r="FTH538" s="340"/>
      <c r="FTI538" s="485"/>
      <c r="FTJ538" s="340"/>
      <c r="FTK538" s="485"/>
      <c r="FTL538" s="340"/>
      <c r="FTM538" s="485"/>
      <c r="FTN538" s="340"/>
      <c r="FTO538" s="485"/>
      <c r="FTP538" s="340"/>
      <c r="FTQ538" s="485"/>
      <c r="FTR538" s="340"/>
      <c r="FTS538" s="485"/>
      <c r="FTT538" s="340"/>
      <c r="FTU538" s="485"/>
      <c r="FTV538" s="340"/>
      <c r="FTW538" s="485"/>
      <c r="FTX538" s="340"/>
      <c r="FTY538" s="485"/>
      <c r="FTZ538" s="340"/>
      <c r="FUA538" s="485"/>
      <c r="FUB538" s="340"/>
      <c r="FUC538" s="485"/>
      <c r="FUD538" s="340"/>
      <c r="FUE538" s="485"/>
      <c r="FUF538" s="340"/>
      <c r="FUG538" s="485"/>
      <c r="FUH538" s="340"/>
      <c r="FUI538" s="485"/>
      <c r="FUJ538" s="340"/>
      <c r="FUK538" s="485"/>
      <c r="FUL538" s="340"/>
      <c r="FUM538" s="485"/>
      <c r="FUN538" s="340"/>
      <c r="FUO538" s="485"/>
      <c r="FUP538" s="340"/>
      <c r="FUQ538" s="485"/>
      <c r="FUR538" s="340"/>
      <c r="FUS538" s="485"/>
      <c r="FUT538" s="340"/>
      <c r="FUU538" s="485"/>
      <c r="FUV538" s="340"/>
      <c r="FUW538" s="485"/>
      <c r="FUX538" s="340"/>
      <c r="FUY538" s="485"/>
      <c r="FUZ538" s="340"/>
      <c r="FVA538" s="485"/>
      <c r="FVB538" s="340"/>
      <c r="FVC538" s="485"/>
      <c r="FVD538" s="340"/>
      <c r="FVE538" s="485"/>
      <c r="FVF538" s="340"/>
      <c r="FVG538" s="485"/>
      <c r="FVH538" s="340"/>
      <c r="FVI538" s="485"/>
      <c r="FVJ538" s="340"/>
      <c r="FVK538" s="485"/>
      <c r="FVL538" s="340"/>
      <c r="FVM538" s="485"/>
      <c r="FVN538" s="340"/>
      <c r="FVO538" s="485"/>
      <c r="FVP538" s="340"/>
      <c r="FVQ538" s="485"/>
      <c r="FVR538" s="340"/>
      <c r="FVS538" s="485"/>
      <c r="FVT538" s="340"/>
      <c r="FVU538" s="485"/>
      <c r="FVV538" s="340"/>
      <c r="FVW538" s="485"/>
      <c r="FVX538" s="340"/>
      <c r="FVY538" s="485"/>
      <c r="FVZ538" s="340"/>
      <c r="FWA538" s="485"/>
      <c r="FWB538" s="340"/>
      <c r="FWC538" s="485"/>
      <c r="FWD538" s="340"/>
      <c r="FWE538" s="485"/>
      <c r="FWF538" s="340"/>
      <c r="FWG538" s="485"/>
      <c r="FWH538" s="340"/>
      <c r="FWI538" s="485"/>
      <c r="FWJ538" s="340"/>
      <c r="FWK538" s="485"/>
      <c r="FWL538" s="340"/>
      <c r="FWM538" s="485"/>
      <c r="FWN538" s="340"/>
      <c r="FWO538" s="485"/>
      <c r="FWP538" s="340"/>
      <c r="FWQ538" s="485"/>
      <c r="FWR538" s="340"/>
      <c r="FWS538" s="485"/>
      <c r="FWT538" s="340"/>
      <c r="FWU538" s="485"/>
      <c r="FWV538" s="340"/>
      <c r="FWW538" s="485"/>
      <c r="FWX538" s="340"/>
      <c r="FWY538" s="485"/>
      <c r="FWZ538" s="340"/>
      <c r="FXA538" s="485"/>
      <c r="FXB538" s="340"/>
      <c r="FXC538" s="485"/>
      <c r="FXD538" s="340"/>
      <c r="FXE538" s="485"/>
      <c r="FXF538" s="340"/>
      <c r="FXG538" s="485"/>
      <c r="FXH538" s="340"/>
      <c r="FXI538" s="485"/>
      <c r="FXJ538" s="340"/>
      <c r="FXK538" s="485"/>
      <c r="FXL538" s="340"/>
      <c r="FXM538" s="485"/>
      <c r="FXN538" s="340"/>
      <c r="FXO538" s="485"/>
      <c r="FXP538" s="340"/>
      <c r="FXQ538" s="485"/>
      <c r="FXR538" s="340"/>
      <c r="FXS538" s="485"/>
      <c r="FXT538" s="340"/>
      <c r="FXU538" s="485"/>
      <c r="FXV538" s="340"/>
      <c r="FXW538" s="485"/>
      <c r="FXX538" s="340"/>
      <c r="FXY538" s="485"/>
      <c r="FXZ538" s="340"/>
      <c r="FYA538" s="485"/>
      <c r="FYB538" s="340"/>
      <c r="FYC538" s="485"/>
      <c r="FYD538" s="340"/>
      <c r="FYE538" s="485"/>
      <c r="FYF538" s="340"/>
      <c r="FYG538" s="485"/>
      <c r="FYH538" s="340"/>
      <c r="FYI538" s="485"/>
      <c r="FYJ538" s="340"/>
      <c r="FYK538" s="485"/>
      <c r="FYL538" s="340"/>
      <c r="FYM538" s="485"/>
      <c r="FYN538" s="340"/>
      <c r="FYO538" s="485"/>
      <c r="FYP538" s="340"/>
      <c r="FYQ538" s="485"/>
      <c r="FYR538" s="340"/>
      <c r="FYS538" s="485"/>
      <c r="FYT538" s="340"/>
      <c r="FYU538" s="485"/>
      <c r="FYV538" s="340"/>
      <c r="FYW538" s="485"/>
      <c r="FYX538" s="340"/>
      <c r="FYY538" s="485"/>
      <c r="FYZ538" s="340"/>
      <c r="FZA538" s="485"/>
      <c r="FZB538" s="340"/>
      <c r="FZC538" s="485"/>
      <c r="FZD538" s="340"/>
      <c r="FZE538" s="485"/>
      <c r="FZF538" s="340"/>
      <c r="FZG538" s="485"/>
      <c r="FZH538" s="340"/>
      <c r="FZI538" s="485"/>
      <c r="FZJ538" s="340"/>
      <c r="FZK538" s="485"/>
      <c r="FZL538" s="340"/>
      <c r="FZM538" s="485"/>
      <c r="FZN538" s="340"/>
      <c r="FZO538" s="485"/>
      <c r="FZP538" s="340"/>
      <c r="FZQ538" s="485"/>
      <c r="FZR538" s="340"/>
      <c r="FZS538" s="485"/>
      <c r="FZT538" s="340"/>
      <c r="FZU538" s="485"/>
      <c r="FZV538" s="340"/>
      <c r="FZW538" s="485"/>
      <c r="FZX538" s="340"/>
      <c r="FZY538" s="485"/>
      <c r="FZZ538" s="340"/>
      <c r="GAA538" s="485"/>
      <c r="GAB538" s="340"/>
      <c r="GAC538" s="485"/>
      <c r="GAD538" s="340"/>
      <c r="GAE538" s="485"/>
      <c r="GAF538" s="340"/>
      <c r="GAG538" s="485"/>
      <c r="GAH538" s="340"/>
      <c r="GAI538" s="485"/>
      <c r="GAJ538" s="340"/>
      <c r="GAK538" s="485"/>
      <c r="GAL538" s="340"/>
      <c r="GAM538" s="485"/>
      <c r="GAN538" s="340"/>
      <c r="GAO538" s="485"/>
      <c r="GAP538" s="340"/>
      <c r="GAQ538" s="485"/>
      <c r="GAR538" s="340"/>
      <c r="GAS538" s="485"/>
      <c r="GAT538" s="340"/>
      <c r="GAU538" s="485"/>
      <c r="GAV538" s="340"/>
      <c r="GAW538" s="485"/>
      <c r="GAX538" s="340"/>
      <c r="GAY538" s="485"/>
      <c r="GAZ538" s="340"/>
      <c r="GBA538" s="485"/>
      <c r="GBB538" s="340"/>
      <c r="GBC538" s="485"/>
      <c r="GBD538" s="340"/>
      <c r="GBE538" s="485"/>
      <c r="GBF538" s="340"/>
      <c r="GBG538" s="485"/>
      <c r="GBH538" s="340"/>
      <c r="GBI538" s="485"/>
      <c r="GBJ538" s="340"/>
      <c r="GBK538" s="485"/>
      <c r="GBL538" s="340"/>
      <c r="GBM538" s="485"/>
      <c r="GBN538" s="340"/>
      <c r="GBO538" s="485"/>
      <c r="GBP538" s="340"/>
      <c r="GBQ538" s="485"/>
      <c r="GBR538" s="340"/>
      <c r="GBS538" s="485"/>
      <c r="GBT538" s="340"/>
      <c r="GBU538" s="485"/>
      <c r="GBV538" s="340"/>
      <c r="GBW538" s="485"/>
      <c r="GBX538" s="340"/>
      <c r="GBY538" s="485"/>
      <c r="GBZ538" s="340"/>
      <c r="GCA538" s="485"/>
      <c r="GCB538" s="340"/>
      <c r="GCC538" s="485"/>
      <c r="GCD538" s="340"/>
      <c r="GCE538" s="485"/>
      <c r="GCF538" s="340"/>
      <c r="GCG538" s="485"/>
      <c r="GCH538" s="340"/>
      <c r="GCI538" s="485"/>
      <c r="GCJ538" s="340"/>
      <c r="GCK538" s="485"/>
      <c r="GCL538" s="340"/>
      <c r="GCM538" s="485"/>
      <c r="GCN538" s="340"/>
      <c r="GCO538" s="485"/>
      <c r="GCP538" s="340"/>
      <c r="GCQ538" s="485"/>
      <c r="GCR538" s="340"/>
      <c r="GCS538" s="485"/>
      <c r="GCT538" s="340"/>
      <c r="GCU538" s="485"/>
      <c r="GCV538" s="340"/>
      <c r="GCW538" s="485"/>
      <c r="GCX538" s="340"/>
      <c r="GCY538" s="485"/>
      <c r="GCZ538" s="340"/>
      <c r="GDA538" s="485"/>
      <c r="GDB538" s="340"/>
      <c r="GDC538" s="485"/>
      <c r="GDD538" s="340"/>
      <c r="GDE538" s="485"/>
      <c r="GDF538" s="340"/>
      <c r="GDG538" s="485"/>
      <c r="GDH538" s="340"/>
      <c r="GDI538" s="485"/>
      <c r="GDJ538" s="340"/>
      <c r="GDK538" s="485"/>
      <c r="GDL538" s="340"/>
      <c r="GDM538" s="485"/>
      <c r="GDN538" s="340"/>
      <c r="GDO538" s="485"/>
      <c r="GDP538" s="340"/>
      <c r="GDQ538" s="485"/>
      <c r="GDR538" s="340"/>
      <c r="GDS538" s="485"/>
      <c r="GDT538" s="340"/>
      <c r="GDU538" s="485"/>
      <c r="GDV538" s="340"/>
      <c r="GDW538" s="485"/>
      <c r="GDX538" s="340"/>
      <c r="GDY538" s="485"/>
      <c r="GDZ538" s="340"/>
      <c r="GEA538" s="485"/>
      <c r="GEB538" s="340"/>
      <c r="GEC538" s="485"/>
      <c r="GED538" s="340"/>
      <c r="GEE538" s="485"/>
      <c r="GEF538" s="340"/>
      <c r="GEG538" s="485"/>
      <c r="GEH538" s="340"/>
      <c r="GEI538" s="485"/>
      <c r="GEJ538" s="340"/>
      <c r="GEK538" s="485"/>
      <c r="GEL538" s="340"/>
      <c r="GEM538" s="485"/>
      <c r="GEN538" s="340"/>
      <c r="GEO538" s="485"/>
      <c r="GEP538" s="340"/>
      <c r="GEQ538" s="485"/>
      <c r="GER538" s="340"/>
      <c r="GES538" s="485"/>
      <c r="GET538" s="340"/>
      <c r="GEU538" s="485"/>
      <c r="GEV538" s="340"/>
      <c r="GEW538" s="485"/>
      <c r="GEX538" s="340"/>
      <c r="GEY538" s="485"/>
      <c r="GEZ538" s="340"/>
      <c r="GFA538" s="485"/>
      <c r="GFB538" s="340"/>
      <c r="GFC538" s="485"/>
      <c r="GFD538" s="340"/>
      <c r="GFE538" s="485"/>
      <c r="GFF538" s="340"/>
      <c r="GFG538" s="485"/>
      <c r="GFH538" s="340"/>
      <c r="GFI538" s="485"/>
      <c r="GFJ538" s="340"/>
      <c r="GFK538" s="485"/>
      <c r="GFL538" s="340"/>
      <c r="GFM538" s="485"/>
      <c r="GFN538" s="340"/>
      <c r="GFO538" s="485"/>
      <c r="GFP538" s="340"/>
      <c r="GFQ538" s="485"/>
      <c r="GFR538" s="340"/>
      <c r="GFS538" s="485"/>
      <c r="GFT538" s="340"/>
      <c r="GFU538" s="485"/>
      <c r="GFV538" s="340"/>
      <c r="GFW538" s="485"/>
      <c r="GFX538" s="340"/>
      <c r="GFY538" s="485"/>
      <c r="GFZ538" s="340"/>
      <c r="GGA538" s="485"/>
      <c r="GGB538" s="340"/>
      <c r="GGC538" s="485"/>
      <c r="GGD538" s="340"/>
      <c r="GGE538" s="485"/>
      <c r="GGF538" s="340"/>
      <c r="GGG538" s="485"/>
      <c r="GGH538" s="340"/>
      <c r="GGI538" s="485"/>
      <c r="GGJ538" s="340"/>
      <c r="GGK538" s="485"/>
      <c r="GGL538" s="340"/>
      <c r="GGM538" s="485"/>
      <c r="GGN538" s="340"/>
      <c r="GGO538" s="485"/>
      <c r="GGP538" s="340"/>
      <c r="GGQ538" s="485"/>
      <c r="GGR538" s="340"/>
      <c r="GGS538" s="485"/>
      <c r="GGT538" s="340"/>
      <c r="GGU538" s="485"/>
      <c r="GGV538" s="340"/>
      <c r="GGW538" s="485"/>
      <c r="GGX538" s="340"/>
      <c r="GGY538" s="485"/>
      <c r="GGZ538" s="340"/>
      <c r="GHA538" s="485"/>
      <c r="GHB538" s="340"/>
      <c r="GHC538" s="485"/>
      <c r="GHD538" s="340"/>
      <c r="GHE538" s="485"/>
      <c r="GHF538" s="340"/>
      <c r="GHG538" s="485"/>
      <c r="GHH538" s="340"/>
      <c r="GHI538" s="485"/>
      <c r="GHJ538" s="340"/>
      <c r="GHK538" s="485"/>
      <c r="GHL538" s="340"/>
      <c r="GHM538" s="485"/>
      <c r="GHN538" s="340"/>
      <c r="GHO538" s="485"/>
      <c r="GHP538" s="340"/>
      <c r="GHQ538" s="485"/>
      <c r="GHR538" s="340"/>
      <c r="GHS538" s="485"/>
      <c r="GHT538" s="340"/>
      <c r="GHU538" s="485"/>
      <c r="GHV538" s="340"/>
      <c r="GHW538" s="485"/>
      <c r="GHX538" s="340"/>
      <c r="GHY538" s="485"/>
      <c r="GHZ538" s="340"/>
      <c r="GIA538" s="485"/>
      <c r="GIB538" s="340"/>
      <c r="GIC538" s="485"/>
      <c r="GID538" s="340"/>
      <c r="GIE538" s="485"/>
      <c r="GIF538" s="340"/>
      <c r="GIG538" s="485"/>
      <c r="GIH538" s="340"/>
      <c r="GII538" s="485"/>
      <c r="GIJ538" s="340"/>
      <c r="GIK538" s="485"/>
      <c r="GIL538" s="340"/>
      <c r="GIM538" s="485"/>
      <c r="GIN538" s="340"/>
      <c r="GIO538" s="485"/>
      <c r="GIP538" s="340"/>
      <c r="GIQ538" s="485"/>
      <c r="GIR538" s="340"/>
      <c r="GIS538" s="485"/>
      <c r="GIT538" s="340"/>
      <c r="GIU538" s="485"/>
      <c r="GIV538" s="340"/>
      <c r="GIW538" s="485"/>
      <c r="GIX538" s="340"/>
      <c r="GIY538" s="485"/>
      <c r="GIZ538" s="340"/>
      <c r="GJA538" s="485"/>
      <c r="GJB538" s="340"/>
      <c r="GJC538" s="485"/>
      <c r="GJD538" s="340"/>
      <c r="GJE538" s="485"/>
      <c r="GJF538" s="340"/>
      <c r="GJG538" s="485"/>
      <c r="GJH538" s="340"/>
      <c r="GJI538" s="485"/>
      <c r="GJJ538" s="340"/>
      <c r="GJK538" s="485"/>
      <c r="GJL538" s="340"/>
      <c r="GJM538" s="485"/>
      <c r="GJN538" s="340"/>
      <c r="GJO538" s="485"/>
      <c r="GJP538" s="340"/>
      <c r="GJQ538" s="485"/>
      <c r="GJR538" s="340"/>
      <c r="GJS538" s="485"/>
      <c r="GJT538" s="340"/>
      <c r="GJU538" s="485"/>
      <c r="GJV538" s="340"/>
      <c r="GJW538" s="485"/>
      <c r="GJX538" s="340"/>
      <c r="GJY538" s="485"/>
      <c r="GJZ538" s="340"/>
      <c r="GKA538" s="485"/>
      <c r="GKB538" s="340"/>
      <c r="GKC538" s="485"/>
      <c r="GKD538" s="340"/>
      <c r="GKE538" s="485"/>
      <c r="GKF538" s="340"/>
      <c r="GKG538" s="485"/>
      <c r="GKH538" s="340"/>
      <c r="GKI538" s="485"/>
      <c r="GKJ538" s="340"/>
      <c r="GKK538" s="485"/>
      <c r="GKL538" s="340"/>
      <c r="GKM538" s="485"/>
      <c r="GKN538" s="340"/>
      <c r="GKO538" s="485"/>
      <c r="GKP538" s="340"/>
      <c r="GKQ538" s="485"/>
      <c r="GKR538" s="340"/>
      <c r="GKS538" s="485"/>
      <c r="GKT538" s="340"/>
      <c r="GKU538" s="485"/>
      <c r="GKV538" s="340"/>
      <c r="GKW538" s="485"/>
      <c r="GKX538" s="340"/>
      <c r="GKY538" s="485"/>
      <c r="GKZ538" s="340"/>
      <c r="GLA538" s="485"/>
      <c r="GLB538" s="340"/>
      <c r="GLC538" s="485"/>
      <c r="GLD538" s="340"/>
      <c r="GLE538" s="485"/>
      <c r="GLF538" s="340"/>
      <c r="GLG538" s="485"/>
      <c r="GLH538" s="340"/>
      <c r="GLI538" s="485"/>
      <c r="GLJ538" s="340"/>
      <c r="GLK538" s="485"/>
      <c r="GLL538" s="340"/>
      <c r="GLM538" s="485"/>
      <c r="GLN538" s="340"/>
      <c r="GLO538" s="485"/>
      <c r="GLP538" s="340"/>
      <c r="GLQ538" s="485"/>
      <c r="GLR538" s="340"/>
      <c r="GLS538" s="485"/>
      <c r="GLT538" s="340"/>
      <c r="GLU538" s="485"/>
      <c r="GLV538" s="340"/>
      <c r="GLW538" s="485"/>
      <c r="GLX538" s="340"/>
      <c r="GLY538" s="485"/>
      <c r="GLZ538" s="340"/>
      <c r="GMA538" s="485"/>
      <c r="GMB538" s="340"/>
      <c r="GMC538" s="485"/>
      <c r="GMD538" s="340"/>
      <c r="GME538" s="485"/>
      <c r="GMF538" s="340"/>
      <c r="GMG538" s="485"/>
      <c r="GMH538" s="340"/>
      <c r="GMI538" s="485"/>
      <c r="GMJ538" s="340"/>
      <c r="GMK538" s="485"/>
      <c r="GML538" s="340"/>
      <c r="GMM538" s="485"/>
      <c r="GMN538" s="340"/>
      <c r="GMO538" s="485"/>
      <c r="GMP538" s="340"/>
      <c r="GMQ538" s="485"/>
      <c r="GMR538" s="340"/>
      <c r="GMS538" s="485"/>
      <c r="GMT538" s="340"/>
      <c r="GMU538" s="485"/>
      <c r="GMV538" s="340"/>
      <c r="GMW538" s="485"/>
      <c r="GMX538" s="340"/>
      <c r="GMY538" s="485"/>
      <c r="GMZ538" s="340"/>
      <c r="GNA538" s="485"/>
      <c r="GNB538" s="340"/>
      <c r="GNC538" s="485"/>
      <c r="GND538" s="340"/>
      <c r="GNE538" s="485"/>
      <c r="GNF538" s="340"/>
      <c r="GNG538" s="485"/>
      <c r="GNH538" s="340"/>
      <c r="GNI538" s="485"/>
      <c r="GNJ538" s="340"/>
      <c r="GNK538" s="485"/>
      <c r="GNL538" s="340"/>
      <c r="GNM538" s="485"/>
      <c r="GNN538" s="340"/>
      <c r="GNO538" s="485"/>
      <c r="GNP538" s="340"/>
      <c r="GNQ538" s="485"/>
      <c r="GNR538" s="340"/>
      <c r="GNS538" s="485"/>
      <c r="GNT538" s="340"/>
      <c r="GNU538" s="485"/>
      <c r="GNV538" s="340"/>
      <c r="GNW538" s="485"/>
      <c r="GNX538" s="340"/>
      <c r="GNY538" s="485"/>
      <c r="GNZ538" s="340"/>
      <c r="GOA538" s="485"/>
      <c r="GOB538" s="340"/>
      <c r="GOC538" s="485"/>
      <c r="GOD538" s="340"/>
      <c r="GOE538" s="485"/>
      <c r="GOF538" s="340"/>
      <c r="GOG538" s="485"/>
      <c r="GOH538" s="340"/>
      <c r="GOI538" s="485"/>
      <c r="GOJ538" s="340"/>
      <c r="GOK538" s="485"/>
      <c r="GOL538" s="340"/>
      <c r="GOM538" s="485"/>
      <c r="GON538" s="340"/>
      <c r="GOO538" s="485"/>
      <c r="GOP538" s="340"/>
      <c r="GOQ538" s="485"/>
      <c r="GOR538" s="340"/>
      <c r="GOS538" s="485"/>
      <c r="GOT538" s="340"/>
      <c r="GOU538" s="485"/>
      <c r="GOV538" s="340"/>
      <c r="GOW538" s="485"/>
      <c r="GOX538" s="340"/>
      <c r="GOY538" s="485"/>
      <c r="GOZ538" s="340"/>
      <c r="GPA538" s="485"/>
      <c r="GPB538" s="340"/>
      <c r="GPC538" s="485"/>
      <c r="GPD538" s="340"/>
      <c r="GPE538" s="485"/>
      <c r="GPF538" s="340"/>
      <c r="GPG538" s="485"/>
      <c r="GPH538" s="340"/>
      <c r="GPI538" s="485"/>
      <c r="GPJ538" s="340"/>
      <c r="GPK538" s="485"/>
      <c r="GPL538" s="340"/>
      <c r="GPM538" s="485"/>
      <c r="GPN538" s="340"/>
      <c r="GPO538" s="485"/>
      <c r="GPP538" s="340"/>
      <c r="GPQ538" s="485"/>
      <c r="GPR538" s="340"/>
      <c r="GPS538" s="485"/>
      <c r="GPT538" s="340"/>
      <c r="GPU538" s="485"/>
      <c r="GPV538" s="340"/>
      <c r="GPW538" s="485"/>
      <c r="GPX538" s="340"/>
      <c r="GPY538" s="485"/>
      <c r="GPZ538" s="340"/>
      <c r="GQA538" s="485"/>
      <c r="GQB538" s="340"/>
      <c r="GQC538" s="485"/>
      <c r="GQD538" s="340"/>
      <c r="GQE538" s="485"/>
      <c r="GQF538" s="340"/>
      <c r="GQG538" s="485"/>
      <c r="GQH538" s="340"/>
      <c r="GQI538" s="485"/>
      <c r="GQJ538" s="340"/>
      <c r="GQK538" s="485"/>
      <c r="GQL538" s="340"/>
      <c r="GQM538" s="485"/>
      <c r="GQN538" s="340"/>
      <c r="GQO538" s="485"/>
      <c r="GQP538" s="340"/>
      <c r="GQQ538" s="485"/>
      <c r="GQR538" s="340"/>
      <c r="GQS538" s="485"/>
      <c r="GQT538" s="340"/>
      <c r="GQU538" s="485"/>
      <c r="GQV538" s="340"/>
      <c r="GQW538" s="485"/>
      <c r="GQX538" s="340"/>
      <c r="GQY538" s="485"/>
      <c r="GQZ538" s="340"/>
      <c r="GRA538" s="485"/>
      <c r="GRB538" s="340"/>
      <c r="GRC538" s="485"/>
      <c r="GRD538" s="340"/>
      <c r="GRE538" s="485"/>
      <c r="GRF538" s="340"/>
      <c r="GRG538" s="485"/>
      <c r="GRH538" s="340"/>
      <c r="GRI538" s="485"/>
      <c r="GRJ538" s="340"/>
      <c r="GRK538" s="485"/>
      <c r="GRL538" s="340"/>
      <c r="GRM538" s="485"/>
      <c r="GRN538" s="340"/>
      <c r="GRO538" s="485"/>
      <c r="GRP538" s="340"/>
      <c r="GRQ538" s="485"/>
      <c r="GRR538" s="340"/>
      <c r="GRS538" s="485"/>
      <c r="GRT538" s="340"/>
      <c r="GRU538" s="485"/>
      <c r="GRV538" s="340"/>
      <c r="GRW538" s="485"/>
      <c r="GRX538" s="340"/>
      <c r="GRY538" s="485"/>
      <c r="GRZ538" s="340"/>
      <c r="GSA538" s="485"/>
      <c r="GSB538" s="340"/>
      <c r="GSC538" s="485"/>
      <c r="GSD538" s="340"/>
      <c r="GSE538" s="485"/>
      <c r="GSF538" s="340"/>
      <c r="GSG538" s="485"/>
      <c r="GSH538" s="340"/>
      <c r="GSI538" s="485"/>
      <c r="GSJ538" s="340"/>
      <c r="GSK538" s="485"/>
      <c r="GSL538" s="340"/>
      <c r="GSM538" s="485"/>
      <c r="GSN538" s="340"/>
      <c r="GSO538" s="485"/>
      <c r="GSP538" s="340"/>
      <c r="GSQ538" s="485"/>
      <c r="GSR538" s="340"/>
      <c r="GSS538" s="485"/>
      <c r="GST538" s="340"/>
      <c r="GSU538" s="485"/>
      <c r="GSV538" s="340"/>
      <c r="GSW538" s="485"/>
      <c r="GSX538" s="340"/>
      <c r="GSY538" s="485"/>
      <c r="GSZ538" s="340"/>
      <c r="GTA538" s="485"/>
      <c r="GTB538" s="340"/>
      <c r="GTC538" s="485"/>
      <c r="GTD538" s="340"/>
      <c r="GTE538" s="485"/>
      <c r="GTF538" s="340"/>
      <c r="GTG538" s="485"/>
      <c r="GTH538" s="340"/>
      <c r="GTI538" s="485"/>
      <c r="GTJ538" s="340"/>
      <c r="GTK538" s="485"/>
      <c r="GTL538" s="340"/>
      <c r="GTM538" s="485"/>
      <c r="GTN538" s="340"/>
      <c r="GTO538" s="485"/>
      <c r="GTP538" s="340"/>
      <c r="GTQ538" s="485"/>
      <c r="GTR538" s="340"/>
      <c r="GTS538" s="485"/>
      <c r="GTT538" s="340"/>
      <c r="GTU538" s="485"/>
      <c r="GTV538" s="340"/>
      <c r="GTW538" s="485"/>
      <c r="GTX538" s="340"/>
      <c r="GTY538" s="485"/>
      <c r="GTZ538" s="340"/>
      <c r="GUA538" s="485"/>
      <c r="GUB538" s="340"/>
      <c r="GUC538" s="485"/>
      <c r="GUD538" s="340"/>
      <c r="GUE538" s="485"/>
      <c r="GUF538" s="340"/>
      <c r="GUG538" s="485"/>
      <c r="GUH538" s="340"/>
      <c r="GUI538" s="485"/>
      <c r="GUJ538" s="340"/>
      <c r="GUK538" s="485"/>
      <c r="GUL538" s="340"/>
      <c r="GUM538" s="485"/>
      <c r="GUN538" s="340"/>
      <c r="GUO538" s="485"/>
      <c r="GUP538" s="340"/>
      <c r="GUQ538" s="485"/>
      <c r="GUR538" s="340"/>
      <c r="GUS538" s="485"/>
      <c r="GUT538" s="340"/>
      <c r="GUU538" s="485"/>
      <c r="GUV538" s="340"/>
      <c r="GUW538" s="485"/>
      <c r="GUX538" s="340"/>
      <c r="GUY538" s="485"/>
      <c r="GUZ538" s="340"/>
      <c r="GVA538" s="485"/>
      <c r="GVB538" s="340"/>
      <c r="GVC538" s="485"/>
      <c r="GVD538" s="340"/>
      <c r="GVE538" s="485"/>
      <c r="GVF538" s="340"/>
      <c r="GVG538" s="485"/>
      <c r="GVH538" s="340"/>
      <c r="GVI538" s="485"/>
      <c r="GVJ538" s="340"/>
      <c r="GVK538" s="485"/>
      <c r="GVL538" s="340"/>
      <c r="GVM538" s="485"/>
      <c r="GVN538" s="340"/>
      <c r="GVO538" s="485"/>
      <c r="GVP538" s="340"/>
      <c r="GVQ538" s="485"/>
      <c r="GVR538" s="340"/>
      <c r="GVS538" s="485"/>
      <c r="GVT538" s="340"/>
      <c r="GVU538" s="485"/>
      <c r="GVV538" s="340"/>
      <c r="GVW538" s="485"/>
      <c r="GVX538" s="340"/>
      <c r="GVY538" s="485"/>
      <c r="GVZ538" s="340"/>
      <c r="GWA538" s="485"/>
      <c r="GWB538" s="340"/>
      <c r="GWC538" s="485"/>
      <c r="GWD538" s="340"/>
      <c r="GWE538" s="485"/>
      <c r="GWF538" s="340"/>
      <c r="GWG538" s="485"/>
      <c r="GWH538" s="340"/>
      <c r="GWI538" s="485"/>
      <c r="GWJ538" s="340"/>
      <c r="GWK538" s="485"/>
      <c r="GWL538" s="340"/>
      <c r="GWM538" s="485"/>
      <c r="GWN538" s="340"/>
      <c r="GWO538" s="485"/>
      <c r="GWP538" s="340"/>
      <c r="GWQ538" s="485"/>
      <c r="GWR538" s="340"/>
      <c r="GWS538" s="485"/>
      <c r="GWT538" s="340"/>
      <c r="GWU538" s="485"/>
      <c r="GWV538" s="340"/>
      <c r="GWW538" s="485"/>
      <c r="GWX538" s="340"/>
      <c r="GWY538" s="485"/>
      <c r="GWZ538" s="340"/>
      <c r="GXA538" s="485"/>
      <c r="GXB538" s="340"/>
      <c r="GXC538" s="485"/>
      <c r="GXD538" s="340"/>
      <c r="GXE538" s="485"/>
      <c r="GXF538" s="340"/>
      <c r="GXG538" s="485"/>
      <c r="GXH538" s="340"/>
      <c r="GXI538" s="485"/>
      <c r="GXJ538" s="340"/>
      <c r="GXK538" s="485"/>
      <c r="GXL538" s="340"/>
      <c r="GXM538" s="485"/>
      <c r="GXN538" s="340"/>
      <c r="GXO538" s="485"/>
      <c r="GXP538" s="340"/>
      <c r="GXQ538" s="485"/>
      <c r="GXR538" s="340"/>
      <c r="GXS538" s="485"/>
      <c r="GXT538" s="340"/>
      <c r="GXU538" s="485"/>
      <c r="GXV538" s="340"/>
      <c r="GXW538" s="485"/>
      <c r="GXX538" s="340"/>
      <c r="GXY538" s="485"/>
      <c r="GXZ538" s="340"/>
      <c r="GYA538" s="485"/>
      <c r="GYB538" s="340"/>
      <c r="GYC538" s="485"/>
      <c r="GYD538" s="340"/>
      <c r="GYE538" s="485"/>
      <c r="GYF538" s="340"/>
      <c r="GYG538" s="485"/>
      <c r="GYH538" s="340"/>
      <c r="GYI538" s="485"/>
      <c r="GYJ538" s="340"/>
      <c r="GYK538" s="485"/>
      <c r="GYL538" s="340"/>
      <c r="GYM538" s="485"/>
      <c r="GYN538" s="340"/>
      <c r="GYO538" s="485"/>
      <c r="GYP538" s="340"/>
      <c r="GYQ538" s="485"/>
      <c r="GYR538" s="340"/>
      <c r="GYS538" s="485"/>
      <c r="GYT538" s="340"/>
      <c r="GYU538" s="485"/>
      <c r="GYV538" s="340"/>
      <c r="GYW538" s="485"/>
      <c r="GYX538" s="340"/>
      <c r="GYY538" s="485"/>
      <c r="GYZ538" s="340"/>
      <c r="GZA538" s="485"/>
      <c r="GZB538" s="340"/>
      <c r="GZC538" s="485"/>
      <c r="GZD538" s="340"/>
      <c r="GZE538" s="485"/>
      <c r="GZF538" s="340"/>
      <c r="GZG538" s="485"/>
      <c r="GZH538" s="340"/>
      <c r="GZI538" s="485"/>
      <c r="GZJ538" s="340"/>
      <c r="GZK538" s="485"/>
      <c r="GZL538" s="340"/>
      <c r="GZM538" s="485"/>
      <c r="GZN538" s="340"/>
      <c r="GZO538" s="485"/>
      <c r="GZP538" s="340"/>
      <c r="GZQ538" s="485"/>
      <c r="GZR538" s="340"/>
      <c r="GZS538" s="485"/>
      <c r="GZT538" s="340"/>
      <c r="GZU538" s="485"/>
      <c r="GZV538" s="340"/>
      <c r="GZW538" s="485"/>
      <c r="GZX538" s="340"/>
      <c r="GZY538" s="485"/>
      <c r="GZZ538" s="340"/>
      <c r="HAA538" s="485"/>
      <c r="HAB538" s="340"/>
      <c r="HAC538" s="485"/>
      <c r="HAD538" s="340"/>
      <c r="HAE538" s="485"/>
      <c r="HAF538" s="340"/>
      <c r="HAG538" s="485"/>
      <c r="HAH538" s="340"/>
      <c r="HAI538" s="485"/>
      <c r="HAJ538" s="340"/>
      <c r="HAK538" s="485"/>
      <c r="HAL538" s="340"/>
      <c r="HAM538" s="485"/>
      <c r="HAN538" s="340"/>
      <c r="HAO538" s="485"/>
      <c r="HAP538" s="340"/>
      <c r="HAQ538" s="485"/>
      <c r="HAR538" s="340"/>
      <c r="HAS538" s="485"/>
      <c r="HAT538" s="340"/>
      <c r="HAU538" s="485"/>
      <c r="HAV538" s="340"/>
      <c r="HAW538" s="485"/>
      <c r="HAX538" s="340"/>
      <c r="HAY538" s="485"/>
      <c r="HAZ538" s="340"/>
      <c r="HBA538" s="485"/>
      <c r="HBB538" s="340"/>
      <c r="HBC538" s="485"/>
      <c r="HBD538" s="340"/>
      <c r="HBE538" s="485"/>
      <c r="HBF538" s="340"/>
      <c r="HBG538" s="485"/>
      <c r="HBH538" s="340"/>
      <c r="HBI538" s="485"/>
      <c r="HBJ538" s="340"/>
      <c r="HBK538" s="485"/>
      <c r="HBL538" s="340"/>
      <c r="HBM538" s="485"/>
      <c r="HBN538" s="340"/>
      <c r="HBO538" s="485"/>
      <c r="HBP538" s="340"/>
      <c r="HBQ538" s="485"/>
      <c r="HBR538" s="340"/>
      <c r="HBS538" s="485"/>
      <c r="HBT538" s="340"/>
      <c r="HBU538" s="485"/>
      <c r="HBV538" s="340"/>
      <c r="HBW538" s="485"/>
      <c r="HBX538" s="340"/>
      <c r="HBY538" s="485"/>
      <c r="HBZ538" s="340"/>
      <c r="HCA538" s="485"/>
      <c r="HCB538" s="340"/>
      <c r="HCC538" s="485"/>
      <c r="HCD538" s="340"/>
      <c r="HCE538" s="485"/>
      <c r="HCF538" s="340"/>
      <c r="HCG538" s="485"/>
      <c r="HCH538" s="340"/>
      <c r="HCI538" s="485"/>
      <c r="HCJ538" s="340"/>
      <c r="HCK538" s="485"/>
      <c r="HCL538" s="340"/>
      <c r="HCM538" s="485"/>
      <c r="HCN538" s="340"/>
      <c r="HCO538" s="485"/>
      <c r="HCP538" s="340"/>
      <c r="HCQ538" s="485"/>
      <c r="HCR538" s="340"/>
      <c r="HCS538" s="485"/>
      <c r="HCT538" s="340"/>
      <c r="HCU538" s="485"/>
      <c r="HCV538" s="340"/>
      <c r="HCW538" s="485"/>
      <c r="HCX538" s="340"/>
      <c r="HCY538" s="485"/>
      <c r="HCZ538" s="340"/>
      <c r="HDA538" s="485"/>
      <c r="HDB538" s="340"/>
      <c r="HDC538" s="485"/>
      <c r="HDD538" s="340"/>
      <c r="HDE538" s="485"/>
      <c r="HDF538" s="340"/>
      <c r="HDG538" s="485"/>
      <c r="HDH538" s="340"/>
      <c r="HDI538" s="485"/>
      <c r="HDJ538" s="340"/>
      <c r="HDK538" s="485"/>
      <c r="HDL538" s="340"/>
      <c r="HDM538" s="485"/>
      <c r="HDN538" s="340"/>
      <c r="HDO538" s="485"/>
      <c r="HDP538" s="340"/>
      <c r="HDQ538" s="485"/>
      <c r="HDR538" s="340"/>
      <c r="HDS538" s="485"/>
      <c r="HDT538" s="340"/>
      <c r="HDU538" s="485"/>
      <c r="HDV538" s="340"/>
      <c r="HDW538" s="485"/>
      <c r="HDX538" s="340"/>
      <c r="HDY538" s="485"/>
      <c r="HDZ538" s="340"/>
      <c r="HEA538" s="485"/>
      <c r="HEB538" s="340"/>
      <c r="HEC538" s="485"/>
      <c r="HED538" s="340"/>
      <c r="HEE538" s="485"/>
      <c r="HEF538" s="340"/>
      <c r="HEG538" s="485"/>
      <c r="HEH538" s="340"/>
      <c r="HEI538" s="485"/>
      <c r="HEJ538" s="340"/>
      <c r="HEK538" s="485"/>
      <c r="HEL538" s="340"/>
      <c r="HEM538" s="485"/>
      <c r="HEN538" s="340"/>
      <c r="HEO538" s="485"/>
      <c r="HEP538" s="340"/>
      <c r="HEQ538" s="485"/>
      <c r="HER538" s="340"/>
      <c r="HES538" s="485"/>
      <c r="HET538" s="340"/>
      <c r="HEU538" s="485"/>
      <c r="HEV538" s="340"/>
      <c r="HEW538" s="485"/>
      <c r="HEX538" s="340"/>
      <c r="HEY538" s="485"/>
      <c r="HEZ538" s="340"/>
      <c r="HFA538" s="485"/>
      <c r="HFB538" s="340"/>
      <c r="HFC538" s="485"/>
      <c r="HFD538" s="340"/>
      <c r="HFE538" s="485"/>
      <c r="HFF538" s="340"/>
      <c r="HFG538" s="485"/>
      <c r="HFH538" s="340"/>
      <c r="HFI538" s="485"/>
      <c r="HFJ538" s="340"/>
      <c r="HFK538" s="485"/>
      <c r="HFL538" s="340"/>
      <c r="HFM538" s="485"/>
      <c r="HFN538" s="340"/>
      <c r="HFO538" s="485"/>
      <c r="HFP538" s="340"/>
      <c r="HFQ538" s="485"/>
      <c r="HFR538" s="340"/>
      <c r="HFS538" s="485"/>
      <c r="HFT538" s="340"/>
      <c r="HFU538" s="485"/>
      <c r="HFV538" s="340"/>
      <c r="HFW538" s="485"/>
      <c r="HFX538" s="340"/>
      <c r="HFY538" s="485"/>
      <c r="HFZ538" s="340"/>
      <c r="HGA538" s="485"/>
      <c r="HGB538" s="340"/>
      <c r="HGC538" s="485"/>
      <c r="HGD538" s="340"/>
      <c r="HGE538" s="485"/>
      <c r="HGF538" s="340"/>
      <c r="HGG538" s="485"/>
      <c r="HGH538" s="340"/>
      <c r="HGI538" s="485"/>
      <c r="HGJ538" s="340"/>
      <c r="HGK538" s="485"/>
      <c r="HGL538" s="340"/>
      <c r="HGM538" s="485"/>
      <c r="HGN538" s="340"/>
      <c r="HGO538" s="485"/>
      <c r="HGP538" s="340"/>
      <c r="HGQ538" s="485"/>
      <c r="HGR538" s="340"/>
      <c r="HGS538" s="485"/>
      <c r="HGT538" s="340"/>
      <c r="HGU538" s="485"/>
      <c r="HGV538" s="340"/>
      <c r="HGW538" s="485"/>
      <c r="HGX538" s="340"/>
      <c r="HGY538" s="485"/>
      <c r="HGZ538" s="340"/>
      <c r="HHA538" s="485"/>
      <c r="HHB538" s="340"/>
      <c r="HHC538" s="485"/>
      <c r="HHD538" s="340"/>
      <c r="HHE538" s="485"/>
      <c r="HHF538" s="340"/>
      <c r="HHG538" s="485"/>
      <c r="HHH538" s="340"/>
      <c r="HHI538" s="485"/>
      <c r="HHJ538" s="340"/>
      <c r="HHK538" s="485"/>
      <c r="HHL538" s="340"/>
      <c r="HHM538" s="485"/>
      <c r="HHN538" s="340"/>
      <c r="HHO538" s="485"/>
      <c r="HHP538" s="340"/>
      <c r="HHQ538" s="485"/>
      <c r="HHR538" s="340"/>
      <c r="HHS538" s="485"/>
      <c r="HHT538" s="340"/>
      <c r="HHU538" s="485"/>
      <c r="HHV538" s="340"/>
      <c r="HHW538" s="485"/>
      <c r="HHX538" s="340"/>
      <c r="HHY538" s="485"/>
      <c r="HHZ538" s="340"/>
      <c r="HIA538" s="485"/>
      <c r="HIB538" s="340"/>
      <c r="HIC538" s="485"/>
      <c r="HID538" s="340"/>
      <c r="HIE538" s="485"/>
      <c r="HIF538" s="340"/>
      <c r="HIG538" s="485"/>
      <c r="HIH538" s="340"/>
      <c r="HII538" s="485"/>
      <c r="HIJ538" s="340"/>
      <c r="HIK538" s="485"/>
      <c r="HIL538" s="340"/>
      <c r="HIM538" s="485"/>
      <c r="HIN538" s="340"/>
      <c r="HIO538" s="485"/>
      <c r="HIP538" s="340"/>
      <c r="HIQ538" s="485"/>
      <c r="HIR538" s="340"/>
      <c r="HIS538" s="485"/>
      <c r="HIT538" s="340"/>
      <c r="HIU538" s="485"/>
      <c r="HIV538" s="340"/>
      <c r="HIW538" s="485"/>
      <c r="HIX538" s="340"/>
      <c r="HIY538" s="485"/>
      <c r="HIZ538" s="340"/>
      <c r="HJA538" s="485"/>
      <c r="HJB538" s="340"/>
      <c r="HJC538" s="485"/>
      <c r="HJD538" s="340"/>
      <c r="HJE538" s="485"/>
      <c r="HJF538" s="340"/>
      <c r="HJG538" s="485"/>
      <c r="HJH538" s="340"/>
      <c r="HJI538" s="485"/>
      <c r="HJJ538" s="340"/>
      <c r="HJK538" s="485"/>
      <c r="HJL538" s="340"/>
      <c r="HJM538" s="485"/>
      <c r="HJN538" s="340"/>
      <c r="HJO538" s="485"/>
      <c r="HJP538" s="340"/>
      <c r="HJQ538" s="485"/>
      <c r="HJR538" s="340"/>
      <c r="HJS538" s="485"/>
      <c r="HJT538" s="340"/>
      <c r="HJU538" s="485"/>
      <c r="HJV538" s="340"/>
      <c r="HJW538" s="485"/>
      <c r="HJX538" s="340"/>
      <c r="HJY538" s="485"/>
      <c r="HJZ538" s="340"/>
      <c r="HKA538" s="485"/>
      <c r="HKB538" s="340"/>
      <c r="HKC538" s="485"/>
      <c r="HKD538" s="340"/>
      <c r="HKE538" s="485"/>
      <c r="HKF538" s="340"/>
      <c r="HKG538" s="485"/>
      <c r="HKH538" s="340"/>
      <c r="HKI538" s="485"/>
      <c r="HKJ538" s="340"/>
      <c r="HKK538" s="485"/>
      <c r="HKL538" s="340"/>
      <c r="HKM538" s="485"/>
      <c r="HKN538" s="340"/>
      <c r="HKO538" s="485"/>
      <c r="HKP538" s="340"/>
      <c r="HKQ538" s="485"/>
      <c r="HKR538" s="340"/>
      <c r="HKS538" s="485"/>
      <c r="HKT538" s="340"/>
      <c r="HKU538" s="485"/>
      <c r="HKV538" s="340"/>
      <c r="HKW538" s="485"/>
      <c r="HKX538" s="340"/>
      <c r="HKY538" s="485"/>
      <c r="HKZ538" s="340"/>
      <c r="HLA538" s="485"/>
      <c r="HLB538" s="340"/>
      <c r="HLC538" s="485"/>
      <c r="HLD538" s="340"/>
      <c r="HLE538" s="485"/>
      <c r="HLF538" s="340"/>
      <c r="HLG538" s="485"/>
      <c r="HLH538" s="340"/>
      <c r="HLI538" s="485"/>
      <c r="HLJ538" s="340"/>
      <c r="HLK538" s="485"/>
      <c r="HLL538" s="340"/>
      <c r="HLM538" s="485"/>
      <c r="HLN538" s="340"/>
      <c r="HLO538" s="485"/>
      <c r="HLP538" s="340"/>
      <c r="HLQ538" s="485"/>
      <c r="HLR538" s="340"/>
      <c r="HLS538" s="485"/>
      <c r="HLT538" s="340"/>
      <c r="HLU538" s="485"/>
      <c r="HLV538" s="340"/>
      <c r="HLW538" s="485"/>
      <c r="HLX538" s="340"/>
      <c r="HLY538" s="485"/>
      <c r="HLZ538" s="340"/>
      <c r="HMA538" s="485"/>
      <c r="HMB538" s="340"/>
      <c r="HMC538" s="485"/>
      <c r="HMD538" s="340"/>
      <c r="HME538" s="485"/>
      <c r="HMF538" s="340"/>
      <c r="HMG538" s="485"/>
      <c r="HMH538" s="340"/>
      <c r="HMI538" s="485"/>
      <c r="HMJ538" s="340"/>
      <c r="HMK538" s="485"/>
      <c r="HML538" s="340"/>
      <c r="HMM538" s="485"/>
      <c r="HMN538" s="340"/>
      <c r="HMO538" s="485"/>
      <c r="HMP538" s="340"/>
      <c r="HMQ538" s="485"/>
      <c r="HMR538" s="340"/>
      <c r="HMS538" s="485"/>
      <c r="HMT538" s="340"/>
      <c r="HMU538" s="485"/>
      <c r="HMV538" s="340"/>
      <c r="HMW538" s="485"/>
      <c r="HMX538" s="340"/>
      <c r="HMY538" s="485"/>
      <c r="HMZ538" s="340"/>
      <c r="HNA538" s="485"/>
      <c r="HNB538" s="340"/>
      <c r="HNC538" s="485"/>
      <c r="HND538" s="340"/>
      <c r="HNE538" s="485"/>
      <c r="HNF538" s="340"/>
      <c r="HNG538" s="485"/>
      <c r="HNH538" s="340"/>
      <c r="HNI538" s="485"/>
      <c r="HNJ538" s="340"/>
      <c r="HNK538" s="485"/>
      <c r="HNL538" s="340"/>
      <c r="HNM538" s="485"/>
      <c r="HNN538" s="340"/>
      <c r="HNO538" s="485"/>
      <c r="HNP538" s="340"/>
      <c r="HNQ538" s="485"/>
      <c r="HNR538" s="340"/>
      <c r="HNS538" s="485"/>
      <c r="HNT538" s="340"/>
      <c r="HNU538" s="485"/>
      <c r="HNV538" s="340"/>
      <c r="HNW538" s="485"/>
      <c r="HNX538" s="340"/>
      <c r="HNY538" s="485"/>
      <c r="HNZ538" s="340"/>
      <c r="HOA538" s="485"/>
      <c r="HOB538" s="340"/>
      <c r="HOC538" s="485"/>
      <c r="HOD538" s="340"/>
      <c r="HOE538" s="485"/>
      <c r="HOF538" s="340"/>
      <c r="HOG538" s="485"/>
      <c r="HOH538" s="340"/>
      <c r="HOI538" s="485"/>
      <c r="HOJ538" s="340"/>
      <c r="HOK538" s="485"/>
      <c r="HOL538" s="340"/>
      <c r="HOM538" s="485"/>
      <c r="HON538" s="340"/>
      <c r="HOO538" s="485"/>
      <c r="HOP538" s="340"/>
      <c r="HOQ538" s="485"/>
      <c r="HOR538" s="340"/>
      <c r="HOS538" s="485"/>
      <c r="HOT538" s="340"/>
      <c r="HOU538" s="485"/>
      <c r="HOV538" s="340"/>
      <c r="HOW538" s="485"/>
      <c r="HOX538" s="340"/>
      <c r="HOY538" s="485"/>
      <c r="HOZ538" s="340"/>
      <c r="HPA538" s="485"/>
      <c r="HPB538" s="340"/>
      <c r="HPC538" s="485"/>
      <c r="HPD538" s="340"/>
      <c r="HPE538" s="485"/>
      <c r="HPF538" s="340"/>
      <c r="HPG538" s="485"/>
      <c r="HPH538" s="340"/>
      <c r="HPI538" s="485"/>
      <c r="HPJ538" s="340"/>
      <c r="HPK538" s="485"/>
      <c r="HPL538" s="340"/>
      <c r="HPM538" s="485"/>
      <c r="HPN538" s="340"/>
      <c r="HPO538" s="485"/>
      <c r="HPP538" s="340"/>
      <c r="HPQ538" s="485"/>
      <c r="HPR538" s="340"/>
      <c r="HPS538" s="485"/>
      <c r="HPT538" s="340"/>
      <c r="HPU538" s="485"/>
      <c r="HPV538" s="340"/>
      <c r="HPW538" s="485"/>
      <c r="HPX538" s="340"/>
      <c r="HPY538" s="485"/>
      <c r="HPZ538" s="340"/>
      <c r="HQA538" s="485"/>
      <c r="HQB538" s="340"/>
      <c r="HQC538" s="485"/>
      <c r="HQD538" s="340"/>
      <c r="HQE538" s="485"/>
      <c r="HQF538" s="340"/>
      <c r="HQG538" s="485"/>
      <c r="HQH538" s="340"/>
      <c r="HQI538" s="485"/>
      <c r="HQJ538" s="340"/>
      <c r="HQK538" s="485"/>
      <c r="HQL538" s="340"/>
      <c r="HQM538" s="485"/>
      <c r="HQN538" s="340"/>
      <c r="HQO538" s="485"/>
      <c r="HQP538" s="340"/>
      <c r="HQQ538" s="485"/>
      <c r="HQR538" s="340"/>
      <c r="HQS538" s="485"/>
      <c r="HQT538" s="340"/>
      <c r="HQU538" s="485"/>
      <c r="HQV538" s="340"/>
      <c r="HQW538" s="485"/>
      <c r="HQX538" s="340"/>
      <c r="HQY538" s="485"/>
      <c r="HQZ538" s="340"/>
      <c r="HRA538" s="485"/>
      <c r="HRB538" s="340"/>
      <c r="HRC538" s="485"/>
      <c r="HRD538" s="340"/>
      <c r="HRE538" s="485"/>
      <c r="HRF538" s="340"/>
      <c r="HRG538" s="485"/>
      <c r="HRH538" s="340"/>
      <c r="HRI538" s="485"/>
      <c r="HRJ538" s="340"/>
      <c r="HRK538" s="485"/>
      <c r="HRL538" s="340"/>
      <c r="HRM538" s="485"/>
      <c r="HRN538" s="340"/>
      <c r="HRO538" s="485"/>
      <c r="HRP538" s="340"/>
      <c r="HRQ538" s="485"/>
      <c r="HRR538" s="340"/>
      <c r="HRS538" s="485"/>
      <c r="HRT538" s="340"/>
      <c r="HRU538" s="485"/>
      <c r="HRV538" s="340"/>
      <c r="HRW538" s="485"/>
      <c r="HRX538" s="340"/>
      <c r="HRY538" s="485"/>
      <c r="HRZ538" s="340"/>
      <c r="HSA538" s="485"/>
      <c r="HSB538" s="340"/>
      <c r="HSC538" s="485"/>
      <c r="HSD538" s="340"/>
      <c r="HSE538" s="485"/>
      <c r="HSF538" s="340"/>
      <c r="HSG538" s="485"/>
      <c r="HSH538" s="340"/>
      <c r="HSI538" s="485"/>
      <c r="HSJ538" s="340"/>
      <c r="HSK538" s="485"/>
      <c r="HSL538" s="340"/>
      <c r="HSM538" s="485"/>
      <c r="HSN538" s="340"/>
      <c r="HSO538" s="485"/>
      <c r="HSP538" s="340"/>
      <c r="HSQ538" s="485"/>
      <c r="HSR538" s="340"/>
      <c r="HSS538" s="485"/>
      <c r="HST538" s="340"/>
      <c r="HSU538" s="485"/>
      <c r="HSV538" s="340"/>
      <c r="HSW538" s="485"/>
      <c r="HSX538" s="340"/>
      <c r="HSY538" s="485"/>
      <c r="HSZ538" s="340"/>
      <c r="HTA538" s="485"/>
      <c r="HTB538" s="340"/>
      <c r="HTC538" s="485"/>
      <c r="HTD538" s="340"/>
      <c r="HTE538" s="485"/>
      <c r="HTF538" s="340"/>
      <c r="HTG538" s="485"/>
      <c r="HTH538" s="340"/>
      <c r="HTI538" s="485"/>
      <c r="HTJ538" s="340"/>
      <c r="HTK538" s="485"/>
      <c r="HTL538" s="340"/>
      <c r="HTM538" s="485"/>
      <c r="HTN538" s="340"/>
      <c r="HTO538" s="485"/>
      <c r="HTP538" s="340"/>
      <c r="HTQ538" s="485"/>
      <c r="HTR538" s="340"/>
      <c r="HTS538" s="485"/>
      <c r="HTT538" s="340"/>
      <c r="HTU538" s="485"/>
      <c r="HTV538" s="340"/>
      <c r="HTW538" s="485"/>
      <c r="HTX538" s="340"/>
      <c r="HTY538" s="485"/>
      <c r="HTZ538" s="340"/>
      <c r="HUA538" s="485"/>
      <c r="HUB538" s="340"/>
      <c r="HUC538" s="485"/>
      <c r="HUD538" s="340"/>
      <c r="HUE538" s="485"/>
      <c r="HUF538" s="340"/>
      <c r="HUG538" s="485"/>
      <c r="HUH538" s="340"/>
      <c r="HUI538" s="485"/>
      <c r="HUJ538" s="340"/>
      <c r="HUK538" s="485"/>
      <c r="HUL538" s="340"/>
      <c r="HUM538" s="485"/>
      <c r="HUN538" s="340"/>
      <c r="HUO538" s="485"/>
      <c r="HUP538" s="340"/>
      <c r="HUQ538" s="485"/>
      <c r="HUR538" s="340"/>
      <c r="HUS538" s="485"/>
      <c r="HUT538" s="340"/>
      <c r="HUU538" s="485"/>
      <c r="HUV538" s="340"/>
      <c r="HUW538" s="485"/>
      <c r="HUX538" s="340"/>
      <c r="HUY538" s="485"/>
      <c r="HUZ538" s="340"/>
      <c r="HVA538" s="485"/>
      <c r="HVB538" s="340"/>
      <c r="HVC538" s="485"/>
      <c r="HVD538" s="340"/>
      <c r="HVE538" s="485"/>
      <c r="HVF538" s="340"/>
      <c r="HVG538" s="485"/>
      <c r="HVH538" s="340"/>
      <c r="HVI538" s="485"/>
      <c r="HVJ538" s="340"/>
      <c r="HVK538" s="485"/>
      <c r="HVL538" s="340"/>
      <c r="HVM538" s="485"/>
      <c r="HVN538" s="340"/>
      <c r="HVO538" s="485"/>
      <c r="HVP538" s="340"/>
      <c r="HVQ538" s="485"/>
      <c r="HVR538" s="340"/>
      <c r="HVS538" s="485"/>
      <c r="HVT538" s="340"/>
      <c r="HVU538" s="485"/>
      <c r="HVV538" s="340"/>
      <c r="HVW538" s="485"/>
      <c r="HVX538" s="340"/>
      <c r="HVY538" s="485"/>
      <c r="HVZ538" s="340"/>
      <c r="HWA538" s="485"/>
      <c r="HWB538" s="340"/>
      <c r="HWC538" s="485"/>
      <c r="HWD538" s="340"/>
      <c r="HWE538" s="485"/>
      <c r="HWF538" s="340"/>
      <c r="HWG538" s="485"/>
      <c r="HWH538" s="340"/>
      <c r="HWI538" s="485"/>
      <c r="HWJ538" s="340"/>
      <c r="HWK538" s="485"/>
      <c r="HWL538" s="340"/>
      <c r="HWM538" s="485"/>
      <c r="HWN538" s="340"/>
      <c r="HWO538" s="485"/>
      <c r="HWP538" s="340"/>
      <c r="HWQ538" s="485"/>
      <c r="HWR538" s="340"/>
      <c r="HWS538" s="485"/>
      <c r="HWT538" s="340"/>
      <c r="HWU538" s="485"/>
      <c r="HWV538" s="340"/>
      <c r="HWW538" s="485"/>
      <c r="HWX538" s="340"/>
      <c r="HWY538" s="485"/>
      <c r="HWZ538" s="340"/>
      <c r="HXA538" s="485"/>
      <c r="HXB538" s="340"/>
      <c r="HXC538" s="485"/>
      <c r="HXD538" s="340"/>
      <c r="HXE538" s="485"/>
      <c r="HXF538" s="340"/>
      <c r="HXG538" s="485"/>
      <c r="HXH538" s="340"/>
      <c r="HXI538" s="485"/>
      <c r="HXJ538" s="340"/>
      <c r="HXK538" s="485"/>
      <c r="HXL538" s="340"/>
      <c r="HXM538" s="485"/>
      <c r="HXN538" s="340"/>
      <c r="HXO538" s="485"/>
      <c r="HXP538" s="340"/>
      <c r="HXQ538" s="485"/>
      <c r="HXR538" s="340"/>
      <c r="HXS538" s="485"/>
      <c r="HXT538" s="340"/>
      <c r="HXU538" s="485"/>
      <c r="HXV538" s="340"/>
      <c r="HXW538" s="485"/>
      <c r="HXX538" s="340"/>
      <c r="HXY538" s="485"/>
      <c r="HXZ538" s="340"/>
      <c r="HYA538" s="485"/>
      <c r="HYB538" s="340"/>
      <c r="HYC538" s="485"/>
      <c r="HYD538" s="340"/>
      <c r="HYE538" s="485"/>
      <c r="HYF538" s="340"/>
      <c r="HYG538" s="485"/>
      <c r="HYH538" s="340"/>
      <c r="HYI538" s="485"/>
      <c r="HYJ538" s="340"/>
      <c r="HYK538" s="485"/>
      <c r="HYL538" s="340"/>
      <c r="HYM538" s="485"/>
      <c r="HYN538" s="340"/>
      <c r="HYO538" s="485"/>
      <c r="HYP538" s="340"/>
      <c r="HYQ538" s="485"/>
      <c r="HYR538" s="340"/>
      <c r="HYS538" s="485"/>
      <c r="HYT538" s="340"/>
      <c r="HYU538" s="485"/>
      <c r="HYV538" s="340"/>
      <c r="HYW538" s="485"/>
      <c r="HYX538" s="340"/>
      <c r="HYY538" s="485"/>
      <c r="HYZ538" s="340"/>
      <c r="HZA538" s="485"/>
      <c r="HZB538" s="340"/>
      <c r="HZC538" s="485"/>
      <c r="HZD538" s="340"/>
      <c r="HZE538" s="485"/>
      <c r="HZF538" s="340"/>
      <c r="HZG538" s="485"/>
      <c r="HZH538" s="340"/>
      <c r="HZI538" s="485"/>
      <c r="HZJ538" s="340"/>
      <c r="HZK538" s="485"/>
      <c r="HZL538" s="340"/>
      <c r="HZM538" s="485"/>
      <c r="HZN538" s="340"/>
      <c r="HZO538" s="485"/>
      <c r="HZP538" s="340"/>
      <c r="HZQ538" s="485"/>
      <c r="HZR538" s="340"/>
      <c r="HZS538" s="485"/>
      <c r="HZT538" s="340"/>
      <c r="HZU538" s="485"/>
      <c r="HZV538" s="340"/>
      <c r="HZW538" s="485"/>
      <c r="HZX538" s="340"/>
      <c r="HZY538" s="485"/>
      <c r="HZZ538" s="340"/>
      <c r="IAA538" s="485"/>
      <c r="IAB538" s="340"/>
      <c r="IAC538" s="485"/>
      <c r="IAD538" s="340"/>
      <c r="IAE538" s="485"/>
      <c r="IAF538" s="340"/>
      <c r="IAG538" s="485"/>
      <c r="IAH538" s="340"/>
      <c r="IAI538" s="485"/>
      <c r="IAJ538" s="340"/>
      <c r="IAK538" s="485"/>
      <c r="IAL538" s="340"/>
      <c r="IAM538" s="485"/>
      <c r="IAN538" s="340"/>
      <c r="IAO538" s="485"/>
      <c r="IAP538" s="340"/>
      <c r="IAQ538" s="485"/>
      <c r="IAR538" s="340"/>
      <c r="IAS538" s="485"/>
      <c r="IAT538" s="340"/>
      <c r="IAU538" s="485"/>
      <c r="IAV538" s="340"/>
      <c r="IAW538" s="485"/>
      <c r="IAX538" s="340"/>
      <c r="IAY538" s="485"/>
      <c r="IAZ538" s="340"/>
      <c r="IBA538" s="485"/>
      <c r="IBB538" s="340"/>
      <c r="IBC538" s="485"/>
      <c r="IBD538" s="340"/>
      <c r="IBE538" s="485"/>
      <c r="IBF538" s="340"/>
      <c r="IBG538" s="485"/>
      <c r="IBH538" s="340"/>
      <c r="IBI538" s="485"/>
      <c r="IBJ538" s="340"/>
      <c r="IBK538" s="485"/>
      <c r="IBL538" s="340"/>
      <c r="IBM538" s="485"/>
      <c r="IBN538" s="340"/>
      <c r="IBO538" s="485"/>
      <c r="IBP538" s="340"/>
      <c r="IBQ538" s="485"/>
      <c r="IBR538" s="340"/>
      <c r="IBS538" s="485"/>
      <c r="IBT538" s="340"/>
      <c r="IBU538" s="485"/>
      <c r="IBV538" s="340"/>
      <c r="IBW538" s="485"/>
      <c r="IBX538" s="340"/>
      <c r="IBY538" s="485"/>
      <c r="IBZ538" s="340"/>
      <c r="ICA538" s="485"/>
      <c r="ICB538" s="340"/>
      <c r="ICC538" s="485"/>
      <c r="ICD538" s="340"/>
      <c r="ICE538" s="485"/>
      <c r="ICF538" s="340"/>
      <c r="ICG538" s="485"/>
      <c r="ICH538" s="340"/>
      <c r="ICI538" s="485"/>
      <c r="ICJ538" s="340"/>
      <c r="ICK538" s="485"/>
      <c r="ICL538" s="340"/>
      <c r="ICM538" s="485"/>
      <c r="ICN538" s="340"/>
      <c r="ICO538" s="485"/>
      <c r="ICP538" s="340"/>
      <c r="ICQ538" s="485"/>
      <c r="ICR538" s="340"/>
      <c r="ICS538" s="485"/>
      <c r="ICT538" s="340"/>
      <c r="ICU538" s="485"/>
      <c r="ICV538" s="340"/>
      <c r="ICW538" s="485"/>
      <c r="ICX538" s="340"/>
      <c r="ICY538" s="485"/>
      <c r="ICZ538" s="340"/>
      <c r="IDA538" s="485"/>
      <c r="IDB538" s="340"/>
      <c r="IDC538" s="485"/>
      <c r="IDD538" s="340"/>
      <c r="IDE538" s="485"/>
      <c r="IDF538" s="340"/>
      <c r="IDG538" s="485"/>
      <c r="IDH538" s="340"/>
      <c r="IDI538" s="485"/>
      <c r="IDJ538" s="340"/>
      <c r="IDK538" s="485"/>
      <c r="IDL538" s="340"/>
      <c r="IDM538" s="485"/>
      <c r="IDN538" s="340"/>
      <c r="IDO538" s="485"/>
      <c r="IDP538" s="340"/>
      <c r="IDQ538" s="485"/>
      <c r="IDR538" s="340"/>
      <c r="IDS538" s="485"/>
      <c r="IDT538" s="340"/>
      <c r="IDU538" s="485"/>
      <c r="IDV538" s="340"/>
      <c r="IDW538" s="485"/>
      <c r="IDX538" s="340"/>
      <c r="IDY538" s="485"/>
      <c r="IDZ538" s="340"/>
      <c r="IEA538" s="485"/>
      <c r="IEB538" s="340"/>
      <c r="IEC538" s="485"/>
      <c r="IED538" s="340"/>
      <c r="IEE538" s="485"/>
      <c r="IEF538" s="340"/>
      <c r="IEG538" s="485"/>
      <c r="IEH538" s="340"/>
      <c r="IEI538" s="485"/>
      <c r="IEJ538" s="340"/>
      <c r="IEK538" s="485"/>
      <c r="IEL538" s="340"/>
      <c r="IEM538" s="485"/>
      <c r="IEN538" s="340"/>
      <c r="IEO538" s="485"/>
      <c r="IEP538" s="340"/>
      <c r="IEQ538" s="485"/>
      <c r="IER538" s="340"/>
      <c r="IES538" s="485"/>
      <c r="IET538" s="340"/>
      <c r="IEU538" s="485"/>
      <c r="IEV538" s="340"/>
      <c r="IEW538" s="485"/>
      <c r="IEX538" s="340"/>
      <c r="IEY538" s="485"/>
      <c r="IEZ538" s="340"/>
      <c r="IFA538" s="485"/>
      <c r="IFB538" s="340"/>
      <c r="IFC538" s="485"/>
      <c r="IFD538" s="340"/>
      <c r="IFE538" s="485"/>
      <c r="IFF538" s="340"/>
      <c r="IFG538" s="485"/>
      <c r="IFH538" s="340"/>
      <c r="IFI538" s="485"/>
      <c r="IFJ538" s="340"/>
      <c r="IFK538" s="485"/>
      <c r="IFL538" s="340"/>
      <c r="IFM538" s="485"/>
      <c r="IFN538" s="340"/>
      <c r="IFO538" s="485"/>
      <c r="IFP538" s="340"/>
      <c r="IFQ538" s="485"/>
      <c r="IFR538" s="340"/>
      <c r="IFS538" s="485"/>
      <c r="IFT538" s="340"/>
      <c r="IFU538" s="485"/>
      <c r="IFV538" s="340"/>
      <c r="IFW538" s="485"/>
      <c r="IFX538" s="340"/>
      <c r="IFY538" s="485"/>
      <c r="IFZ538" s="340"/>
      <c r="IGA538" s="485"/>
      <c r="IGB538" s="340"/>
      <c r="IGC538" s="485"/>
      <c r="IGD538" s="340"/>
      <c r="IGE538" s="485"/>
      <c r="IGF538" s="340"/>
      <c r="IGG538" s="485"/>
      <c r="IGH538" s="340"/>
      <c r="IGI538" s="485"/>
      <c r="IGJ538" s="340"/>
      <c r="IGK538" s="485"/>
      <c r="IGL538" s="340"/>
      <c r="IGM538" s="485"/>
      <c r="IGN538" s="340"/>
      <c r="IGO538" s="485"/>
      <c r="IGP538" s="340"/>
      <c r="IGQ538" s="485"/>
      <c r="IGR538" s="340"/>
      <c r="IGS538" s="485"/>
      <c r="IGT538" s="340"/>
      <c r="IGU538" s="485"/>
      <c r="IGV538" s="340"/>
      <c r="IGW538" s="485"/>
      <c r="IGX538" s="340"/>
      <c r="IGY538" s="485"/>
      <c r="IGZ538" s="340"/>
      <c r="IHA538" s="485"/>
      <c r="IHB538" s="340"/>
      <c r="IHC538" s="485"/>
      <c r="IHD538" s="340"/>
      <c r="IHE538" s="485"/>
      <c r="IHF538" s="340"/>
      <c r="IHG538" s="485"/>
      <c r="IHH538" s="340"/>
      <c r="IHI538" s="485"/>
      <c r="IHJ538" s="340"/>
      <c r="IHK538" s="485"/>
      <c r="IHL538" s="340"/>
      <c r="IHM538" s="485"/>
      <c r="IHN538" s="340"/>
      <c r="IHO538" s="485"/>
      <c r="IHP538" s="340"/>
      <c r="IHQ538" s="485"/>
      <c r="IHR538" s="340"/>
      <c r="IHS538" s="485"/>
      <c r="IHT538" s="340"/>
      <c r="IHU538" s="485"/>
      <c r="IHV538" s="340"/>
      <c r="IHW538" s="485"/>
      <c r="IHX538" s="340"/>
      <c r="IHY538" s="485"/>
      <c r="IHZ538" s="340"/>
      <c r="IIA538" s="485"/>
      <c r="IIB538" s="340"/>
      <c r="IIC538" s="485"/>
      <c r="IID538" s="340"/>
      <c r="IIE538" s="485"/>
      <c r="IIF538" s="340"/>
      <c r="IIG538" s="485"/>
      <c r="IIH538" s="340"/>
      <c r="III538" s="485"/>
      <c r="IIJ538" s="340"/>
      <c r="IIK538" s="485"/>
      <c r="IIL538" s="340"/>
      <c r="IIM538" s="485"/>
      <c r="IIN538" s="340"/>
      <c r="IIO538" s="485"/>
      <c r="IIP538" s="340"/>
      <c r="IIQ538" s="485"/>
      <c r="IIR538" s="340"/>
      <c r="IIS538" s="485"/>
      <c r="IIT538" s="340"/>
      <c r="IIU538" s="485"/>
      <c r="IIV538" s="340"/>
      <c r="IIW538" s="485"/>
      <c r="IIX538" s="340"/>
      <c r="IIY538" s="485"/>
      <c r="IIZ538" s="340"/>
      <c r="IJA538" s="485"/>
      <c r="IJB538" s="340"/>
      <c r="IJC538" s="485"/>
      <c r="IJD538" s="340"/>
      <c r="IJE538" s="485"/>
      <c r="IJF538" s="340"/>
      <c r="IJG538" s="485"/>
      <c r="IJH538" s="340"/>
      <c r="IJI538" s="485"/>
      <c r="IJJ538" s="340"/>
      <c r="IJK538" s="485"/>
      <c r="IJL538" s="340"/>
      <c r="IJM538" s="485"/>
      <c r="IJN538" s="340"/>
      <c r="IJO538" s="485"/>
      <c r="IJP538" s="340"/>
      <c r="IJQ538" s="485"/>
      <c r="IJR538" s="340"/>
      <c r="IJS538" s="485"/>
      <c r="IJT538" s="340"/>
      <c r="IJU538" s="485"/>
      <c r="IJV538" s="340"/>
      <c r="IJW538" s="485"/>
      <c r="IJX538" s="340"/>
      <c r="IJY538" s="485"/>
      <c r="IJZ538" s="340"/>
      <c r="IKA538" s="485"/>
      <c r="IKB538" s="340"/>
      <c r="IKC538" s="485"/>
      <c r="IKD538" s="340"/>
      <c r="IKE538" s="485"/>
      <c r="IKF538" s="340"/>
      <c r="IKG538" s="485"/>
      <c r="IKH538" s="340"/>
      <c r="IKI538" s="485"/>
      <c r="IKJ538" s="340"/>
      <c r="IKK538" s="485"/>
      <c r="IKL538" s="340"/>
      <c r="IKM538" s="485"/>
      <c r="IKN538" s="340"/>
      <c r="IKO538" s="485"/>
      <c r="IKP538" s="340"/>
      <c r="IKQ538" s="485"/>
      <c r="IKR538" s="340"/>
      <c r="IKS538" s="485"/>
      <c r="IKT538" s="340"/>
      <c r="IKU538" s="485"/>
      <c r="IKV538" s="340"/>
      <c r="IKW538" s="485"/>
      <c r="IKX538" s="340"/>
      <c r="IKY538" s="485"/>
      <c r="IKZ538" s="340"/>
      <c r="ILA538" s="485"/>
      <c r="ILB538" s="340"/>
      <c r="ILC538" s="485"/>
      <c r="ILD538" s="340"/>
      <c r="ILE538" s="485"/>
      <c r="ILF538" s="340"/>
      <c r="ILG538" s="485"/>
      <c r="ILH538" s="340"/>
      <c r="ILI538" s="485"/>
      <c r="ILJ538" s="340"/>
      <c r="ILK538" s="485"/>
      <c r="ILL538" s="340"/>
      <c r="ILM538" s="485"/>
      <c r="ILN538" s="340"/>
      <c r="ILO538" s="485"/>
      <c r="ILP538" s="340"/>
      <c r="ILQ538" s="485"/>
      <c r="ILR538" s="340"/>
      <c r="ILS538" s="485"/>
      <c r="ILT538" s="340"/>
      <c r="ILU538" s="485"/>
      <c r="ILV538" s="340"/>
      <c r="ILW538" s="485"/>
      <c r="ILX538" s="340"/>
      <c r="ILY538" s="485"/>
      <c r="ILZ538" s="340"/>
      <c r="IMA538" s="485"/>
      <c r="IMB538" s="340"/>
      <c r="IMC538" s="485"/>
      <c r="IMD538" s="340"/>
      <c r="IME538" s="485"/>
      <c r="IMF538" s="340"/>
      <c r="IMG538" s="485"/>
      <c r="IMH538" s="340"/>
      <c r="IMI538" s="485"/>
      <c r="IMJ538" s="340"/>
      <c r="IMK538" s="485"/>
      <c r="IML538" s="340"/>
      <c r="IMM538" s="485"/>
      <c r="IMN538" s="340"/>
      <c r="IMO538" s="485"/>
      <c r="IMP538" s="340"/>
      <c r="IMQ538" s="485"/>
      <c r="IMR538" s="340"/>
      <c r="IMS538" s="485"/>
      <c r="IMT538" s="340"/>
      <c r="IMU538" s="485"/>
      <c r="IMV538" s="340"/>
      <c r="IMW538" s="485"/>
      <c r="IMX538" s="340"/>
      <c r="IMY538" s="485"/>
      <c r="IMZ538" s="340"/>
      <c r="INA538" s="485"/>
      <c r="INB538" s="340"/>
      <c r="INC538" s="485"/>
      <c r="IND538" s="340"/>
      <c r="INE538" s="485"/>
      <c r="INF538" s="340"/>
      <c r="ING538" s="485"/>
      <c r="INH538" s="340"/>
      <c r="INI538" s="485"/>
      <c r="INJ538" s="340"/>
      <c r="INK538" s="485"/>
      <c r="INL538" s="340"/>
      <c r="INM538" s="485"/>
      <c r="INN538" s="340"/>
      <c r="INO538" s="485"/>
      <c r="INP538" s="340"/>
      <c r="INQ538" s="485"/>
      <c r="INR538" s="340"/>
      <c r="INS538" s="485"/>
      <c r="INT538" s="340"/>
      <c r="INU538" s="485"/>
      <c r="INV538" s="340"/>
      <c r="INW538" s="485"/>
      <c r="INX538" s="340"/>
      <c r="INY538" s="485"/>
      <c r="INZ538" s="340"/>
      <c r="IOA538" s="485"/>
      <c r="IOB538" s="340"/>
      <c r="IOC538" s="485"/>
      <c r="IOD538" s="340"/>
      <c r="IOE538" s="485"/>
      <c r="IOF538" s="340"/>
      <c r="IOG538" s="485"/>
      <c r="IOH538" s="340"/>
      <c r="IOI538" s="485"/>
      <c r="IOJ538" s="340"/>
      <c r="IOK538" s="485"/>
      <c r="IOL538" s="340"/>
      <c r="IOM538" s="485"/>
      <c r="ION538" s="340"/>
      <c r="IOO538" s="485"/>
      <c r="IOP538" s="340"/>
      <c r="IOQ538" s="485"/>
      <c r="IOR538" s="340"/>
      <c r="IOS538" s="485"/>
      <c r="IOT538" s="340"/>
      <c r="IOU538" s="485"/>
      <c r="IOV538" s="340"/>
      <c r="IOW538" s="485"/>
      <c r="IOX538" s="340"/>
      <c r="IOY538" s="485"/>
      <c r="IOZ538" s="340"/>
      <c r="IPA538" s="485"/>
      <c r="IPB538" s="340"/>
      <c r="IPC538" s="485"/>
      <c r="IPD538" s="340"/>
      <c r="IPE538" s="485"/>
      <c r="IPF538" s="340"/>
      <c r="IPG538" s="485"/>
      <c r="IPH538" s="340"/>
      <c r="IPI538" s="485"/>
      <c r="IPJ538" s="340"/>
      <c r="IPK538" s="485"/>
      <c r="IPL538" s="340"/>
      <c r="IPM538" s="485"/>
      <c r="IPN538" s="340"/>
      <c r="IPO538" s="485"/>
      <c r="IPP538" s="340"/>
      <c r="IPQ538" s="485"/>
      <c r="IPR538" s="340"/>
      <c r="IPS538" s="485"/>
      <c r="IPT538" s="340"/>
      <c r="IPU538" s="485"/>
      <c r="IPV538" s="340"/>
      <c r="IPW538" s="485"/>
      <c r="IPX538" s="340"/>
      <c r="IPY538" s="485"/>
      <c r="IPZ538" s="340"/>
      <c r="IQA538" s="485"/>
      <c r="IQB538" s="340"/>
      <c r="IQC538" s="485"/>
      <c r="IQD538" s="340"/>
      <c r="IQE538" s="485"/>
      <c r="IQF538" s="340"/>
      <c r="IQG538" s="485"/>
      <c r="IQH538" s="340"/>
      <c r="IQI538" s="485"/>
      <c r="IQJ538" s="340"/>
      <c r="IQK538" s="485"/>
      <c r="IQL538" s="340"/>
      <c r="IQM538" s="485"/>
      <c r="IQN538" s="340"/>
      <c r="IQO538" s="485"/>
      <c r="IQP538" s="340"/>
      <c r="IQQ538" s="485"/>
      <c r="IQR538" s="340"/>
      <c r="IQS538" s="485"/>
      <c r="IQT538" s="340"/>
      <c r="IQU538" s="485"/>
      <c r="IQV538" s="340"/>
      <c r="IQW538" s="485"/>
      <c r="IQX538" s="340"/>
      <c r="IQY538" s="485"/>
      <c r="IQZ538" s="340"/>
      <c r="IRA538" s="485"/>
      <c r="IRB538" s="340"/>
      <c r="IRC538" s="485"/>
      <c r="IRD538" s="340"/>
      <c r="IRE538" s="485"/>
      <c r="IRF538" s="340"/>
      <c r="IRG538" s="485"/>
      <c r="IRH538" s="340"/>
      <c r="IRI538" s="485"/>
      <c r="IRJ538" s="340"/>
      <c r="IRK538" s="485"/>
      <c r="IRL538" s="340"/>
      <c r="IRM538" s="485"/>
      <c r="IRN538" s="340"/>
      <c r="IRO538" s="485"/>
      <c r="IRP538" s="340"/>
      <c r="IRQ538" s="485"/>
      <c r="IRR538" s="340"/>
      <c r="IRS538" s="485"/>
      <c r="IRT538" s="340"/>
      <c r="IRU538" s="485"/>
      <c r="IRV538" s="340"/>
      <c r="IRW538" s="485"/>
      <c r="IRX538" s="340"/>
      <c r="IRY538" s="485"/>
      <c r="IRZ538" s="340"/>
      <c r="ISA538" s="485"/>
      <c r="ISB538" s="340"/>
      <c r="ISC538" s="485"/>
      <c r="ISD538" s="340"/>
      <c r="ISE538" s="485"/>
      <c r="ISF538" s="340"/>
      <c r="ISG538" s="485"/>
      <c r="ISH538" s="340"/>
      <c r="ISI538" s="485"/>
      <c r="ISJ538" s="340"/>
      <c r="ISK538" s="485"/>
      <c r="ISL538" s="340"/>
      <c r="ISM538" s="485"/>
      <c r="ISN538" s="340"/>
      <c r="ISO538" s="485"/>
      <c r="ISP538" s="340"/>
      <c r="ISQ538" s="485"/>
      <c r="ISR538" s="340"/>
      <c r="ISS538" s="485"/>
      <c r="IST538" s="340"/>
      <c r="ISU538" s="485"/>
      <c r="ISV538" s="340"/>
      <c r="ISW538" s="485"/>
      <c r="ISX538" s="340"/>
      <c r="ISY538" s="485"/>
      <c r="ISZ538" s="340"/>
      <c r="ITA538" s="485"/>
      <c r="ITB538" s="340"/>
      <c r="ITC538" s="485"/>
      <c r="ITD538" s="340"/>
      <c r="ITE538" s="485"/>
      <c r="ITF538" s="340"/>
      <c r="ITG538" s="485"/>
      <c r="ITH538" s="340"/>
      <c r="ITI538" s="485"/>
      <c r="ITJ538" s="340"/>
      <c r="ITK538" s="485"/>
      <c r="ITL538" s="340"/>
      <c r="ITM538" s="485"/>
      <c r="ITN538" s="340"/>
      <c r="ITO538" s="485"/>
      <c r="ITP538" s="340"/>
      <c r="ITQ538" s="485"/>
      <c r="ITR538" s="340"/>
      <c r="ITS538" s="485"/>
      <c r="ITT538" s="340"/>
      <c r="ITU538" s="485"/>
      <c r="ITV538" s="340"/>
      <c r="ITW538" s="485"/>
      <c r="ITX538" s="340"/>
      <c r="ITY538" s="485"/>
      <c r="ITZ538" s="340"/>
      <c r="IUA538" s="485"/>
      <c r="IUB538" s="340"/>
      <c r="IUC538" s="485"/>
      <c r="IUD538" s="340"/>
      <c r="IUE538" s="485"/>
      <c r="IUF538" s="340"/>
      <c r="IUG538" s="485"/>
      <c r="IUH538" s="340"/>
      <c r="IUI538" s="485"/>
      <c r="IUJ538" s="340"/>
      <c r="IUK538" s="485"/>
      <c r="IUL538" s="340"/>
      <c r="IUM538" s="485"/>
      <c r="IUN538" s="340"/>
      <c r="IUO538" s="485"/>
      <c r="IUP538" s="340"/>
      <c r="IUQ538" s="485"/>
      <c r="IUR538" s="340"/>
      <c r="IUS538" s="485"/>
      <c r="IUT538" s="340"/>
      <c r="IUU538" s="485"/>
      <c r="IUV538" s="340"/>
      <c r="IUW538" s="485"/>
      <c r="IUX538" s="340"/>
      <c r="IUY538" s="485"/>
      <c r="IUZ538" s="340"/>
      <c r="IVA538" s="485"/>
      <c r="IVB538" s="340"/>
      <c r="IVC538" s="485"/>
      <c r="IVD538" s="340"/>
      <c r="IVE538" s="485"/>
      <c r="IVF538" s="340"/>
      <c r="IVG538" s="485"/>
      <c r="IVH538" s="340"/>
      <c r="IVI538" s="485"/>
      <c r="IVJ538" s="340"/>
      <c r="IVK538" s="485"/>
      <c r="IVL538" s="340"/>
      <c r="IVM538" s="485"/>
      <c r="IVN538" s="340"/>
      <c r="IVO538" s="485"/>
      <c r="IVP538" s="340"/>
      <c r="IVQ538" s="485"/>
      <c r="IVR538" s="340"/>
      <c r="IVS538" s="485"/>
      <c r="IVT538" s="340"/>
      <c r="IVU538" s="485"/>
      <c r="IVV538" s="340"/>
      <c r="IVW538" s="485"/>
      <c r="IVX538" s="340"/>
      <c r="IVY538" s="485"/>
      <c r="IVZ538" s="340"/>
      <c r="IWA538" s="485"/>
      <c r="IWB538" s="340"/>
      <c r="IWC538" s="485"/>
      <c r="IWD538" s="340"/>
      <c r="IWE538" s="485"/>
      <c r="IWF538" s="340"/>
      <c r="IWG538" s="485"/>
      <c r="IWH538" s="340"/>
      <c r="IWI538" s="485"/>
      <c r="IWJ538" s="340"/>
      <c r="IWK538" s="485"/>
      <c r="IWL538" s="340"/>
      <c r="IWM538" s="485"/>
      <c r="IWN538" s="340"/>
      <c r="IWO538" s="485"/>
      <c r="IWP538" s="340"/>
      <c r="IWQ538" s="485"/>
      <c r="IWR538" s="340"/>
      <c r="IWS538" s="485"/>
      <c r="IWT538" s="340"/>
      <c r="IWU538" s="485"/>
      <c r="IWV538" s="340"/>
      <c r="IWW538" s="485"/>
      <c r="IWX538" s="340"/>
      <c r="IWY538" s="485"/>
      <c r="IWZ538" s="340"/>
      <c r="IXA538" s="485"/>
      <c r="IXB538" s="340"/>
      <c r="IXC538" s="485"/>
      <c r="IXD538" s="340"/>
      <c r="IXE538" s="485"/>
      <c r="IXF538" s="340"/>
      <c r="IXG538" s="485"/>
      <c r="IXH538" s="340"/>
      <c r="IXI538" s="485"/>
      <c r="IXJ538" s="340"/>
      <c r="IXK538" s="485"/>
      <c r="IXL538" s="340"/>
      <c r="IXM538" s="485"/>
      <c r="IXN538" s="340"/>
      <c r="IXO538" s="485"/>
      <c r="IXP538" s="340"/>
      <c r="IXQ538" s="485"/>
      <c r="IXR538" s="340"/>
      <c r="IXS538" s="485"/>
      <c r="IXT538" s="340"/>
      <c r="IXU538" s="485"/>
      <c r="IXV538" s="340"/>
      <c r="IXW538" s="485"/>
      <c r="IXX538" s="340"/>
      <c r="IXY538" s="485"/>
      <c r="IXZ538" s="340"/>
      <c r="IYA538" s="485"/>
      <c r="IYB538" s="340"/>
      <c r="IYC538" s="485"/>
      <c r="IYD538" s="340"/>
      <c r="IYE538" s="485"/>
      <c r="IYF538" s="340"/>
      <c r="IYG538" s="485"/>
      <c r="IYH538" s="340"/>
      <c r="IYI538" s="485"/>
      <c r="IYJ538" s="340"/>
      <c r="IYK538" s="485"/>
      <c r="IYL538" s="340"/>
      <c r="IYM538" s="485"/>
      <c r="IYN538" s="340"/>
      <c r="IYO538" s="485"/>
      <c r="IYP538" s="340"/>
      <c r="IYQ538" s="485"/>
      <c r="IYR538" s="340"/>
      <c r="IYS538" s="485"/>
      <c r="IYT538" s="340"/>
      <c r="IYU538" s="485"/>
      <c r="IYV538" s="340"/>
      <c r="IYW538" s="485"/>
      <c r="IYX538" s="340"/>
      <c r="IYY538" s="485"/>
      <c r="IYZ538" s="340"/>
      <c r="IZA538" s="485"/>
      <c r="IZB538" s="340"/>
      <c r="IZC538" s="485"/>
      <c r="IZD538" s="340"/>
      <c r="IZE538" s="485"/>
      <c r="IZF538" s="340"/>
      <c r="IZG538" s="485"/>
      <c r="IZH538" s="340"/>
      <c r="IZI538" s="485"/>
      <c r="IZJ538" s="340"/>
      <c r="IZK538" s="485"/>
      <c r="IZL538" s="340"/>
      <c r="IZM538" s="485"/>
      <c r="IZN538" s="340"/>
      <c r="IZO538" s="485"/>
      <c r="IZP538" s="340"/>
      <c r="IZQ538" s="485"/>
      <c r="IZR538" s="340"/>
      <c r="IZS538" s="485"/>
      <c r="IZT538" s="340"/>
      <c r="IZU538" s="485"/>
      <c r="IZV538" s="340"/>
      <c r="IZW538" s="485"/>
      <c r="IZX538" s="340"/>
      <c r="IZY538" s="485"/>
      <c r="IZZ538" s="340"/>
      <c r="JAA538" s="485"/>
      <c r="JAB538" s="340"/>
      <c r="JAC538" s="485"/>
      <c r="JAD538" s="340"/>
      <c r="JAE538" s="485"/>
      <c r="JAF538" s="340"/>
      <c r="JAG538" s="485"/>
      <c r="JAH538" s="340"/>
      <c r="JAI538" s="485"/>
      <c r="JAJ538" s="340"/>
      <c r="JAK538" s="485"/>
      <c r="JAL538" s="340"/>
      <c r="JAM538" s="485"/>
      <c r="JAN538" s="340"/>
      <c r="JAO538" s="485"/>
      <c r="JAP538" s="340"/>
      <c r="JAQ538" s="485"/>
      <c r="JAR538" s="340"/>
      <c r="JAS538" s="485"/>
      <c r="JAT538" s="340"/>
      <c r="JAU538" s="485"/>
      <c r="JAV538" s="340"/>
      <c r="JAW538" s="485"/>
      <c r="JAX538" s="340"/>
      <c r="JAY538" s="485"/>
      <c r="JAZ538" s="340"/>
      <c r="JBA538" s="485"/>
      <c r="JBB538" s="340"/>
      <c r="JBC538" s="485"/>
      <c r="JBD538" s="340"/>
      <c r="JBE538" s="485"/>
      <c r="JBF538" s="340"/>
      <c r="JBG538" s="485"/>
      <c r="JBH538" s="340"/>
      <c r="JBI538" s="485"/>
      <c r="JBJ538" s="340"/>
      <c r="JBK538" s="485"/>
      <c r="JBL538" s="340"/>
      <c r="JBM538" s="485"/>
      <c r="JBN538" s="340"/>
      <c r="JBO538" s="485"/>
      <c r="JBP538" s="340"/>
      <c r="JBQ538" s="485"/>
      <c r="JBR538" s="340"/>
      <c r="JBS538" s="485"/>
      <c r="JBT538" s="340"/>
      <c r="JBU538" s="485"/>
      <c r="JBV538" s="340"/>
      <c r="JBW538" s="485"/>
      <c r="JBX538" s="340"/>
      <c r="JBY538" s="485"/>
      <c r="JBZ538" s="340"/>
      <c r="JCA538" s="485"/>
      <c r="JCB538" s="340"/>
      <c r="JCC538" s="485"/>
      <c r="JCD538" s="340"/>
      <c r="JCE538" s="485"/>
      <c r="JCF538" s="340"/>
      <c r="JCG538" s="485"/>
      <c r="JCH538" s="340"/>
      <c r="JCI538" s="485"/>
      <c r="JCJ538" s="340"/>
      <c r="JCK538" s="485"/>
      <c r="JCL538" s="340"/>
      <c r="JCM538" s="485"/>
      <c r="JCN538" s="340"/>
      <c r="JCO538" s="485"/>
      <c r="JCP538" s="340"/>
      <c r="JCQ538" s="485"/>
      <c r="JCR538" s="340"/>
      <c r="JCS538" s="485"/>
      <c r="JCT538" s="340"/>
      <c r="JCU538" s="485"/>
      <c r="JCV538" s="340"/>
      <c r="JCW538" s="485"/>
      <c r="JCX538" s="340"/>
      <c r="JCY538" s="485"/>
      <c r="JCZ538" s="340"/>
      <c r="JDA538" s="485"/>
      <c r="JDB538" s="340"/>
      <c r="JDC538" s="485"/>
      <c r="JDD538" s="340"/>
      <c r="JDE538" s="485"/>
      <c r="JDF538" s="340"/>
      <c r="JDG538" s="485"/>
      <c r="JDH538" s="340"/>
      <c r="JDI538" s="485"/>
      <c r="JDJ538" s="340"/>
      <c r="JDK538" s="485"/>
      <c r="JDL538" s="340"/>
      <c r="JDM538" s="485"/>
      <c r="JDN538" s="340"/>
      <c r="JDO538" s="485"/>
      <c r="JDP538" s="340"/>
      <c r="JDQ538" s="485"/>
      <c r="JDR538" s="340"/>
      <c r="JDS538" s="485"/>
      <c r="JDT538" s="340"/>
      <c r="JDU538" s="485"/>
      <c r="JDV538" s="340"/>
      <c r="JDW538" s="485"/>
      <c r="JDX538" s="340"/>
      <c r="JDY538" s="485"/>
      <c r="JDZ538" s="340"/>
      <c r="JEA538" s="485"/>
      <c r="JEB538" s="340"/>
      <c r="JEC538" s="485"/>
      <c r="JED538" s="340"/>
      <c r="JEE538" s="485"/>
      <c r="JEF538" s="340"/>
      <c r="JEG538" s="485"/>
      <c r="JEH538" s="340"/>
      <c r="JEI538" s="485"/>
      <c r="JEJ538" s="340"/>
      <c r="JEK538" s="485"/>
      <c r="JEL538" s="340"/>
      <c r="JEM538" s="485"/>
      <c r="JEN538" s="340"/>
      <c r="JEO538" s="485"/>
      <c r="JEP538" s="340"/>
      <c r="JEQ538" s="485"/>
      <c r="JER538" s="340"/>
      <c r="JES538" s="485"/>
      <c r="JET538" s="340"/>
      <c r="JEU538" s="485"/>
      <c r="JEV538" s="340"/>
      <c r="JEW538" s="485"/>
      <c r="JEX538" s="340"/>
      <c r="JEY538" s="485"/>
      <c r="JEZ538" s="340"/>
      <c r="JFA538" s="485"/>
      <c r="JFB538" s="340"/>
      <c r="JFC538" s="485"/>
      <c r="JFD538" s="340"/>
      <c r="JFE538" s="485"/>
      <c r="JFF538" s="340"/>
      <c r="JFG538" s="485"/>
      <c r="JFH538" s="340"/>
      <c r="JFI538" s="485"/>
      <c r="JFJ538" s="340"/>
      <c r="JFK538" s="485"/>
      <c r="JFL538" s="340"/>
      <c r="JFM538" s="485"/>
      <c r="JFN538" s="340"/>
      <c r="JFO538" s="485"/>
      <c r="JFP538" s="340"/>
      <c r="JFQ538" s="485"/>
      <c r="JFR538" s="340"/>
      <c r="JFS538" s="485"/>
      <c r="JFT538" s="340"/>
      <c r="JFU538" s="485"/>
      <c r="JFV538" s="340"/>
      <c r="JFW538" s="485"/>
      <c r="JFX538" s="340"/>
      <c r="JFY538" s="485"/>
      <c r="JFZ538" s="340"/>
      <c r="JGA538" s="485"/>
      <c r="JGB538" s="340"/>
      <c r="JGC538" s="485"/>
      <c r="JGD538" s="340"/>
      <c r="JGE538" s="485"/>
      <c r="JGF538" s="340"/>
      <c r="JGG538" s="485"/>
      <c r="JGH538" s="340"/>
      <c r="JGI538" s="485"/>
      <c r="JGJ538" s="340"/>
      <c r="JGK538" s="485"/>
      <c r="JGL538" s="340"/>
      <c r="JGM538" s="485"/>
      <c r="JGN538" s="340"/>
      <c r="JGO538" s="485"/>
      <c r="JGP538" s="340"/>
      <c r="JGQ538" s="485"/>
      <c r="JGR538" s="340"/>
      <c r="JGS538" s="485"/>
      <c r="JGT538" s="340"/>
      <c r="JGU538" s="485"/>
      <c r="JGV538" s="340"/>
      <c r="JGW538" s="485"/>
      <c r="JGX538" s="340"/>
      <c r="JGY538" s="485"/>
      <c r="JGZ538" s="340"/>
      <c r="JHA538" s="485"/>
      <c r="JHB538" s="340"/>
      <c r="JHC538" s="485"/>
      <c r="JHD538" s="340"/>
      <c r="JHE538" s="485"/>
      <c r="JHF538" s="340"/>
      <c r="JHG538" s="485"/>
      <c r="JHH538" s="340"/>
      <c r="JHI538" s="485"/>
      <c r="JHJ538" s="340"/>
      <c r="JHK538" s="485"/>
      <c r="JHL538" s="340"/>
      <c r="JHM538" s="485"/>
      <c r="JHN538" s="340"/>
      <c r="JHO538" s="485"/>
      <c r="JHP538" s="340"/>
      <c r="JHQ538" s="485"/>
      <c r="JHR538" s="340"/>
      <c r="JHS538" s="485"/>
      <c r="JHT538" s="340"/>
      <c r="JHU538" s="485"/>
      <c r="JHV538" s="340"/>
      <c r="JHW538" s="485"/>
      <c r="JHX538" s="340"/>
      <c r="JHY538" s="485"/>
      <c r="JHZ538" s="340"/>
      <c r="JIA538" s="485"/>
      <c r="JIB538" s="340"/>
      <c r="JIC538" s="485"/>
      <c r="JID538" s="340"/>
      <c r="JIE538" s="485"/>
      <c r="JIF538" s="340"/>
      <c r="JIG538" s="485"/>
      <c r="JIH538" s="340"/>
      <c r="JII538" s="485"/>
      <c r="JIJ538" s="340"/>
      <c r="JIK538" s="485"/>
      <c r="JIL538" s="340"/>
      <c r="JIM538" s="485"/>
      <c r="JIN538" s="340"/>
      <c r="JIO538" s="485"/>
      <c r="JIP538" s="340"/>
      <c r="JIQ538" s="485"/>
      <c r="JIR538" s="340"/>
      <c r="JIS538" s="485"/>
      <c r="JIT538" s="340"/>
      <c r="JIU538" s="485"/>
      <c r="JIV538" s="340"/>
      <c r="JIW538" s="485"/>
      <c r="JIX538" s="340"/>
      <c r="JIY538" s="485"/>
      <c r="JIZ538" s="340"/>
      <c r="JJA538" s="485"/>
      <c r="JJB538" s="340"/>
      <c r="JJC538" s="485"/>
      <c r="JJD538" s="340"/>
      <c r="JJE538" s="485"/>
      <c r="JJF538" s="340"/>
      <c r="JJG538" s="485"/>
      <c r="JJH538" s="340"/>
      <c r="JJI538" s="485"/>
      <c r="JJJ538" s="340"/>
      <c r="JJK538" s="485"/>
      <c r="JJL538" s="340"/>
      <c r="JJM538" s="485"/>
      <c r="JJN538" s="340"/>
      <c r="JJO538" s="485"/>
      <c r="JJP538" s="340"/>
      <c r="JJQ538" s="485"/>
      <c r="JJR538" s="340"/>
      <c r="JJS538" s="485"/>
      <c r="JJT538" s="340"/>
      <c r="JJU538" s="485"/>
      <c r="JJV538" s="340"/>
      <c r="JJW538" s="485"/>
      <c r="JJX538" s="340"/>
      <c r="JJY538" s="485"/>
      <c r="JJZ538" s="340"/>
      <c r="JKA538" s="485"/>
      <c r="JKB538" s="340"/>
      <c r="JKC538" s="485"/>
      <c r="JKD538" s="340"/>
      <c r="JKE538" s="485"/>
      <c r="JKF538" s="340"/>
      <c r="JKG538" s="485"/>
      <c r="JKH538" s="340"/>
      <c r="JKI538" s="485"/>
      <c r="JKJ538" s="340"/>
      <c r="JKK538" s="485"/>
      <c r="JKL538" s="340"/>
      <c r="JKM538" s="485"/>
      <c r="JKN538" s="340"/>
      <c r="JKO538" s="485"/>
      <c r="JKP538" s="340"/>
      <c r="JKQ538" s="485"/>
      <c r="JKR538" s="340"/>
      <c r="JKS538" s="485"/>
      <c r="JKT538" s="340"/>
      <c r="JKU538" s="485"/>
      <c r="JKV538" s="340"/>
      <c r="JKW538" s="485"/>
      <c r="JKX538" s="340"/>
      <c r="JKY538" s="485"/>
      <c r="JKZ538" s="340"/>
      <c r="JLA538" s="485"/>
      <c r="JLB538" s="340"/>
      <c r="JLC538" s="485"/>
      <c r="JLD538" s="340"/>
      <c r="JLE538" s="485"/>
      <c r="JLF538" s="340"/>
      <c r="JLG538" s="485"/>
      <c r="JLH538" s="340"/>
      <c r="JLI538" s="485"/>
      <c r="JLJ538" s="340"/>
      <c r="JLK538" s="485"/>
      <c r="JLL538" s="340"/>
      <c r="JLM538" s="485"/>
      <c r="JLN538" s="340"/>
      <c r="JLO538" s="485"/>
      <c r="JLP538" s="340"/>
      <c r="JLQ538" s="485"/>
      <c r="JLR538" s="340"/>
      <c r="JLS538" s="485"/>
      <c r="JLT538" s="340"/>
      <c r="JLU538" s="485"/>
      <c r="JLV538" s="340"/>
      <c r="JLW538" s="485"/>
      <c r="JLX538" s="340"/>
      <c r="JLY538" s="485"/>
      <c r="JLZ538" s="340"/>
      <c r="JMA538" s="485"/>
      <c r="JMB538" s="340"/>
      <c r="JMC538" s="485"/>
      <c r="JMD538" s="340"/>
      <c r="JME538" s="485"/>
      <c r="JMF538" s="340"/>
      <c r="JMG538" s="485"/>
      <c r="JMH538" s="340"/>
      <c r="JMI538" s="485"/>
      <c r="JMJ538" s="340"/>
      <c r="JMK538" s="485"/>
      <c r="JML538" s="340"/>
      <c r="JMM538" s="485"/>
      <c r="JMN538" s="340"/>
      <c r="JMO538" s="485"/>
      <c r="JMP538" s="340"/>
      <c r="JMQ538" s="485"/>
      <c r="JMR538" s="340"/>
      <c r="JMS538" s="485"/>
      <c r="JMT538" s="340"/>
      <c r="JMU538" s="485"/>
      <c r="JMV538" s="340"/>
      <c r="JMW538" s="485"/>
      <c r="JMX538" s="340"/>
      <c r="JMY538" s="485"/>
      <c r="JMZ538" s="340"/>
      <c r="JNA538" s="485"/>
      <c r="JNB538" s="340"/>
      <c r="JNC538" s="485"/>
      <c r="JND538" s="340"/>
      <c r="JNE538" s="485"/>
      <c r="JNF538" s="340"/>
      <c r="JNG538" s="485"/>
      <c r="JNH538" s="340"/>
      <c r="JNI538" s="485"/>
      <c r="JNJ538" s="340"/>
      <c r="JNK538" s="485"/>
      <c r="JNL538" s="340"/>
      <c r="JNM538" s="485"/>
      <c r="JNN538" s="340"/>
      <c r="JNO538" s="485"/>
      <c r="JNP538" s="340"/>
      <c r="JNQ538" s="485"/>
      <c r="JNR538" s="340"/>
      <c r="JNS538" s="485"/>
      <c r="JNT538" s="340"/>
      <c r="JNU538" s="485"/>
      <c r="JNV538" s="340"/>
      <c r="JNW538" s="485"/>
      <c r="JNX538" s="340"/>
      <c r="JNY538" s="485"/>
      <c r="JNZ538" s="340"/>
      <c r="JOA538" s="485"/>
      <c r="JOB538" s="340"/>
      <c r="JOC538" s="485"/>
      <c r="JOD538" s="340"/>
      <c r="JOE538" s="485"/>
      <c r="JOF538" s="340"/>
      <c r="JOG538" s="485"/>
      <c r="JOH538" s="340"/>
      <c r="JOI538" s="485"/>
      <c r="JOJ538" s="340"/>
      <c r="JOK538" s="485"/>
      <c r="JOL538" s="340"/>
      <c r="JOM538" s="485"/>
      <c r="JON538" s="340"/>
      <c r="JOO538" s="485"/>
      <c r="JOP538" s="340"/>
      <c r="JOQ538" s="485"/>
      <c r="JOR538" s="340"/>
      <c r="JOS538" s="485"/>
      <c r="JOT538" s="340"/>
      <c r="JOU538" s="485"/>
      <c r="JOV538" s="340"/>
      <c r="JOW538" s="485"/>
      <c r="JOX538" s="340"/>
      <c r="JOY538" s="485"/>
      <c r="JOZ538" s="340"/>
      <c r="JPA538" s="485"/>
      <c r="JPB538" s="340"/>
      <c r="JPC538" s="485"/>
      <c r="JPD538" s="340"/>
      <c r="JPE538" s="485"/>
      <c r="JPF538" s="340"/>
      <c r="JPG538" s="485"/>
      <c r="JPH538" s="340"/>
      <c r="JPI538" s="485"/>
      <c r="JPJ538" s="340"/>
      <c r="JPK538" s="485"/>
      <c r="JPL538" s="340"/>
      <c r="JPM538" s="485"/>
      <c r="JPN538" s="340"/>
      <c r="JPO538" s="485"/>
      <c r="JPP538" s="340"/>
      <c r="JPQ538" s="485"/>
      <c r="JPR538" s="340"/>
      <c r="JPS538" s="485"/>
      <c r="JPT538" s="340"/>
      <c r="JPU538" s="485"/>
      <c r="JPV538" s="340"/>
      <c r="JPW538" s="485"/>
      <c r="JPX538" s="340"/>
      <c r="JPY538" s="485"/>
      <c r="JPZ538" s="340"/>
      <c r="JQA538" s="485"/>
      <c r="JQB538" s="340"/>
      <c r="JQC538" s="485"/>
      <c r="JQD538" s="340"/>
      <c r="JQE538" s="485"/>
      <c r="JQF538" s="340"/>
      <c r="JQG538" s="485"/>
      <c r="JQH538" s="340"/>
      <c r="JQI538" s="485"/>
      <c r="JQJ538" s="340"/>
      <c r="JQK538" s="485"/>
      <c r="JQL538" s="340"/>
      <c r="JQM538" s="485"/>
      <c r="JQN538" s="340"/>
      <c r="JQO538" s="485"/>
      <c r="JQP538" s="340"/>
      <c r="JQQ538" s="485"/>
      <c r="JQR538" s="340"/>
      <c r="JQS538" s="485"/>
      <c r="JQT538" s="340"/>
      <c r="JQU538" s="485"/>
      <c r="JQV538" s="340"/>
      <c r="JQW538" s="485"/>
      <c r="JQX538" s="340"/>
      <c r="JQY538" s="485"/>
      <c r="JQZ538" s="340"/>
      <c r="JRA538" s="485"/>
      <c r="JRB538" s="340"/>
      <c r="JRC538" s="485"/>
      <c r="JRD538" s="340"/>
      <c r="JRE538" s="485"/>
      <c r="JRF538" s="340"/>
      <c r="JRG538" s="485"/>
      <c r="JRH538" s="340"/>
      <c r="JRI538" s="485"/>
      <c r="JRJ538" s="340"/>
      <c r="JRK538" s="485"/>
      <c r="JRL538" s="340"/>
      <c r="JRM538" s="485"/>
      <c r="JRN538" s="340"/>
      <c r="JRO538" s="485"/>
      <c r="JRP538" s="340"/>
      <c r="JRQ538" s="485"/>
      <c r="JRR538" s="340"/>
      <c r="JRS538" s="485"/>
      <c r="JRT538" s="340"/>
      <c r="JRU538" s="485"/>
      <c r="JRV538" s="340"/>
      <c r="JRW538" s="485"/>
      <c r="JRX538" s="340"/>
      <c r="JRY538" s="485"/>
      <c r="JRZ538" s="340"/>
      <c r="JSA538" s="485"/>
      <c r="JSB538" s="340"/>
      <c r="JSC538" s="485"/>
      <c r="JSD538" s="340"/>
      <c r="JSE538" s="485"/>
      <c r="JSF538" s="340"/>
      <c r="JSG538" s="485"/>
      <c r="JSH538" s="340"/>
      <c r="JSI538" s="485"/>
      <c r="JSJ538" s="340"/>
      <c r="JSK538" s="485"/>
      <c r="JSL538" s="340"/>
      <c r="JSM538" s="485"/>
      <c r="JSN538" s="340"/>
      <c r="JSO538" s="485"/>
      <c r="JSP538" s="340"/>
      <c r="JSQ538" s="485"/>
      <c r="JSR538" s="340"/>
      <c r="JSS538" s="485"/>
      <c r="JST538" s="340"/>
      <c r="JSU538" s="485"/>
      <c r="JSV538" s="340"/>
      <c r="JSW538" s="485"/>
      <c r="JSX538" s="340"/>
      <c r="JSY538" s="485"/>
      <c r="JSZ538" s="340"/>
      <c r="JTA538" s="485"/>
      <c r="JTB538" s="340"/>
      <c r="JTC538" s="485"/>
      <c r="JTD538" s="340"/>
      <c r="JTE538" s="485"/>
      <c r="JTF538" s="340"/>
      <c r="JTG538" s="485"/>
      <c r="JTH538" s="340"/>
      <c r="JTI538" s="485"/>
      <c r="JTJ538" s="340"/>
      <c r="JTK538" s="485"/>
      <c r="JTL538" s="340"/>
      <c r="JTM538" s="485"/>
      <c r="JTN538" s="340"/>
      <c r="JTO538" s="485"/>
      <c r="JTP538" s="340"/>
      <c r="JTQ538" s="485"/>
      <c r="JTR538" s="340"/>
      <c r="JTS538" s="485"/>
      <c r="JTT538" s="340"/>
      <c r="JTU538" s="485"/>
      <c r="JTV538" s="340"/>
      <c r="JTW538" s="485"/>
      <c r="JTX538" s="340"/>
      <c r="JTY538" s="485"/>
      <c r="JTZ538" s="340"/>
      <c r="JUA538" s="485"/>
      <c r="JUB538" s="340"/>
      <c r="JUC538" s="485"/>
      <c r="JUD538" s="340"/>
      <c r="JUE538" s="485"/>
      <c r="JUF538" s="340"/>
      <c r="JUG538" s="485"/>
      <c r="JUH538" s="340"/>
      <c r="JUI538" s="485"/>
      <c r="JUJ538" s="340"/>
      <c r="JUK538" s="485"/>
      <c r="JUL538" s="340"/>
      <c r="JUM538" s="485"/>
      <c r="JUN538" s="340"/>
      <c r="JUO538" s="485"/>
      <c r="JUP538" s="340"/>
      <c r="JUQ538" s="485"/>
      <c r="JUR538" s="340"/>
      <c r="JUS538" s="485"/>
      <c r="JUT538" s="340"/>
      <c r="JUU538" s="485"/>
      <c r="JUV538" s="340"/>
      <c r="JUW538" s="485"/>
      <c r="JUX538" s="340"/>
      <c r="JUY538" s="485"/>
      <c r="JUZ538" s="340"/>
      <c r="JVA538" s="485"/>
      <c r="JVB538" s="340"/>
      <c r="JVC538" s="485"/>
      <c r="JVD538" s="340"/>
      <c r="JVE538" s="485"/>
      <c r="JVF538" s="340"/>
      <c r="JVG538" s="485"/>
      <c r="JVH538" s="340"/>
      <c r="JVI538" s="485"/>
      <c r="JVJ538" s="340"/>
      <c r="JVK538" s="485"/>
      <c r="JVL538" s="340"/>
      <c r="JVM538" s="485"/>
      <c r="JVN538" s="340"/>
      <c r="JVO538" s="485"/>
      <c r="JVP538" s="340"/>
      <c r="JVQ538" s="485"/>
      <c r="JVR538" s="340"/>
      <c r="JVS538" s="485"/>
      <c r="JVT538" s="340"/>
      <c r="JVU538" s="485"/>
      <c r="JVV538" s="340"/>
      <c r="JVW538" s="485"/>
      <c r="JVX538" s="340"/>
      <c r="JVY538" s="485"/>
      <c r="JVZ538" s="340"/>
      <c r="JWA538" s="485"/>
      <c r="JWB538" s="340"/>
      <c r="JWC538" s="485"/>
      <c r="JWD538" s="340"/>
      <c r="JWE538" s="485"/>
      <c r="JWF538" s="340"/>
      <c r="JWG538" s="485"/>
      <c r="JWH538" s="340"/>
      <c r="JWI538" s="485"/>
      <c r="JWJ538" s="340"/>
      <c r="JWK538" s="485"/>
      <c r="JWL538" s="340"/>
      <c r="JWM538" s="485"/>
      <c r="JWN538" s="340"/>
      <c r="JWO538" s="485"/>
      <c r="JWP538" s="340"/>
      <c r="JWQ538" s="485"/>
      <c r="JWR538" s="340"/>
      <c r="JWS538" s="485"/>
      <c r="JWT538" s="340"/>
      <c r="JWU538" s="485"/>
      <c r="JWV538" s="340"/>
      <c r="JWW538" s="485"/>
      <c r="JWX538" s="340"/>
      <c r="JWY538" s="485"/>
      <c r="JWZ538" s="340"/>
      <c r="JXA538" s="485"/>
      <c r="JXB538" s="340"/>
      <c r="JXC538" s="485"/>
      <c r="JXD538" s="340"/>
      <c r="JXE538" s="485"/>
      <c r="JXF538" s="340"/>
      <c r="JXG538" s="485"/>
      <c r="JXH538" s="340"/>
      <c r="JXI538" s="485"/>
      <c r="JXJ538" s="340"/>
      <c r="JXK538" s="485"/>
      <c r="JXL538" s="340"/>
      <c r="JXM538" s="485"/>
      <c r="JXN538" s="340"/>
      <c r="JXO538" s="485"/>
      <c r="JXP538" s="340"/>
      <c r="JXQ538" s="485"/>
      <c r="JXR538" s="340"/>
      <c r="JXS538" s="485"/>
      <c r="JXT538" s="340"/>
      <c r="JXU538" s="485"/>
      <c r="JXV538" s="340"/>
      <c r="JXW538" s="485"/>
      <c r="JXX538" s="340"/>
      <c r="JXY538" s="485"/>
      <c r="JXZ538" s="340"/>
      <c r="JYA538" s="485"/>
      <c r="JYB538" s="340"/>
      <c r="JYC538" s="485"/>
      <c r="JYD538" s="340"/>
      <c r="JYE538" s="485"/>
      <c r="JYF538" s="340"/>
      <c r="JYG538" s="485"/>
      <c r="JYH538" s="340"/>
      <c r="JYI538" s="485"/>
      <c r="JYJ538" s="340"/>
      <c r="JYK538" s="485"/>
      <c r="JYL538" s="340"/>
      <c r="JYM538" s="485"/>
      <c r="JYN538" s="340"/>
      <c r="JYO538" s="485"/>
      <c r="JYP538" s="340"/>
      <c r="JYQ538" s="485"/>
      <c r="JYR538" s="340"/>
      <c r="JYS538" s="485"/>
      <c r="JYT538" s="340"/>
      <c r="JYU538" s="485"/>
      <c r="JYV538" s="340"/>
      <c r="JYW538" s="485"/>
      <c r="JYX538" s="340"/>
      <c r="JYY538" s="485"/>
      <c r="JYZ538" s="340"/>
      <c r="JZA538" s="485"/>
      <c r="JZB538" s="340"/>
      <c r="JZC538" s="485"/>
      <c r="JZD538" s="340"/>
      <c r="JZE538" s="485"/>
      <c r="JZF538" s="340"/>
      <c r="JZG538" s="485"/>
      <c r="JZH538" s="340"/>
      <c r="JZI538" s="485"/>
      <c r="JZJ538" s="340"/>
      <c r="JZK538" s="485"/>
      <c r="JZL538" s="340"/>
      <c r="JZM538" s="485"/>
      <c r="JZN538" s="340"/>
      <c r="JZO538" s="485"/>
      <c r="JZP538" s="340"/>
      <c r="JZQ538" s="485"/>
      <c r="JZR538" s="340"/>
      <c r="JZS538" s="485"/>
      <c r="JZT538" s="340"/>
      <c r="JZU538" s="485"/>
      <c r="JZV538" s="340"/>
      <c r="JZW538" s="485"/>
      <c r="JZX538" s="340"/>
      <c r="JZY538" s="485"/>
      <c r="JZZ538" s="340"/>
      <c r="KAA538" s="485"/>
      <c r="KAB538" s="340"/>
      <c r="KAC538" s="485"/>
      <c r="KAD538" s="340"/>
      <c r="KAE538" s="485"/>
      <c r="KAF538" s="340"/>
      <c r="KAG538" s="485"/>
      <c r="KAH538" s="340"/>
      <c r="KAI538" s="485"/>
      <c r="KAJ538" s="340"/>
      <c r="KAK538" s="485"/>
      <c r="KAL538" s="340"/>
      <c r="KAM538" s="485"/>
      <c r="KAN538" s="340"/>
      <c r="KAO538" s="485"/>
      <c r="KAP538" s="340"/>
      <c r="KAQ538" s="485"/>
      <c r="KAR538" s="340"/>
      <c r="KAS538" s="485"/>
      <c r="KAT538" s="340"/>
      <c r="KAU538" s="485"/>
      <c r="KAV538" s="340"/>
      <c r="KAW538" s="485"/>
      <c r="KAX538" s="340"/>
      <c r="KAY538" s="485"/>
      <c r="KAZ538" s="340"/>
      <c r="KBA538" s="485"/>
      <c r="KBB538" s="340"/>
      <c r="KBC538" s="485"/>
      <c r="KBD538" s="340"/>
      <c r="KBE538" s="485"/>
      <c r="KBF538" s="340"/>
      <c r="KBG538" s="485"/>
      <c r="KBH538" s="340"/>
      <c r="KBI538" s="485"/>
      <c r="KBJ538" s="340"/>
      <c r="KBK538" s="485"/>
      <c r="KBL538" s="340"/>
      <c r="KBM538" s="485"/>
      <c r="KBN538" s="340"/>
      <c r="KBO538" s="485"/>
      <c r="KBP538" s="340"/>
      <c r="KBQ538" s="485"/>
      <c r="KBR538" s="340"/>
      <c r="KBS538" s="485"/>
      <c r="KBT538" s="340"/>
      <c r="KBU538" s="485"/>
      <c r="KBV538" s="340"/>
      <c r="KBW538" s="485"/>
      <c r="KBX538" s="340"/>
      <c r="KBY538" s="485"/>
      <c r="KBZ538" s="340"/>
      <c r="KCA538" s="485"/>
      <c r="KCB538" s="340"/>
      <c r="KCC538" s="485"/>
      <c r="KCD538" s="340"/>
      <c r="KCE538" s="485"/>
      <c r="KCF538" s="340"/>
      <c r="KCG538" s="485"/>
      <c r="KCH538" s="340"/>
      <c r="KCI538" s="485"/>
      <c r="KCJ538" s="340"/>
      <c r="KCK538" s="485"/>
      <c r="KCL538" s="340"/>
      <c r="KCM538" s="485"/>
      <c r="KCN538" s="340"/>
      <c r="KCO538" s="485"/>
      <c r="KCP538" s="340"/>
      <c r="KCQ538" s="485"/>
      <c r="KCR538" s="340"/>
      <c r="KCS538" s="485"/>
      <c r="KCT538" s="340"/>
      <c r="KCU538" s="485"/>
      <c r="KCV538" s="340"/>
      <c r="KCW538" s="485"/>
      <c r="KCX538" s="340"/>
      <c r="KCY538" s="485"/>
      <c r="KCZ538" s="340"/>
      <c r="KDA538" s="485"/>
      <c r="KDB538" s="340"/>
      <c r="KDC538" s="485"/>
      <c r="KDD538" s="340"/>
      <c r="KDE538" s="485"/>
      <c r="KDF538" s="340"/>
      <c r="KDG538" s="485"/>
      <c r="KDH538" s="340"/>
      <c r="KDI538" s="485"/>
      <c r="KDJ538" s="340"/>
      <c r="KDK538" s="485"/>
      <c r="KDL538" s="340"/>
      <c r="KDM538" s="485"/>
      <c r="KDN538" s="340"/>
      <c r="KDO538" s="485"/>
      <c r="KDP538" s="340"/>
      <c r="KDQ538" s="485"/>
      <c r="KDR538" s="340"/>
      <c r="KDS538" s="485"/>
      <c r="KDT538" s="340"/>
      <c r="KDU538" s="485"/>
      <c r="KDV538" s="340"/>
      <c r="KDW538" s="485"/>
      <c r="KDX538" s="340"/>
      <c r="KDY538" s="485"/>
      <c r="KDZ538" s="340"/>
      <c r="KEA538" s="485"/>
      <c r="KEB538" s="340"/>
      <c r="KEC538" s="485"/>
      <c r="KED538" s="340"/>
      <c r="KEE538" s="485"/>
      <c r="KEF538" s="340"/>
      <c r="KEG538" s="485"/>
      <c r="KEH538" s="340"/>
      <c r="KEI538" s="485"/>
      <c r="KEJ538" s="340"/>
      <c r="KEK538" s="485"/>
      <c r="KEL538" s="340"/>
      <c r="KEM538" s="485"/>
      <c r="KEN538" s="340"/>
      <c r="KEO538" s="485"/>
      <c r="KEP538" s="340"/>
      <c r="KEQ538" s="485"/>
      <c r="KER538" s="340"/>
      <c r="KES538" s="485"/>
      <c r="KET538" s="340"/>
      <c r="KEU538" s="485"/>
      <c r="KEV538" s="340"/>
      <c r="KEW538" s="485"/>
      <c r="KEX538" s="340"/>
      <c r="KEY538" s="485"/>
      <c r="KEZ538" s="340"/>
      <c r="KFA538" s="485"/>
      <c r="KFB538" s="340"/>
      <c r="KFC538" s="485"/>
      <c r="KFD538" s="340"/>
      <c r="KFE538" s="485"/>
      <c r="KFF538" s="340"/>
      <c r="KFG538" s="485"/>
      <c r="KFH538" s="340"/>
      <c r="KFI538" s="485"/>
      <c r="KFJ538" s="340"/>
      <c r="KFK538" s="485"/>
      <c r="KFL538" s="340"/>
      <c r="KFM538" s="485"/>
      <c r="KFN538" s="340"/>
      <c r="KFO538" s="485"/>
      <c r="KFP538" s="340"/>
      <c r="KFQ538" s="485"/>
      <c r="KFR538" s="340"/>
      <c r="KFS538" s="485"/>
      <c r="KFT538" s="340"/>
      <c r="KFU538" s="485"/>
      <c r="KFV538" s="340"/>
      <c r="KFW538" s="485"/>
      <c r="KFX538" s="340"/>
      <c r="KFY538" s="485"/>
      <c r="KFZ538" s="340"/>
      <c r="KGA538" s="485"/>
      <c r="KGB538" s="340"/>
      <c r="KGC538" s="485"/>
      <c r="KGD538" s="340"/>
      <c r="KGE538" s="485"/>
      <c r="KGF538" s="340"/>
      <c r="KGG538" s="485"/>
      <c r="KGH538" s="340"/>
      <c r="KGI538" s="485"/>
      <c r="KGJ538" s="340"/>
      <c r="KGK538" s="485"/>
      <c r="KGL538" s="340"/>
      <c r="KGM538" s="485"/>
      <c r="KGN538" s="340"/>
      <c r="KGO538" s="485"/>
      <c r="KGP538" s="340"/>
      <c r="KGQ538" s="485"/>
      <c r="KGR538" s="340"/>
      <c r="KGS538" s="485"/>
      <c r="KGT538" s="340"/>
      <c r="KGU538" s="485"/>
      <c r="KGV538" s="340"/>
      <c r="KGW538" s="485"/>
      <c r="KGX538" s="340"/>
      <c r="KGY538" s="485"/>
      <c r="KGZ538" s="340"/>
      <c r="KHA538" s="485"/>
      <c r="KHB538" s="340"/>
      <c r="KHC538" s="485"/>
      <c r="KHD538" s="340"/>
      <c r="KHE538" s="485"/>
      <c r="KHF538" s="340"/>
      <c r="KHG538" s="485"/>
      <c r="KHH538" s="340"/>
      <c r="KHI538" s="485"/>
      <c r="KHJ538" s="340"/>
      <c r="KHK538" s="485"/>
      <c r="KHL538" s="340"/>
      <c r="KHM538" s="485"/>
      <c r="KHN538" s="340"/>
      <c r="KHO538" s="485"/>
      <c r="KHP538" s="340"/>
      <c r="KHQ538" s="485"/>
      <c r="KHR538" s="340"/>
      <c r="KHS538" s="485"/>
      <c r="KHT538" s="340"/>
      <c r="KHU538" s="485"/>
      <c r="KHV538" s="340"/>
      <c r="KHW538" s="485"/>
      <c r="KHX538" s="340"/>
      <c r="KHY538" s="485"/>
      <c r="KHZ538" s="340"/>
      <c r="KIA538" s="485"/>
      <c r="KIB538" s="340"/>
      <c r="KIC538" s="485"/>
      <c r="KID538" s="340"/>
      <c r="KIE538" s="485"/>
      <c r="KIF538" s="340"/>
      <c r="KIG538" s="485"/>
      <c r="KIH538" s="340"/>
      <c r="KII538" s="485"/>
      <c r="KIJ538" s="340"/>
      <c r="KIK538" s="485"/>
      <c r="KIL538" s="340"/>
      <c r="KIM538" s="485"/>
      <c r="KIN538" s="340"/>
      <c r="KIO538" s="485"/>
      <c r="KIP538" s="340"/>
      <c r="KIQ538" s="485"/>
      <c r="KIR538" s="340"/>
      <c r="KIS538" s="485"/>
      <c r="KIT538" s="340"/>
      <c r="KIU538" s="485"/>
      <c r="KIV538" s="340"/>
      <c r="KIW538" s="485"/>
      <c r="KIX538" s="340"/>
      <c r="KIY538" s="485"/>
      <c r="KIZ538" s="340"/>
      <c r="KJA538" s="485"/>
      <c r="KJB538" s="340"/>
      <c r="KJC538" s="485"/>
      <c r="KJD538" s="340"/>
      <c r="KJE538" s="485"/>
      <c r="KJF538" s="340"/>
      <c r="KJG538" s="485"/>
      <c r="KJH538" s="340"/>
      <c r="KJI538" s="485"/>
      <c r="KJJ538" s="340"/>
      <c r="KJK538" s="485"/>
      <c r="KJL538" s="340"/>
      <c r="KJM538" s="485"/>
      <c r="KJN538" s="340"/>
      <c r="KJO538" s="485"/>
      <c r="KJP538" s="340"/>
      <c r="KJQ538" s="485"/>
      <c r="KJR538" s="340"/>
      <c r="KJS538" s="485"/>
      <c r="KJT538" s="340"/>
      <c r="KJU538" s="485"/>
      <c r="KJV538" s="340"/>
      <c r="KJW538" s="485"/>
      <c r="KJX538" s="340"/>
      <c r="KJY538" s="485"/>
      <c r="KJZ538" s="340"/>
      <c r="KKA538" s="485"/>
      <c r="KKB538" s="340"/>
      <c r="KKC538" s="485"/>
      <c r="KKD538" s="340"/>
      <c r="KKE538" s="485"/>
      <c r="KKF538" s="340"/>
      <c r="KKG538" s="485"/>
      <c r="KKH538" s="340"/>
      <c r="KKI538" s="485"/>
      <c r="KKJ538" s="340"/>
      <c r="KKK538" s="485"/>
      <c r="KKL538" s="340"/>
      <c r="KKM538" s="485"/>
      <c r="KKN538" s="340"/>
      <c r="KKO538" s="485"/>
      <c r="KKP538" s="340"/>
      <c r="KKQ538" s="485"/>
      <c r="KKR538" s="340"/>
      <c r="KKS538" s="485"/>
      <c r="KKT538" s="340"/>
      <c r="KKU538" s="485"/>
      <c r="KKV538" s="340"/>
      <c r="KKW538" s="485"/>
      <c r="KKX538" s="340"/>
      <c r="KKY538" s="485"/>
      <c r="KKZ538" s="340"/>
      <c r="KLA538" s="485"/>
      <c r="KLB538" s="340"/>
      <c r="KLC538" s="485"/>
      <c r="KLD538" s="340"/>
      <c r="KLE538" s="485"/>
      <c r="KLF538" s="340"/>
      <c r="KLG538" s="485"/>
      <c r="KLH538" s="340"/>
      <c r="KLI538" s="485"/>
      <c r="KLJ538" s="340"/>
      <c r="KLK538" s="485"/>
      <c r="KLL538" s="340"/>
      <c r="KLM538" s="485"/>
      <c r="KLN538" s="340"/>
      <c r="KLO538" s="485"/>
      <c r="KLP538" s="340"/>
      <c r="KLQ538" s="485"/>
      <c r="KLR538" s="340"/>
      <c r="KLS538" s="485"/>
      <c r="KLT538" s="340"/>
      <c r="KLU538" s="485"/>
      <c r="KLV538" s="340"/>
      <c r="KLW538" s="485"/>
      <c r="KLX538" s="340"/>
      <c r="KLY538" s="485"/>
      <c r="KLZ538" s="340"/>
      <c r="KMA538" s="485"/>
      <c r="KMB538" s="340"/>
      <c r="KMC538" s="485"/>
      <c r="KMD538" s="340"/>
      <c r="KME538" s="485"/>
      <c r="KMF538" s="340"/>
      <c r="KMG538" s="485"/>
      <c r="KMH538" s="340"/>
      <c r="KMI538" s="485"/>
      <c r="KMJ538" s="340"/>
      <c r="KMK538" s="485"/>
      <c r="KML538" s="340"/>
      <c r="KMM538" s="485"/>
      <c r="KMN538" s="340"/>
      <c r="KMO538" s="485"/>
      <c r="KMP538" s="340"/>
      <c r="KMQ538" s="485"/>
      <c r="KMR538" s="340"/>
      <c r="KMS538" s="485"/>
      <c r="KMT538" s="340"/>
      <c r="KMU538" s="485"/>
      <c r="KMV538" s="340"/>
      <c r="KMW538" s="485"/>
      <c r="KMX538" s="340"/>
      <c r="KMY538" s="485"/>
      <c r="KMZ538" s="340"/>
      <c r="KNA538" s="485"/>
      <c r="KNB538" s="340"/>
      <c r="KNC538" s="485"/>
      <c r="KND538" s="340"/>
      <c r="KNE538" s="485"/>
      <c r="KNF538" s="340"/>
      <c r="KNG538" s="485"/>
      <c r="KNH538" s="340"/>
      <c r="KNI538" s="485"/>
      <c r="KNJ538" s="340"/>
      <c r="KNK538" s="485"/>
      <c r="KNL538" s="340"/>
      <c r="KNM538" s="485"/>
      <c r="KNN538" s="340"/>
      <c r="KNO538" s="485"/>
      <c r="KNP538" s="340"/>
      <c r="KNQ538" s="485"/>
      <c r="KNR538" s="340"/>
      <c r="KNS538" s="485"/>
      <c r="KNT538" s="340"/>
      <c r="KNU538" s="485"/>
      <c r="KNV538" s="340"/>
      <c r="KNW538" s="485"/>
      <c r="KNX538" s="340"/>
      <c r="KNY538" s="485"/>
      <c r="KNZ538" s="340"/>
      <c r="KOA538" s="485"/>
      <c r="KOB538" s="340"/>
      <c r="KOC538" s="485"/>
      <c r="KOD538" s="340"/>
      <c r="KOE538" s="485"/>
      <c r="KOF538" s="340"/>
      <c r="KOG538" s="485"/>
      <c r="KOH538" s="340"/>
      <c r="KOI538" s="485"/>
      <c r="KOJ538" s="340"/>
      <c r="KOK538" s="485"/>
      <c r="KOL538" s="340"/>
      <c r="KOM538" s="485"/>
      <c r="KON538" s="340"/>
      <c r="KOO538" s="485"/>
      <c r="KOP538" s="340"/>
      <c r="KOQ538" s="485"/>
      <c r="KOR538" s="340"/>
      <c r="KOS538" s="485"/>
      <c r="KOT538" s="340"/>
      <c r="KOU538" s="485"/>
      <c r="KOV538" s="340"/>
      <c r="KOW538" s="485"/>
      <c r="KOX538" s="340"/>
      <c r="KOY538" s="485"/>
      <c r="KOZ538" s="340"/>
      <c r="KPA538" s="485"/>
      <c r="KPB538" s="340"/>
      <c r="KPC538" s="485"/>
      <c r="KPD538" s="340"/>
      <c r="KPE538" s="485"/>
      <c r="KPF538" s="340"/>
      <c r="KPG538" s="485"/>
      <c r="KPH538" s="340"/>
      <c r="KPI538" s="485"/>
      <c r="KPJ538" s="340"/>
      <c r="KPK538" s="485"/>
      <c r="KPL538" s="340"/>
      <c r="KPM538" s="485"/>
      <c r="KPN538" s="340"/>
      <c r="KPO538" s="485"/>
      <c r="KPP538" s="340"/>
      <c r="KPQ538" s="485"/>
      <c r="KPR538" s="340"/>
      <c r="KPS538" s="485"/>
      <c r="KPT538" s="340"/>
      <c r="KPU538" s="485"/>
      <c r="KPV538" s="340"/>
      <c r="KPW538" s="485"/>
      <c r="KPX538" s="340"/>
      <c r="KPY538" s="485"/>
      <c r="KPZ538" s="340"/>
      <c r="KQA538" s="485"/>
      <c r="KQB538" s="340"/>
      <c r="KQC538" s="485"/>
      <c r="KQD538" s="340"/>
      <c r="KQE538" s="485"/>
      <c r="KQF538" s="340"/>
      <c r="KQG538" s="485"/>
      <c r="KQH538" s="340"/>
      <c r="KQI538" s="485"/>
      <c r="KQJ538" s="340"/>
      <c r="KQK538" s="485"/>
      <c r="KQL538" s="340"/>
      <c r="KQM538" s="485"/>
      <c r="KQN538" s="340"/>
      <c r="KQO538" s="485"/>
      <c r="KQP538" s="340"/>
      <c r="KQQ538" s="485"/>
      <c r="KQR538" s="340"/>
      <c r="KQS538" s="485"/>
      <c r="KQT538" s="340"/>
      <c r="KQU538" s="485"/>
      <c r="KQV538" s="340"/>
      <c r="KQW538" s="485"/>
      <c r="KQX538" s="340"/>
      <c r="KQY538" s="485"/>
      <c r="KQZ538" s="340"/>
      <c r="KRA538" s="485"/>
      <c r="KRB538" s="340"/>
      <c r="KRC538" s="485"/>
      <c r="KRD538" s="340"/>
      <c r="KRE538" s="485"/>
      <c r="KRF538" s="340"/>
      <c r="KRG538" s="485"/>
      <c r="KRH538" s="340"/>
      <c r="KRI538" s="485"/>
      <c r="KRJ538" s="340"/>
      <c r="KRK538" s="485"/>
      <c r="KRL538" s="340"/>
      <c r="KRM538" s="485"/>
      <c r="KRN538" s="340"/>
      <c r="KRO538" s="485"/>
      <c r="KRP538" s="340"/>
      <c r="KRQ538" s="485"/>
      <c r="KRR538" s="340"/>
      <c r="KRS538" s="485"/>
      <c r="KRT538" s="340"/>
      <c r="KRU538" s="485"/>
      <c r="KRV538" s="340"/>
      <c r="KRW538" s="485"/>
      <c r="KRX538" s="340"/>
      <c r="KRY538" s="485"/>
      <c r="KRZ538" s="340"/>
      <c r="KSA538" s="485"/>
      <c r="KSB538" s="340"/>
      <c r="KSC538" s="485"/>
      <c r="KSD538" s="340"/>
      <c r="KSE538" s="485"/>
      <c r="KSF538" s="340"/>
      <c r="KSG538" s="485"/>
      <c r="KSH538" s="340"/>
      <c r="KSI538" s="485"/>
      <c r="KSJ538" s="340"/>
      <c r="KSK538" s="485"/>
      <c r="KSL538" s="340"/>
      <c r="KSM538" s="485"/>
      <c r="KSN538" s="340"/>
      <c r="KSO538" s="485"/>
      <c r="KSP538" s="340"/>
      <c r="KSQ538" s="485"/>
      <c r="KSR538" s="340"/>
      <c r="KSS538" s="485"/>
      <c r="KST538" s="340"/>
      <c r="KSU538" s="485"/>
      <c r="KSV538" s="340"/>
      <c r="KSW538" s="485"/>
      <c r="KSX538" s="340"/>
      <c r="KSY538" s="485"/>
      <c r="KSZ538" s="340"/>
      <c r="KTA538" s="485"/>
      <c r="KTB538" s="340"/>
      <c r="KTC538" s="485"/>
      <c r="KTD538" s="340"/>
      <c r="KTE538" s="485"/>
      <c r="KTF538" s="340"/>
      <c r="KTG538" s="485"/>
      <c r="KTH538" s="340"/>
      <c r="KTI538" s="485"/>
      <c r="KTJ538" s="340"/>
      <c r="KTK538" s="485"/>
      <c r="KTL538" s="340"/>
      <c r="KTM538" s="485"/>
      <c r="KTN538" s="340"/>
      <c r="KTO538" s="485"/>
      <c r="KTP538" s="340"/>
      <c r="KTQ538" s="485"/>
      <c r="KTR538" s="340"/>
      <c r="KTS538" s="485"/>
      <c r="KTT538" s="340"/>
      <c r="KTU538" s="485"/>
      <c r="KTV538" s="340"/>
      <c r="KTW538" s="485"/>
      <c r="KTX538" s="340"/>
      <c r="KTY538" s="485"/>
      <c r="KTZ538" s="340"/>
      <c r="KUA538" s="485"/>
      <c r="KUB538" s="340"/>
      <c r="KUC538" s="485"/>
      <c r="KUD538" s="340"/>
      <c r="KUE538" s="485"/>
      <c r="KUF538" s="340"/>
      <c r="KUG538" s="485"/>
      <c r="KUH538" s="340"/>
      <c r="KUI538" s="485"/>
      <c r="KUJ538" s="340"/>
      <c r="KUK538" s="485"/>
      <c r="KUL538" s="340"/>
      <c r="KUM538" s="485"/>
      <c r="KUN538" s="340"/>
      <c r="KUO538" s="485"/>
      <c r="KUP538" s="340"/>
      <c r="KUQ538" s="485"/>
      <c r="KUR538" s="340"/>
      <c r="KUS538" s="485"/>
      <c r="KUT538" s="340"/>
      <c r="KUU538" s="485"/>
      <c r="KUV538" s="340"/>
      <c r="KUW538" s="485"/>
      <c r="KUX538" s="340"/>
      <c r="KUY538" s="485"/>
      <c r="KUZ538" s="340"/>
      <c r="KVA538" s="485"/>
      <c r="KVB538" s="340"/>
      <c r="KVC538" s="485"/>
      <c r="KVD538" s="340"/>
      <c r="KVE538" s="485"/>
      <c r="KVF538" s="340"/>
      <c r="KVG538" s="485"/>
      <c r="KVH538" s="340"/>
      <c r="KVI538" s="485"/>
      <c r="KVJ538" s="340"/>
      <c r="KVK538" s="485"/>
      <c r="KVL538" s="340"/>
      <c r="KVM538" s="485"/>
      <c r="KVN538" s="340"/>
      <c r="KVO538" s="485"/>
      <c r="KVP538" s="340"/>
      <c r="KVQ538" s="485"/>
      <c r="KVR538" s="340"/>
      <c r="KVS538" s="485"/>
      <c r="KVT538" s="340"/>
      <c r="KVU538" s="485"/>
      <c r="KVV538" s="340"/>
      <c r="KVW538" s="485"/>
      <c r="KVX538" s="340"/>
      <c r="KVY538" s="485"/>
      <c r="KVZ538" s="340"/>
      <c r="KWA538" s="485"/>
      <c r="KWB538" s="340"/>
      <c r="KWC538" s="485"/>
      <c r="KWD538" s="340"/>
      <c r="KWE538" s="485"/>
      <c r="KWF538" s="340"/>
      <c r="KWG538" s="485"/>
      <c r="KWH538" s="340"/>
      <c r="KWI538" s="485"/>
      <c r="KWJ538" s="340"/>
      <c r="KWK538" s="485"/>
      <c r="KWL538" s="340"/>
      <c r="KWM538" s="485"/>
      <c r="KWN538" s="340"/>
      <c r="KWO538" s="485"/>
      <c r="KWP538" s="340"/>
      <c r="KWQ538" s="485"/>
      <c r="KWR538" s="340"/>
      <c r="KWS538" s="485"/>
      <c r="KWT538" s="340"/>
      <c r="KWU538" s="485"/>
      <c r="KWV538" s="340"/>
      <c r="KWW538" s="485"/>
      <c r="KWX538" s="340"/>
      <c r="KWY538" s="485"/>
      <c r="KWZ538" s="340"/>
      <c r="KXA538" s="485"/>
      <c r="KXB538" s="340"/>
      <c r="KXC538" s="485"/>
      <c r="KXD538" s="340"/>
      <c r="KXE538" s="485"/>
      <c r="KXF538" s="340"/>
      <c r="KXG538" s="485"/>
      <c r="KXH538" s="340"/>
      <c r="KXI538" s="485"/>
      <c r="KXJ538" s="340"/>
      <c r="KXK538" s="485"/>
      <c r="KXL538" s="340"/>
      <c r="KXM538" s="485"/>
      <c r="KXN538" s="340"/>
      <c r="KXO538" s="485"/>
      <c r="KXP538" s="340"/>
      <c r="KXQ538" s="485"/>
      <c r="KXR538" s="340"/>
      <c r="KXS538" s="485"/>
      <c r="KXT538" s="340"/>
      <c r="KXU538" s="485"/>
      <c r="KXV538" s="340"/>
      <c r="KXW538" s="485"/>
      <c r="KXX538" s="340"/>
      <c r="KXY538" s="485"/>
      <c r="KXZ538" s="340"/>
      <c r="KYA538" s="485"/>
      <c r="KYB538" s="340"/>
      <c r="KYC538" s="485"/>
      <c r="KYD538" s="340"/>
      <c r="KYE538" s="485"/>
      <c r="KYF538" s="340"/>
      <c r="KYG538" s="485"/>
      <c r="KYH538" s="340"/>
      <c r="KYI538" s="485"/>
      <c r="KYJ538" s="340"/>
      <c r="KYK538" s="485"/>
      <c r="KYL538" s="340"/>
      <c r="KYM538" s="485"/>
      <c r="KYN538" s="340"/>
      <c r="KYO538" s="485"/>
      <c r="KYP538" s="340"/>
      <c r="KYQ538" s="485"/>
      <c r="KYR538" s="340"/>
      <c r="KYS538" s="485"/>
      <c r="KYT538" s="340"/>
      <c r="KYU538" s="485"/>
      <c r="KYV538" s="340"/>
      <c r="KYW538" s="485"/>
      <c r="KYX538" s="340"/>
      <c r="KYY538" s="485"/>
      <c r="KYZ538" s="340"/>
      <c r="KZA538" s="485"/>
      <c r="KZB538" s="340"/>
      <c r="KZC538" s="485"/>
      <c r="KZD538" s="340"/>
      <c r="KZE538" s="485"/>
      <c r="KZF538" s="340"/>
      <c r="KZG538" s="485"/>
      <c r="KZH538" s="340"/>
      <c r="KZI538" s="485"/>
      <c r="KZJ538" s="340"/>
      <c r="KZK538" s="485"/>
      <c r="KZL538" s="340"/>
      <c r="KZM538" s="485"/>
      <c r="KZN538" s="340"/>
      <c r="KZO538" s="485"/>
      <c r="KZP538" s="340"/>
      <c r="KZQ538" s="485"/>
      <c r="KZR538" s="340"/>
      <c r="KZS538" s="485"/>
      <c r="KZT538" s="340"/>
      <c r="KZU538" s="485"/>
      <c r="KZV538" s="340"/>
      <c r="KZW538" s="485"/>
      <c r="KZX538" s="340"/>
      <c r="KZY538" s="485"/>
      <c r="KZZ538" s="340"/>
      <c r="LAA538" s="485"/>
      <c r="LAB538" s="340"/>
      <c r="LAC538" s="485"/>
      <c r="LAD538" s="340"/>
      <c r="LAE538" s="485"/>
      <c r="LAF538" s="340"/>
      <c r="LAG538" s="485"/>
      <c r="LAH538" s="340"/>
      <c r="LAI538" s="485"/>
      <c r="LAJ538" s="340"/>
      <c r="LAK538" s="485"/>
      <c r="LAL538" s="340"/>
      <c r="LAM538" s="485"/>
      <c r="LAN538" s="340"/>
      <c r="LAO538" s="485"/>
      <c r="LAP538" s="340"/>
      <c r="LAQ538" s="485"/>
      <c r="LAR538" s="340"/>
      <c r="LAS538" s="485"/>
      <c r="LAT538" s="340"/>
      <c r="LAU538" s="485"/>
      <c r="LAV538" s="340"/>
      <c r="LAW538" s="485"/>
      <c r="LAX538" s="340"/>
      <c r="LAY538" s="485"/>
      <c r="LAZ538" s="340"/>
      <c r="LBA538" s="485"/>
      <c r="LBB538" s="340"/>
      <c r="LBC538" s="485"/>
      <c r="LBD538" s="340"/>
      <c r="LBE538" s="485"/>
      <c r="LBF538" s="340"/>
      <c r="LBG538" s="485"/>
      <c r="LBH538" s="340"/>
      <c r="LBI538" s="485"/>
      <c r="LBJ538" s="340"/>
      <c r="LBK538" s="485"/>
      <c r="LBL538" s="340"/>
      <c r="LBM538" s="485"/>
      <c r="LBN538" s="340"/>
      <c r="LBO538" s="485"/>
      <c r="LBP538" s="340"/>
      <c r="LBQ538" s="485"/>
      <c r="LBR538" s="340"/>
      <c r="LBS538" s="485"/>
      <c r="LBT538" s="340"/>
      <c r="LBU538" s="485"/>
      <c r="LBV538" s="340"/>
      <c r="LBW538" s="485"/>
      <c r="LBX538" s="340"/>
      <c r="LBY538" s="485"/>
      <c r="LBZ538" s="340"/>
      <c r="LCA538" s="485"/>
      <c r="LCB538" s="340"/>
      <c r="LCC538" s="485"/>
      <c r="LCD538" s="340"/>
      <c r="LCE538" s="485"/>
      <c r="LCF538" s="340"/>
      <c r="LCG538" s="485"/>
      <c r="LCH538" s="340"/>
      <c r="LCI538" s="485"/>
      <c r="LCJ538" s="340"/>
      <c r="LCK538" s="485"/>
      <c r="LCL538" s="340"/>
      <c r="LCM538" s="485"/>
      <c r="LCN538" s="340"/>
      <c r="LCO538" s="485"/>
      <c r="LCP538" s="340"/>
      <c r="LCQ538" s="485"/>
      <c r="LCR538" s="340"/>
      <c r="LCS538" s="485"/>
      <c r="LCT538" s="340"/>
      <c r="LCU538" s="485"/>
      <c r="LCV538" s="340"/>
      <c r="LCW538" s="485"/>
      <c r="LCX538" s="340"/>
      <c r="LCY538" s="485"/>
      <c r="LCZ538" s="340"/>
      <c r="LDA538" s="485"/>
      <c r="LDB538" s="340"/>
      <c r="LDC538" s="485"/>
      <c r="LDD538" s="340"/>
      <c r="LDE538" s="485"/>
      <c r="LDF538" s="340"/>
      <c r="LDG538" s="485"/>
      <c r="LDH538" s="340"/>
      <c r="LDI538" s="485"/>
      <c r="LDJ538" s="340"/>
      <c r="LDK538" s="485"/>
      <c r="LDL538" s="340"/>
      <c r="LDM538" s="485"/>
      <c r="LDN538" s="340"/>
      <c r="LDO538" s="485"/>
      <c r="LDP538" s="340"/>
      <c r="LDQ538" s="485"/>
      <c r="LDR538" s="340"/>
      <c r="LDS538" s="485"/>
      <c r="LDT538" s="340"/>
      <c r="LDU538" s="485"/>
      <c r="LDV538" s="340"/>
      <c r="LDW538" s="485"/>
      <c r="LDX538" s="340"/>
      <c r="LDY538" s="485"/>
      <c r="LDZ538" s="340"/>
      <c r="LEA538" s="485"/>
      <c r="LEB538" s="340"/>
      <c r="LEC538" s="485"/>
      <c r="LED538" s="340"/>
      <c r="LEE538" s="485"/>
      <c r="LEF538" s="340"/>
      <c r="LEG538" s="485"/>
      <c r="LEH538" s="340"/>
      <c r="LEI538" s="485"/>
      <c r="LEJ538" s="340"/>
      <c r="LEK538" s="485"/>
      <c r="LEL538" s="340"/>
      <c r="LEM538" s="485"/>
      <c r="LEN538" s="340"/>
      <c r="LEO538" s="485"/>
      <c r="LEP538" s="340"/>
      <c r="LEQ538" s="485"/>
      <c r="LER538" s="340"/>
      <c r="LES538" s="485"/>
      <c r="LET538" s="340"/>
      <c r="LEU538" s="485"/>
      <c r="LEV538" s="340"/>
      <c r="LEW538" s="485"/>
      <c r="LEX538" s="340"/>
      <c r="LEY538" s="485"/>
      <c r="LEZ538" s="340"/>
      <c r="LFA538" s="485"/>
      <c r="LFB538" s="340"/>
      <c r="LFC538" s="485"/>
      <c r="LFD538" s="340"/>
      <c r="LFE538" s="485"/>
      <c r="LFF538" s="340"/>
      <c r="LFG538" s="485"/>
      <c r="LFH538" s="340"/>
      <c r="LFI538" s="485"/>
      <c r="LFJ538" s="340"/>
      <c r="LFK538" s="485"/>
      <c r="LFL538" s="340"/>
      <c r="LFM538" s="485"/>
      <c r="LFN538" s="340"/>
      <c r="LFO538" s="485"/>
      <c r="LFP538" s="340"/>
      <c r="LFQ538" s="485"/>
      <c r="LFR538" s="340"/>
      <c r="LFS538" s="485"/>
      <c r="LFT538" s="340"/>
      <c r="LFU538" s="485"/>
      <c r="LFV538" s="340"/>
      <c r="LFW538" s="485"/>
      <c r="LFX538" s="340"/>
      <c r="LFY538" s="485"/>
      <c r="LFZ538" s="340"/>
      <c r="LGA538" s="485"/>
      <c r="LGB538" s="340"/>
      <c r="LGC538" s="485"/>
      <c r="LGD538" s="340"/>
      <c r="LGE538" s="485"/>
      <c r="LGF538" s="340"/>
      <c r="LGG538" s="485"/>
      <c r="LGH538" s="340"/>
      <c r="LGI538" s="485"/>
      <c r="LGJ538" s="340"/>
      <c r="LGK538" s="485"/>
      <c r="LGL538" s="340"/>
      <c r="LGM538" s="485"/>
      <c r="LGN538" s="340"/>
      <c r="LGO538" s="485"/>
      <c r="LGP538" s="340"/>
      <c r="LGQ538" s="485"/>
      <c r="LGR538" s="340"/>
      <c r="LGS538" s="485"/>
      <c r="LGT538" s="340"/>
      <c r="LGU538" s="485"/>
      <c r="LGV538" s="340"/>
      <c r="LGW538" s="485"/>
      <c r="LGX538" s="340"/>
      <c r="LGY538" s="485"/>
      <c r="LGZ538" s="340"/>
      <c r="LHA538" s="485"/>
      <c r="LHB538" s="340"/>
      <c r="LHC538" s="485"/>
      <c r="LHD538" s="340"/>
      <c r="LHE538" s="485"/>
      <c r="LHF538" s="340"/>
      <c r="LHG538" s="485"/>
      <c r="LHH538" s="340"/>
      <c r="LHI538" s="485"/>
      <c r="LHJ538" s="340"/>
      <c r="LHK538" s="485"/>
      <c r="LHL538" s="340"/>
      <c r="LHM538" s="485"/>
      <c r="LHN538" s="340"/>
      <c r="LHO538" s="485"/>
      <c r="LHP538" s="340"/>
      <c r="LHQ538" s="485"/>
      <c r="LHR538" s="340"/>
      <c r="LHS538" s="485"/>
      <c r="LHT538" s="340"/>
      <c r="LHU538" s="485"/>
      <c r="LHV538" s="340"/>
      <c r="LHW538" s="485"/>
      <c r="LHX538" s="340"/>
      <c r="LHY538" s="485"/>
      <c r="LHZ538" s="340"/>
      <c r="LIA538" s="485"/>
      <c r="LIB538" s="340"/>
      <c r="LIC538" s="485"/>
      <c r="LID538" s="340"/>
      <c r="LIE538" s="485"/>
      <c r="LIF538" s="340"/>
      <c r="LIG538" s="485"/>
      <c r="LIH538" s="340"/>
      <c r="LII538" s="485"/>
      <c r="LIJ538" s="340"/>
      <c r="LIK538" s="485"/>
      <c r="LIL538" s="340"/>
      <c r="LIM538" s="485"/>
      <c r="LIN538" s="340"/>
      <c r="LIO538" s="485"/>
      <c r="LIP538" s="340"/>
      <c r="LIQ538" s="485"/>
      <c r="LIR538" s="340"/>
      <c r="LIS538" s="485"/>
      <c r="LIT538" s="340"/>
      <c r="LIU538" s="485"/>
      <c r="LIV538" s="340"/>
      <c r="LIW538" s="485"/>
      <c r="LIX538" s="340"/>
      <c r="LIY538" s="485"/>
      <c r="LIZ538" s="340"/>
      <c r="LJA538" s="485"/>
      <c r="LJB538" s="340"/>
      <c r="LJC538" s="485"/>
      <c r="LJD538" s="340"/>
      <c r="LJE538" s="485"/>
      <c r="LJF538" s="340"/>
      <c r="LJG538" s="485"/>
      <c r="LJH538" s="340"/>
      <c r="LJI538" s="485"/>
      <c r="LJJ538" s="340"/>
      <c r="LJK538" s="485"/>
      <c r="LJL538" s="340"/>
      <c r="LJM538" s="485"/>
      <c r="LJN538" s="340"/>
      <c r="LJO538" s="485"/>
      <c r="LJP538" s="340"/>
      <c r="LJQ538" s="485"/>
      <c r="LJR538" s="340"/>
      <c r="LJS538" s="485"/>
      <c r="LJT538" s="340"/>
      <c r="LJU538" s="485"/>
      <c r="LJV538" s="340"/>
      <c r="LJW538" s="485"/>
      <c r="LJX538" s="340"/>
      <c r="LJY538" s="485"/>
      <c r="LJZ538" s="340"/>
      <c r="LKA538" s="485"/>
      <c r="LKB538" s="340"/>
      <c r="LKC538" s="485"/>
      <c r="LKD538" s="340"/>
      <c r="LKE538" s="485"/>
      <c r="LKF538" s="340"/>
      <c r="LKG538" s="485"/>
      <c r="LKH538" s="340"/>
      <c r="LKI538" s="485"/>
      <c r="LKJ538" s="340"/>
      <c r="LKK538" s="485"/>
      <c r="LKL538" s="340"/>
      <c r="LKM538" s="485"/>
      <c r="LKN538" s="340"/>
      <c r="LKO538" s="485"/>
      <c r="LKP538" s="340"/>
      <c r="LKQ538" s="485"/>
      <c r="LKR538" s="340"/>
      <c r="LKS538" s="485"/>
      <c r="LKT538" s="340"/>
      <c r="LKU538" s="485"/>
      <c r="LKV538" s="340"/>
      <c r="LKW538" s="485"/>
      <c r="LKX538" s="340"/>
      <c r="LKY538" s="485"/>
      <c r="LKZ538" s="340"/>
      <c r="LLA538" s="485"/>
      <c r="LLB538" s="340"/>
      <c r="LLC538" s="485"/>
      <c r="LLD538" s="340"/>
      <c r="LLE538" s="485"/>
      <c r="LLF538" s="340"/>
      <c r="LLG538" s="485"/>
      <c r="LLH538" s="340"/>
      <c r="LLI538" s="485"/>
      <c r="LLJ538" s="340"/>
      <c r="LLK538" s="485"/>
      <c r="LLL538" s="340"/>
      <c r="LLM538" s="485"/>
      <c r="LLN538" s="340"/>
      <c r="LLO538" s="485"/>
      <c r="LLP538" s="340"/>
      <c r="LLQ538" s="485"/>
      <c r="LLR538" s="340"/>
      <c r="LLS538" s="485"/>
      <c r="LLT538" s="340"/>
      <c r="LLU538" s="485"/>
      <c r="LLV538" s="340"/>
      <c r="LLW538" s="485"/>
      <c r="LLX538" s="340"/>
      <c r="LLY538" s="485"/>
      <c r="LLZ538" s="340"/>
      <c r="LMA538" s="485"/>
      <c r="LMB538" s="340"/>
      <c r="LMC538" s="485"/>
      <c r="LMD538" s="340"/>
      <c r="LME538" s="485"/>
      <c r="LMF538" s="340"/>
      <c r="LMG538" s="485"/>
      <c r="LMH538" s="340"/>
      <c r="LMI538" s="485"/>
      <c r="LMJ538" s="340"/>
      <c r="LMK538" s="485"/>
      <c r="LML538" s="340"/>
      <c r="LMM538" s="485"/>
      <c r="LMN538" s="340"/>
      <c r="LMO538" s="485"/>
      <c r="LMP538" s="340"/>
      <c r="LMQ538" s="485"/>
      <c r="LMR538" s="340"/>
      <c r="LMS538" s="485"/>
      <c r="LMT538" s="340"/>
      <c r="LMU538" s="485"/>
      <c r="LMV538" s="340"/>
      <c r="LMW538" s="485"/>
      <c r="LMX538" s="340"/>
      <c r="LMY538" s="485"/>
      <c r="LMZ538" s="340"/>
      <c r="LNA538" s="485"/>
      <c r="LNB538" s="340"/>
      <c r="LNC538" s="485"/>
      <c r="LND538" s="340"/>
      <c r="LNE538" s="485"/>
      <c r="LNF538" s="340"/>
      <c r="LNG538" s="485"/>
      <c r="LNH538" s="340"/>
      <c r="LNI538" s="485"/>
      <c r="LNJ538" s="340"/>
      <c r="LNK538" s="485"/>
      <c r="LNL538" s="340"/>
      <c r="LNM538" s="485"/>
      <c r="LNN538" s="340"/>
      <c r="LNO538" s="485"/>
      <c r="LNP538" s="340"/>
      <c r="LNQ538" s="485"/>
      <c r="LNR538" s="340"/>
      <c r="LNS538" s="485"/>
      <c r="LNT538" s="340"/>
      <c r="LNU538" s="485"/>
      <c r="LNV538" s="340"/>
      <c r="LNW538" s="485"/>
      <c r="LNX538" s="340"/>
      <c r="LNY538" s="485"/>
      <c r="LNZ538" s="340"/>
      <c r="LOA538" s="485"/>
      <c r="LOB538" s="340"/>
      <c r="LOC538" s="485"/>
      <c r="LOD538" s="340"/>
      <c r="LOE538" s="485"/>
      <c r="LOF538" s="340"/>
      <c r="LOG538" s="485"/>
      <c r="LOH538" s="340"/>
      <c r="LOI538" s="485"/>
      <c r="LOJ538" s="340"/>
      <c r="LOK538" s="485"/>
      <c r="LOL538" s="340"/>
      <c r="LOM538" s="485"/>
      <c r="LON538" s="340"/>
      <c r="LOO538" s="485"/>
      <c r="LOP538" s="340"/>
      <c r="LOQ538" s="485"/>
      <c r="LOR538" s="340"/>
      <c r="LOS538" s="485"/>
      <c r="LOT538" s="340"/>
      <c r="LOU538" s="485"/>
      <c r="LOV538" s="340"/>
      <c r="LOW538" s="485"/>
      <c r="LOX538" s="340"/>
      <c r="LOY538" s="485"/>
      <c r="LOZ538" s="340"/>
      <c r="LPA538" s="485"/>
      <c r="LPB538" s="340"/>
      <c r="LPC538" s="485"/>
      <c r="LPD538" s="340"/>
      <c r="LPE538" s="485"/>
      <c r="LPF538" s="340"/>
      <c r="LPG538" s="485"/>
      <c r="LPH538" s="340"/>
      <c r="LPI538" s="485"/>
      <c r="LPJ538" s="340"/>
      <c r="LPK538" s="485"/>
      <c r="LPL538" s="340"/>
      <c r="LPM538" s="485"/>
      <c r="LPN538" s="340"/>
      <c r="LPO538" s="485"/>
      <c r="LPP538" s="340"/>
      <c r="LPQ538" s="485"/>
      <c r="LPR538" s="340"/>
      <c r="LPS538" s="485"/>
      <c r="LPT538" s="340"/>
      <c r="LPU538" s="485"/>
      <c r="LPV538" s="340"/>
      <c r="LPW538" s="485"/>
      <c r="LPX538" s="340"/>
      <c r="LPY538" s="485"/>
      <c r="LPZ538" s="340"/>
      <c r="LQA538" s="485"/>
      <c r="LQB538" s="340"/>
      <c r="LQC538" s="485"/>
      <c r="LQD538" s="340"/>
      <c r="LQE538" s="485"/>
      <c r="LQF538" s="340"/>
      <c r="LQG538" s="485"/>
      <c r="LQH538" s="340"/>
      <c r="LQI538" s="485"/>
      <c r="LQJ538" s="340"/>
      <c r="LQK538" s="485"/>
      <c r="LQL538" s="340"/>
      <c r="LQM538" s="485"/>
      <c r="LQN538" s="340"/>
      <c r="LQO538" s="485"/>
      <c r="LQP538" s="340"/>
      <c r="LQQ538" s="485"/>
      <c r="LQR538" s="340"/>
      <c r="LQS538" s="485"/>
      <c r="LQT538" s="340"/>
      <c r="LQU538" s="485"/>
      <c r="LQV538" s="340"/>
      <c r="LQW538" s="485"/>
      <c r="LQX538" s="340"/>
      <c r="LQY538" s="485"/>
      <c r="LQZ538" s="340"/>
      <c r="LRA538" s="485"/>
      <c r="LRB538" s="340"/>
      <c r="LRC538" s="485"/>
      <c r="LRD538" s="340"/>
      <c r="LRE538" s="485"/>
      <c r="LRF538" s="340"/>
      <c r="LRG538" s="485"/>
      <c r="LRH538" s="340"/>
      <c r="LRI538" s="485"/>
      <c r="LRJ538" s="340"/>
      <c r="LRK538" s="485"/>
      <c r="LRL538" s="340"/>
      <c r="LRM538" s="485"/>
      <c r="LRN538" s="340"/>
      <c r="LRO538" s="485"/>
      <c r="LRP538" s="340"/>
      <c r="LRQ538" s="485"/>
      <c r="LRR538" s="340"/>
      <c r="LRS538" s="485"/>
      <c r="LRT538" s="340"/>
      <c r="LRU538" s="485"/>
      <c r="LRV538" s="340"/>
      <c r="LRW538" s="485"/>
      <c r="LRX538" s="340"/>
      <c r="LRY538" s="485"/>
      <c r="LRZ538" s="340"/>
      <c r="LSA538" s="485"/>
      <c r="LSB538" s="340"/>
      <c r="LSC538" s="485"/>
      <c r="LSD538" s="340"/>
      <c r="LSE538" s="485"/>
      <c r="LSF538" s="340"/>
      <c r="LSG538" s="485"/>
      <c r="LSH538" s="340"/>
      <c r="LSI538" s="485"/>
      <c r="LSJ538" s="340"/>
      <c r="LSK538" s="485"/>
      <c r="LSL538" s="340"/>
      <c r="LSM538" s="485"/>
      <c r="LSN538" s="340"/>
      <c r="LSO538" s="485"/>
      <c r="LSP538" s="340"/>
      <c r="LSQ538" s="485"/>
      <c r="LSR538" s="340"/>
      <c r="LSS538" s="485"/>
      <c r="LST538" s="340"/>
      <c r="LSU538" s="485"/>
      <c r="LSV538" s="340"/>
      <c r="LSW538" s="485"/>
      <c r="LSX538" s="340"/>
      <c r="LSY538" s="485"/>
      <c r="LSZ538" s="340"/>
      <c r="LTA538" s="485"/>
      <c r="LTB538" s="340"/>
      <c r="LTC538" s="485"/>
      <c r="LTD538" s="340"/>
      <c r="LTE538" s="485"/>
      <c r="LTF538" s="340"/>
      <c r="LTG538" s="485"/>
      <c r="LTH538" s="340"/>
      <c r="LTI538" s="485"/>
      <c r="LTJ538" s="340"/>
      <c r="LTK538" s="485"/>
      <c r="LTL538" s="340"/>
      <c r="LTM538" s="485"/>
      <c r="LTN538" s="340"/>
      <c r="LTO538" s="485"/>
      <c r="LTP538" s="340"/>
      <c r="LTQ538" s="485"/>
      <c r="LTR538" s="340"/>
      <c r="LTS538" s="485"/>
      <c r="LTT538" s="340"/>
      <c r="LTU538" s="485"/>
      <c r="LTV538" s="340"/>
      <c r="LTW538" s="485"/>
      <c r="LTX538" s="340"/>
      <c r="LTY538" s="485"/>
      <c r="LTZ538" s="340"/>
      <c r="LUA538" s="485"/>
      <c r="LUB538" s="340"/>
      <c r="LUC538" s="485"/>
      <c r="LUD538" s="340"/>
      <c r="LUE538" s="485"/>
      <c r="LUF538" s="340"/>
      <c r="LUG538" s="485"/>
      <c r="LUH538" s="340"/>
      <c r="LUI538" s="485"/>
      <c r="LUJ538" s="340"/>
      <c r="LUK538" s="485"/>
      <c r="LUL538" s="340"/>
      <c r="LUM538" s="485"/>
      <c r="LUN538" s="340"/>
      <c r="LUO538" s="485"/>
      <c r="LUP538" s="340"/>
      <c r="LUQ538" s="485"/>
      <c r="LUR538" s="340"/>
      <c r="LUS538" s="485"/>
      <c r="LUT538" s="340"/>
      <c r="LUU538" s="485"/>
      <c r="LUV538" s="340"/>
      <c r="LUW538" s="485"/>
      <c r="LUX538" s="340"/>
      <c r="LUY538" s="485"/>
      <c r="LUZ538" s="340"/>
      <c r="LVA538" s="485"/>
      <c r="LVB538" s="340"/>
      <c r="LVC538" s="485"/>
      <c r="LVD538" s="340"/>
      <c r="LVE538" s="485"/>
      <c r="LVF538" s="340"/>
      <c r="LVG538" s="485"/>
      <c r="LVH538" s="340"/>
      <c r="LVI538" s="485"/>
      <c r="LVJ538" s="340"/>
      <c r="LVK538" s="485"/>
      <c r="LVL538" s="340"/>
      <c r="LVM538" s="485"/>
      <c r="LVN538" s="340"/>
      <c r="LVO538" s="485"/>
      <c r="LVP538" s="340"/>
      <c r="LVQ538" s="485"/>
      <c r="LVR538" s="340"/>
      <c r="LVS538" s="485"/>
      <c r="LVT538" s="340"/>
      <c r="LVU538" s="485"/>
      <c r="LVV538" s="340"/>
      <c r="LVW538" s="485"/>
      <c r="LVX538" s="340"/>
      <c r="LVY538" s="485"/>
      <c r="LVZ538" s="340"/>
      <c r="LWA538" s="485"/>
      <c r="LWB538" s="340"/>
      <c r="LWC538" s="485"/>
      <c r="LWD538" s="340"/>
      <c r="LWE538" s="485"/>
      <c r="LWF538" s="340"/>
      <c r="LWG538" s="485"/>
      <c r="LWH538" s="340"/>
      <c r="LWI538" s="485"/>
      <c r="LWJ538" s="340"/>
      <c r="LWK538" s="485"/>
      <c r="LWL538" s="340"/>
      <c r="LWM538" s="485"/>
      <c r="LWN538" s="340"/>
      <c r="LWO538" s="485"/>
      <c r="LWP538" s="340"/>
      <c r="LWQ538" s="485"/>
      <c r="LWR538" s="340"/>
      <c r="LWS538" s="485"/>
      <c r="LWT538" s="340"/>
      <c r="LWU538" s="485"/>
      <c r="LWV538" s="340"/>
      <c r="LWW538" s="485"/>
      <c r="LWX538" s="340"/>
      <c r="LWY538" s="485"/>
      <c r="LWZ538" s="340"/>
      <c r="LXA538" s="485"/>
      <c r="LXB538" s="340"/>
      <c r="LXC538" s="485"/>
      <c r="LXD538" s="340"/>
      <c r="LXE538" s="485"/>
      <c r="LXF538" s="340"/>
      <c r="LXG538" s="485"/>
      <c r="LXH538" s="340"/>
      <c r="LXI538" s="485"/>
      <c r="LXJ538" s="340"/>
      <c r="LXK538" s="485"/>
      <c r="LXL538" s="340"/>
      <c r="LXM538" s="485"/>
      <c r="LXN538" s="340"/>
      <c r="LXO538" s="485"/>
      <c r="LXP538" s="340"/>
      <c r="LXQ538" s="485"/>
      <c r="LXR538" s="340"/>
      <c r="LXS538" s="485"/>
      <c r="LXT538" s="340"/>
      <c r="LXU538" s="485"/>
      <c r="LXV538" s="340"/>
      <c r="LXW538" s="485"/>
      <c r="LXX538" s="340"/>
      <c r="LXY538" s="485"/>
      <c r="LXZ538" s="340"/>
      <c r="LYA538" s="485"/>
      <c r="LYB538" s="340"/>
      <c r="LYC538" s="485"/>
      <c r="LYD538" s="340"/>
      <c r="LYE538" s="485"/>
      <c r="LYF538" s="340"/>
      <c r="LYG538" s="485"/>
      <c r="LYH538" s="340"/>
      <c r="LYI538" s="485"/>
      <c r="LYJ538" s="340"/>
      <c r="LYK538" s="485"/>
      <c r="LYL538" s="340"/>
      <c r="LYM538" s="485"/>
      <c r="LYN538" s="340"/>
      <c r="LYO538" s="485"/>
      <c r="LYP538" s="340"/>
      <c r="LYQ538" s="485"/>
      <c r="LYR538" s="340"/>
      <c r="LYS538" s="485"/>
      <c r="LYT538" s="340"/>
      <c r="LYU538" s="485"/>
      <c r="LYV538" s="340"/>
      <c r="LYW538" s="485"/>
      <c r="LYX538" s="340"/>
      <c r="LYY538" s="485"/>
      <c r="LYZ538" s="340"/>
      <c r="LZA538" s="485"/>
      <c r="LZB538" s="340"/>
      <c r="LZC538" s="485"/>
      <c r="LZD538" s="340"/>
      <c r="LZE538" s="485"/>
      <c r="LZF538" s="340"/>
      <c r="LZG538" s="485"/>
      <c r="LZH538" s="340"/>
      <c r="LZI538" s="485"/>
      <c r="LZJ538" s="340"/>
      <c r="LZK538" s="485"/>
      <c r="LZL538" s="340"/>
      <c r="LZM538" s="485"/>
      <c r="LZN538" s="340"/>
      <c r="LZO538" s="485"/>
      <c r="LZP538" s="340"/>
      <c r="LZQ538" s="485"/>
      <c r="LZR538" s="340"/>
      <c r="LZS538" s="485"/>
      <c r="LZT538" s="340"/>
      <c r="LZU538" s="485"/>
      <c r="LZV538" s="340"/>
      <c r="LZW538" s="485"/>
      <c r="LZX538" s="340"/>
      <c r="LZY538" s="485"/>
      <c r="LZZ538" s="340"/>
      <c r="MAA538" s="485"/>
      <c r="MAB538" s="340"/>
      <c r="MAC538" s="485"/>
      <c r="MAD538" s="340"/>
      <c r="MAE538" s="485"/>
      <c r="MAF538" s="340"/>
      <c r="MAG538" s="485"/>
      <c r="MAH538" s="340"/>
      <c r="MAI538" s="485"/>
      <c r="MAJ538" s="340"/>
      <c r="MAK538" s="485"/>
      <c r="MAL538" s="340"/>
      <c r="MAM538" s="485"/>
      <c r="MAN538" s="340"/>
      <c r="MAO538" s="485"/>
      <c r="MAP538" s="340"/>
      <c r="MAQ538" s="485"/>
      <c r="MAR538" s="340"/>
      <c r="MAS538" s="485"/>
      <c r="MAT538" s="340"/>
      <c r="MAU538" s="485"/>
      <c r="MAV538" s="340"/>
      <c r="MAW538" s="485"/>
      <c r="MAX538" s="340"/>
      <c r="MAY538" s="485"/>
      <c r="MAZ538" s="340"/>
      <c r="MBA538" s="485"/>
      <c r="MBB538" s="340"/>
      <c r="MBC538" s="485"/>
      <c r="MBD538" s="340"/>
      <c r="MBE538" s="485"/>
      <c r="MBF538" s="340"/>
      <c r="MBG538" s="485"/>
      <c r="MBH538" s="340"/>
      <c r="MBI538" s="485"/>
      <c r="MBJ538" s="340"/>
      <c r="MBK538" s="485"/>
      <c r="MBL538" s="340"/>
      <c r="MBM538" s="485"/>
      <c r="MBN538" s="340"/>
      <c r="MBO538" s="485"/>
      <c r="MBP538" s="340"/>
      <c r="MBQ538" s="485"/>
      <c r="MBR538" s="340"/>
      <c r="MBS538" s="485"/>
      <c r="MBT538" s="340"/>
      <c r="MBU538" s="485"/>
      <c r="MBV538" s="340"/>
      <c r="MBW538" s="485"/>
      <c r="MBX538" s="340"/>
      <c r="MBY538" s="485"/>
      <c r="MBZ538" s="340"/>
      <c r="MCA538" s="485"/>
      <c r="MCB538" s="340"/>
      <c r="MCC538" s="485"/>
      <c r="MCD538" s="340"/>
      <c r="MCE538" s="485"/>
      <c r="MCF538" s="340"/>
      <c r="MCG538" s="485"/>
      <c r="MCH538" s="340"/>
      <c r="MCI538" s="485"/>
      <c r="MCJ538" s="340"/>
      <c r="MCK538" s="485"/>
      <c r="MCL538" s="340"/>
      <c r="MCM538" s="485"/>
      <c r="MCN538" s="340"/>
      <c r="MCO538" s="485"/>
      <c r="MCP538" s="340"/>
      <c r="MCQ538" s="485"/>
      <c r="MCR538" s="340"/>
      <c r="MCS538" s="485"/>
      <c r="MCT538" s="340"/>
      <c r="MCU538" s="485"/>
      <c r="MCV538" s="340"/>
      <c r="MCW538" s="485"/>
      <c r="MCX538" s="340"/>
      <c r="MCY538" s="485"/>
      <c r="MCZ538" s="340"/>
      <c r="MDA538" s="485"/>
      <c r="MDB538" s="340"/>
      <c r="MDC538" s="485"/>
      <c r="MDD538" s="340"/>
      <c r="MDE538" s="485"/>
      <c r="MDF538" s="340"/>
      <c r="MDG538" s="485"/>
      <c r="MDH538" s="340"/>
      <c r="MDI538" s="485"/>
      <c r="MDJ538" s="340"/>
      <c r="MDK538" s="485"/>
      <c r="MDL538" s="340"/>
      <c r="MDM538" s="485"/>
      <c r="MDN538" s="340"/>
      <c r="MDO538" s="485"/>
      <c r="MDP538" s="340"/>
      <c r="MDQ538" s="485"/>
      <c r="MDR538" s="340"/>
      <c r="MDS538" s="485"/>
      <c r="MDT538" s="340"/>
      <c r="MDU538" s="485"/>
      <c r="MDV538" s="340"/>
      <c r="MDW538" s="485"/>
      <c r="MDX538" s="340"/>
      <c r="MDY538" s="485"/>
      <c r="MDZ538" s="340"/>
      <c r="MEA538" s="485"/>
      <c r="MEB538" s="340"/>
      <c r="MEC538" s="485"/>
      <c r="MED538" s="340"/>
      <c r="MEE538" s="485"/>
      <c r="MEF538" s="340"/>
      <c r="MEG538" s="485"/>
      <c r="MEH538" s="340"/>
      <c r="MEI538" s="485"/>
      <c r="MEJ538" s="340"/>
      <c r="MEK538" s="485"/>
      <c r="MEL538" s="340"/>
      <c r="MEM538" s="485"/>
      <c r="MEN538" s="340"/>
      <c r="MEO538" s="485"/>
      <c r="MEP538" s="340"/>
      <c r="MEQ538" s="485"/>
      <c r="MER538" s="340"/>
      <c r="MES538" s="485"/>
      <c r="MET538" s="340"/>
      <c r="MEU538" s="485"/>
      <c r="MEV538" s="340"/>
      <c r="MEW538" s="485"/>
      <c r="MEX538" s="340"/>
      <c r="MEY538" s="485"/>
      <c r="MEZ538" s="340"/>
      <c r="MFA538" s="485"/>
      <c r="MFB538" s="340"/>
      <c r="MFC538" s="485"/>
      <c r="MFD538" s="340"/>
      <c r="MFE538" s="485"/>
      <c r="MFF538" s="340"/>
      <c r="MFG538" s="485"/>
      <c r="MFH538" s="340"/>
      <c r="MFI538" s="485"/>
      <c r="MFJ538" s="340"/>
      <c r="MFK538" s="485"/>
      <c r="MFL538" s="340"/>
      <c r="MFM538" s="485"/>
      <c r="MFN538" s="340"/>
      <c r="MFO538" s="485"/>
      <c r="MFP538" s="340"/>
      <c r="MFQ538" s="485"/>
      <c r="MFR538" s="340"/>
      <c r="MFS538" s="485"/>
      <c r="MFT538" s="340"/>
      <c r="MFU538" s="485"/>
      <c r="MFV538" s="340"/>
      <c r="MFW538" s="485"/>
      <c r="MFX538" s="340"/>
      <c r="MFY538" s="485"/>
      <c r="MFZ538" s="340"/>
      <c r="MGA538" s="485"/>
      <c r="MGB538" s="340"/>
      <c r="MGC538" s="485"/>
      <c r="MGD538" s="340"/>
      <c r="MGE538" s="485"/>
      <c r="MGF538" s="340"/>
      <c r="MGG538" s="485"/>
      <c r="MGH538" s="340"/>
      <c r="MGI538" s="485"/>
      <c r="MGJ538" s="340"/>
      <c r="MGK538" s="485"/>
      <c r="MGL538" s="340"/>
      <c r="MGM538" s="485"/>
      <c r="MGN538" s="340"/>
      <c r="MGO538" s="485"/>
      <c r="MGP538" s="340"/>
      <c r="MGQ538" s="485"/>
      <c r="MGR538" s="340"/>
      <c r="MGS538" s="485"/>
      <c r="MGT538" s="340"/>
      <c r="MGU538" s="485"/>
      <c r="MGV538" s="340"/>
      <c r="MGW538" s="485"/>
      <c r="MGX538" s="340"/>
      <c r="MGY538" s="485"/>
      <c r="MGZ538" s="340"/>
      <c r="MHA538" s="485"/>
      <c r="MHB538" s="340"/>
      <c r="MHC538" s="485"/>
      <c r="MHD538" s="340"/>
      <c r="MHE538" s="485"/>
      <c r="MHF538" s="340"/>
      <c r="MHG538" s="485"/>
      <c r="MHH538" s="340"/>
      <c r="MHI538" s="485"/>
      <c r="MHJ538" s="340"/>
      <c r="MHK538" s="485"/>
      <c r="MHL538" s="340"/>
      <c r="MHM538" s="485"/>
      <c r="MHN538" s="340"/>
      <c r="MHO538" s="485"/>
      <c r="MHP538" s="340"/>
      <c r="MHQ538" s="485"/>
      <c r="MHR538" s="340"/>
      <c r="MHS538" s="485"/>
      <c r="MHT538" s="340"/>
      <c r="MHU538" s="485"/>
      <c r="MHV538" s="340"/>
      <c r="MHW538" s="485"/>
      <c r="MHX538" s="340"/>
      <c r="MHY538" s="485"/>
      <c r="MHZ538" s="340"/>
      <c r="MIA538" s="485"/>
      <c r="MIB538" s="340"/>
      <c r="MIC538" s="485"/>
      <c r="MID538" s="340"/>
      <c r="MIE538" s="485"/>
      <c r="MIF538" s="340"/>
      <c r="MIG538" s="485"/>
      <c r="MIH538" s="340"/>
      <c r="MII538" s="485"/>
      <c r="MIJ538" s="340"/>
      <c r="MIK538" s="485"/>
      <c r="MIL538" s="340"/>
      <c r="MIM538" s="485"/>
      <c r="MIN538" s="340"/>
      <c r="MIO538" s="485"/>
      <c r="MIP538" s="340"/>
      <c r="MIQ538" s="485"/>
      <c r="MIR538" s="340"/>
      <c r="MIS538" s="485"/>
      <c r="MIT538" s="340"/>
      <c r="MIU538" s="485"/>
      <c r="MIV538" s="340"/>
      <c r="MIW538" s="485"/>
      <c r="MIX538" s="340"/>
      <c r="MIY538" s="485"/>
      <c r="MIZ538" s="340"/>
      <c r="MJA538" s="485"/>
      <c r="MJB538" s="340"/>
      <c r="MJC538" s="485"/>
      <c r="MJD538" s="340"/>
      <c r="MJE538" s="485"/>
      <c r="MJF538" s="340"/>
      <c r="MJG538" s="485"/>
      <c r="MJH538" s="340"/>
      <c r="MJI538" s="485"/>
      <c r="MJJ538" s="340"/>
      <c r="MJK538" s="485"/>
      <c r="MJL538" s="340"/>
      <c r="MJM538" s="485"/>
      <c r="MJN538" s="340"/>
      <c r="MJO538" s="485"/>
      <c r="MJP538" s="340"/>
      <c r="MJQ538" s="485"/>
      <c r="MJR538" s="340"/>
      <c r="MJS538" s="485"/>
      <c r="MJT538" s="340"/>
      <c r="MJU538" s="485"/>
      <c r="MJV538" s="340"/>
      <c r="MJW538" s="485"/>
      <c r="MJX538" s="340"/>
      <c r="MJY538" s="485"/>
      <c r="MJZ538" s="340"/>
      <c r="MKA538" s="485"/>
      <c r="MKB538" s="340"/>
      <c r="MKC538" s="485"/>
      <c r="MKD538" s="340"/>
      <c r="MKE538" s="485"/>
      <c r="MKF538" s="340"/>
      <c r="MKG538" s="485"/>
      <c r="MKH538" s="340"/>
      <c r="MKI538" s="485"/>
      <c r="MKJ538" s="340"/>
      <c r="MKK538" s="485"/>
      <c r="MKL538" s="340"/>
      <c r="MKM538" s="485"/>
      <c r="MKN538" s="340"/>
      <c r="MKO538" s="485"/>
      <c r="MKP538" s="340"/>
      <c r="MKQ538" s="485"/>
      <c r="MKR538" s="340"/>
      <c r="MKS538" s="485"/>
      <c r="MKT538" s="340"/>
      <c r="MKU538" s="485"/>
      <c r="MKV538" s="340"/>
      <c r="MKW538" s="485"/>
      <c r="MKX538" s="340"/>
      <c r="MKY538" s="485"/>
      <c r="MKZ538" s="340"/>
      <c r="MLA538" s="485"/>
      <c r="MLB538" s="340"/>
      <c r="MLC538" s="485"/>
      <c r="MLD538" s="340"/>
      <c r="MLE538" s="485"/>
      <c r="MLF538" s="340"/>
      <c r="MLG538" s="485"/>
      <c r="MLH538" s="340"/>
      <c r="MLI538" s="485"/>
      <c r="MLJ538" s="340"/>
      <c r="MLK538" s="485"/>
      <c r="MLL538" s="340"/>
      <c r="MLM538" s="485"/>
      <c r="MLN538" s="340"/>
      <c r="MLO538" s="485"/>
      <c r="MLP538" s="340"/>
      <c r="MLQ538" s="485"/>
      <c r="MLR538" s="340"/>
      <c r="MLS538" s="485"/>
      <c r="MLT538" s="340"/>
      <c r="MLU538" s="485"/>
      <c r="MLV538" s="340"/>
      <c r="MLW538" s="485"/>
      <c r="MLX538" s="340"/>
      <c r="MLY538" s="485"/>
      <c r="MLZ538" s="340"/>
      <c r="MMA538" s="485"/>
      <c r="MMB538" s="340"/>
      <c r="MMC538" s="485"/>
      <c r="MMD538" s="340"/>
      <c r="MME538" s="485"/>
      <c r="MMF538" s="340"/>
      <c r="MMG538" s="485"/>
      <c r="MMH538" s="340"/>
      <c r="MMI538" s="485"/>
      <c r="MMJ538" s="340"/>
      <c r="MMK538" s="485"/>
      <c r="MML538" s="340"/>
      <c r="MMM538" s="485"/>
      <c r="MMN538" s="340"/>
      <c r="MMO538" s="485"/>
      <c r="MMP538" s="340"/>
      <c r="MMQ538" s="485"/>
      <c r="MMR538" s="340"/>
      <c r="MMS538" s="485"/>
      <c r="MMT538" s="340"/>
      <c r="MMU538" s="485"/>
      <c r="MMV538" s="340"/>
      <c r="MMW538" s="485"/>
      <c r="MMX538" s="340"/>
      <c r="MMY538" s="485"/>
      <c r="MMZ538" s="340"/>
      <c r="MNA538" s="485"/>
      <c r="MNB538" s="340"/>
      <c r="MNC538" s="485"/>
      <c r="MND538" s="340"/>
      <c r="MNE538" s="485"/>
      <c r="MNF538" s="340"/>
      <c r="MNG538" s="485"/>
      <c r="MNH538" s="340"/>
      <c r="MNI538" s="485"/>
      <c r="MNJ538" s="340"/>
      <c r="MNK538" s="485"/>
      <c r="MNL538" s="340"/>
      <c r="MNM538" s="485"/>
      <c r="MNN538" s="340"/>
      <c r="MNO538" s="485"/>
      <c r="MNP538" s="340"/>
      <c r="MNQ538" s="485"/>
      <c r="MNR538" s="340"/>
      <c r="MNS538" s="485"/>
      <c r="MNT538" s="340"/>
      <c r="MNU538" s="485"/>
      <c r="MNV538" s="340"/>
      <c r="MNW538" s="485"/>
      <c r="MNX538" s="340"/>
      <c r="MNY538" s="485"/>
      <c r="MNZ538" s="340"/>
      <c r="MOA538" s="485"/>
      <c r="MOB538" s="340"/>
      <c r="MOC538" s="485"/>
      <c r="MOD538" s="340"/>
      <c r="MOE538" s="485"/>
      <c r="MOF538" s="340"/>
      <c r="MOG538" s="485"/>
      <c r="MOH538" s="340"/>
      <c r="MOI538" s="485"/>
      <c r="MOJ538" s="340"/>
      <c r="MOK538" s="485"/>
      <c r="MOL538" s="340"/>
      <c r="MOM538" s="485"/>
      <c r="MON538" s="340"/>
      <c r="MOO538" s="485"/>
      <c r="MOP538" s="340"/>
      <c r="MOQ538" s="485"/>
      <c r="MOR538" s="340"/>
      <c r="MOS538" s="485"/>
      <c r="MOT538" s="340"/>
      <c r="MOU538" s="485"/>
      <c r="MOV538" s="340"/>
      <c r="MOW538" s="485"/>
      <c r="MOX538" s="340"/>
      <c r="MOY538" s="485"/>
      <c r="MOZ538" s="340"/>
      <c r="MPA538" s="485"/>
      <c r="MPB538" s="340"/>
      <c r="MPC538" s="485"/>
      <c r="MPD538" s="340"/>
      <c r="MPE538" s="485"/>
      <c r="MPF538" s="340"/>
      <c r="MPG538" s="485"/>
      <c r="MPH538" s="340"/>
      <c r="MPI538" s="485"/>
      <c r="MPJ538" s="340"/>
      <c r="MPK538" s="485"/>
      <c r="MPL538" s="340"/>
      <c r="MPM538" s="485"/>
      <c r="MPN538" s="340"/>
      <c r="MPO538" s="485"/>
      <c r="MPP538" s="340"/>
      <c r="MPQ538" s="485"/>
      <c r="MPR538" s="340"/>
      <c r="MPS538" s="485"/>
      <c r="MPT538" s="340"/>
      <c r="MPU538" s="485"/>
      <c r="MPV538" s="340"/>
      <c r="MPW538" s="485"/>
      <c r="MPX538" s="340"/>
      <c r="MPY538" s="485"/>
      <c r="MPZ538" s="340"/>
      <c r="MQA538" s="485"/>
      <c r="MQB538" s="340"/>
      <c r="MQC538" s="485"/>
      <c r="MQD538" s="340"/>
      <c r="MQE538" s="485"/>
      <c r="MQF538" s="340"/>
      <c r="MQG538" s="485"/>
      <c r="MQH538" s="340"/>
      <c r="MQI538" s="485"/>
      <c r="MQJ538" s="340"/>
      <c r="MQK538" s="485"/>
      <c r="MQL538" s="340"/>
      <c r="MQM538" s="485"/>
      <c r="MQN538" s="340"/>
      <c r="MQO538" s="485"/>
      <c r="MQP538" s="340"/>
      <c r="MQQ538" s="485"/>
      <c r="MQR538" s="340"/>
      <c r="MQS538" s="485"/>
      <c r="MQT538" s="340"/>
      <c r="MQU538" s="485"/>
      <c r="MQV538" s="340"/>
      <c r="MQW538" s="485"/>
      <c r="MQX538" s="340"/>
      <c r="MQY538" s="485"/>
      <c r="MQZ538" s="340"/>
      <c r="MRA538" s="485"/>
      <c r="MRB538" s="340"/>
      <c r="MRC538" s="485"/>
      <c r="MRD538" s="340"/>
      <c r="MRE538" s="485"/>
      <c r="MRF538" s="340"/>
      <c r="MRG538" s="485"/>
      <c r="MRH538" s="340"/>
      <c r="MRI538" s="485"/>
      <c r="MRJ538" s="340"/>
      <c r="MRK538" s="485"/>
      <c r="MRL538" s="340"/>
      <c r="MRM538" s="485"/>
      <c r="MRN538" s="340"/>
      <c r="MRO538" s="485"/>
      <c r="MRP538" s="340"/>
      <c r="MRQ538" s="485"/>
      <c r="MRR538" s="340"/>
      <c r="MRS538" s="485"/>
      <c r="MRT538" s="340"/>
      <c r="MRU538" s="485"/>
      <c r="MRV538" s="340"/>
      <c r="MRW538" s="485"/>
      <c r="MRX538" s="340"/>
      <c r="MRY538" s="485"/>
      <c r="MRZ538" s="340"/>
      <c r="MSA538" s="485"/>
      <c r="MSB538" s="340"/>
      <c r="MSC538" s="485"/>
      <c r="MSD538" s="340"/>
      <c r="MSE538" s="485"/>
      <c r="MSF538" s="340"/>
      <c r="MSG538" s="485"/>
      <c r="MSH538" s="340"/>
      <c r="MSI538" s="485"/>
      <c r="MSJ538" s="340"/>
      <c r="MSK538" s="485"/>
      <c r="MSL538" s="340"/>
      <c r="MSM538" s="485"/>
      <c r="MSN538" s="340"/>
      <c r="MSO538" s="485"/>
      <c r="MSP538" s="340"/>
      <c r="MSQ538" s="485"/>
      <c r="MSR538" s="340"/>
      <c r="MSS538" s="485"/>
      <c r="MST538" s="340"/>
      <c r="MSU538" s="485"/>
      <c r="MSV538" s="340"/>
      <c r="MSW538" s="485"/>
      <c r="MSX538" s="340"/>
      <c r="MSY538" s="485"/>
      <c r="MSZ538" s="340"/>
      <c r="MTA538" s="485"/>
      <c r="MTB538" s="340"/>
      <c r="MTC538" s="485"/>
      <c r="MTD538" s="340"/>
      <c r="MTE538" s="485"/>
      <c r="MTF538" s="340"/>
      <c r="MTG538" s="485"/>
      <c r="MTH538" s="340"/>
      <c r="MTI538" s="485"/>
      <c r="MTJ538" s="340"/>
      <c r="MTK538" s="485"/>
      <c r="MTL538" s="340"/>
      <c r="MTM538" s="485"/>
      <c r="MTN538" s="340"/>
      <c r="MTO538" s="485"/>
      <c r="MTP538" s="340"/>
      <c r="MTQ538" s="485"/>
      <c r="MTR538" s="340"/>
      <c r="MTS538" s="485"/>
      <c r="MTT538" s="340"/>
      <c r="MTU538" s="485"/>
      <c r="MTV538" s="340"/>
      <c r="MTW538" s="485"/>
      <c r="MTX538" s="340"/>
      <c r="MTY538" s="485"/>
      <c r="MTZ538" s="340"/>
      <c r="MUA538" s="485"/>
      <c r="MUB538" s="340"/>
      <c r="MUC538" s="485"/>
      <c r="MUD538" s="340"/>
      <c r="MUE538" s="485"/>
      <c r="MUF538" s="340"/>
      <c r="MUG538" s="485"/>
      <c r="MUH538" s="340"/>
      <c r="MUI538" s="485"/>
      <c r="MUJ538" s="340"/>
      <c r="MUK538" s="485"/>
      <c r="MUL538" s="340"/>
      <c r="MUM538" s="485"/>
      <c r="MUN538" s="340"/>
      <c r="MUO538" s="485"/>
      <c r="MUP538" s="340"/>
      <c r="MUQ538" s="485"/>
      <c r="MUR538" s="340"/>
      <c r="MUS538" s="485"/>
      <c r="MUT538" s="340"/>
      <c r="MUU538" s="485"/>
      <c r="MUV538" s="340"/>
      <c r="MUW538" s="485"/>
      <c r="MUX538" s="340"/>
      <c r="MUY538" s="485"/>
      <c r="MUZ538" s="340"/>
      <c r="MVA538" s="485"/>
      <c r="MVB538" s="340"/>
      <c r="MVC538" s="485"/>
      <c r="MVD538" s="340"/>
      <c r="MVE538" s="485"/>
      <c r="MVF538" s="340"/>
      <c r="MVG538" s="485"/>
      <c r="MVH538" s="340"/>
      <c r="MVI538" s="485"/>
      <c r="MVJ538" s="340"/>
      <c r="MVK538" s="485"/>
      <c r="MVL538" s="340"/>
      <c r="MVM538" s="485"/>
      <c r="MVN538" s="340"/>
      <c r="MVO538" s="485"/>
      <c r="MVP538" s="340"/>
      <c r="MVQ538" s="485"/>
      <c r="MVR538" s="340"/>
      <c r="MVS538" s="485"/>
      <c r="MVT538" s="340"/>
      <c r="MVU538" s="485"/>
      <c r="MVV538" s="340"/>
      <c r="MVW538" s="485"/>
      <c r="MVX538" s="340"/>
      <c r="MVY538" s="485"/>
      <c r="MVZ538" s="340"/>
      <c r="MWA538" s="485"/>
      <c r="MWB538" s="340"/>
      <c r="MWC538" s="485"/>
      <c r="MWD538" s="340"/>
      <c r="MWE538" s="485"/>
      <c r="MWF538" s="340"/>
      <c r="MWG538" s="485"/>
      <c r="MWH538" s="340"/>
      <c r="MWI538" s="485"/>
      <c r="MWJ538" s="340"/>
      <c r="MWK538" s="485"/>
      <c r="MWL538" s="340"/>
      <c r="MWM538" s="485"/>
      <c r="MWN538" s="340"/>
      <c r="MWO538" s="485"/>
      <c r="MWP538" s="340"/>
      <c r="MWQ538" s="485"/>
      <c r="MWR538" s="340"/>
      <c r="MWS538" s="485"/>
      <c r="MWT538" s="340"/>
      <c r="MWU538" s="485"/>
      <c r="MWV538" s="340"/>
      <c r="MWW538" s="485"/>
      <c r="MWX538" s="340"/>
      <c r="MWY538" s="485"/>
      <c r="MWZ538" s="340"/>
      <c r="MXA538" s="485"/>
      <c r="MXB538" s="340"/>
      <c r="MXC538" s="485"/>
      <c r="MXD538" s="340"/>
      <c r="MXE538" s="485"/>
      <c r="MXF538" s="340"/>
      <c r="MXG538" s="485"/>
      <c r="MXH538" s="340"/>
      <c r="MXI538" s="485"/>
      <c r="MXJ538" s="340"/>
      <c r="MXK538" s="485"/>
      <c r="MXL538" s="340"/>
      <c r="MXM538" s="485"/>
      <c r="MXN538" s="340"/>
      <c r="MXO538" s="485"/>
      <c r="MXP538" s="340"/>
      <c r="MXQ538" s="485"/>
      <c r="MXR538" s="340"/>
      <c r="MXS538" s="485"/>
      <c r="MXT538" s="340"/>
      <c r="MXU538" s="485"/>
      <c r="MXV538" s="340"/>
      <c r="MXW538" s="485"/>
      <c r="MXX538" s="340"/>
      <c r="MXY538" s="485"/>
      <c r="MXZ538" s="340"/>
      <c r="MYA538" s="485"/>
      <c r="MYB538" s="340"/>
      <c r="MYC538" s="485"/>
      <c r="MYD538" s="340"/>
      <c r="MYE538" s="485"/>
      <c r="MYF538" s="340"/>
      <c r="MYG538" s="485"/>
      <c r="MYH538" s="340"/>
      <c r="MYI538" s="485"/>
      <c r="MYJ538" s="340"/>
      <c r="MYK538" s="485"/>
      <c r="MYL538" s="340"/>
      <c r="MYM538" s="485"/>
      <c r="MYN538" s="340"/>
      <c r="MYO538" s="485"/>
      <c r="MYP538" s="340"/>
      <c r="MYQ538" s="485"/>
      <c r="MYR538" s="340"/>
      <c r="MYS538" s="485"/>
      <c r="MYT538" s="340"/>
      <c r="MYU538" s="485"/>
      <c r="MYV538" s="340"/>
      <c r="MYW538" s="485"/>
      <c r="MYX538" s="340"/>
      <c r="MYY538" s="485"/>
      <c r="MYZ538" s="340"/>
      <c r="MZA538" s="485"/>
      <c r="MZB538" s="340"/>
      <c r="MZC538" s="485"/>
      <c r="MZD538" s="340"/>
      <c r="MZE538" s="485"/>
      <c r="MZF538" s="340"/>
      <c r="MZG538" s="485"/>
      <c r="MZH538" s="340"/>
      <c r="MZI538" s="485"/>
      <c r="MZJ538" s="340"/>
      <c r="MZK538" s="485"/>
      <c r="MZL538" s="340"/>
      <c r="MZM538" s="485"/>
      <c r="MZN538" s="340"/>
      <c r="MZO538" s="485"/>
      <c r="MZP538" s="340"/>
      <c r="MZQ538" s="485"/>
      <c r="MZR538" s="340"/>
      <c r="MZS538" s="485"/>
      <c r="MZT538" s="340"/>
      <c r="MZU538" s="485"/>
      <c r="MZV538" s="340"/>
      <c r="MZW538" s="485"/>
      <c r="MZX538" s="340"/>
      <c r="MZY538" s="485"/>
      <c r="MZZ538" s="340"/>
      <c r="NAA538" s="485"/>
      <c r="NAB538" s="340"/>
      <c r="NAC538" s="485"/>
      <c r="NAD538" s="340"/>
      <c r="NAE538" s="485"/>
      <c r="NAF538" s="340"/>
      <c r="NAG538" s="485"/>
      <c r="NAH538" s="340"/>
      <c r="NAI538" s="485"/>
      <c r="NAJ538" s="340"/>
      <c r="NAK538" s="485"/>
      <c r="NAL538" s="340"/>
      <c r="NAM538" s="485"/>
      <c r="NAN538" s="340"/>
      <c r="NAO538" s="485"/>
      <c r="NAP538" s="340"/>
      <c r="NAQ538" s="485"/>
      <c r="NAR538" s="340"/>
      <c r="NAS538" s="485"/>
      <c r="NAT538" s="340"/>
      <c r="NAU538" s="485"/>
      <c r="NAV538" s="340"/>
      <c r="NAW538" s="485"/>
      <c r="NAX538" s="340"/>
      <c r="NAY538" s="485"/>
      <c r="NAZ538" s="340"/>
      <c r="NBA538" s="485"/>
      <c r="NBB538" s="340"/>
      <c r="NBC538" s="485"/>
      <c r="NBD538" s="340"/>
      <c r="NBE538" s="485"/>
      <c r="NBF538" s="340"/>
      <c r="NBG538" s="485"/>
      <c r="NBH538" s="340"/>
      <c r="NBI538" s="485"/>
      <c r="NBJ538" s="340"/>
      <c r="NBK538" s="485"/>
      <c r="NBL538" s="340"/>
      <c r="NBM538" s="485"/>
      <c r="NBN538" s="340"/>
      <c r="NBO538" s="485"/>
      <c r="NBP538" s="340"/>
      <c r="NBQ538" s="485"/>
      <c r="NBR538" s="340"/>
      <c r="NBS538" s="485"/>
      <c r="NBT538" s="340"/>
      <c r="NBU538" s="485"/>
      <c r="NBV538" s="340"/>
      <c r="NBW538" s="485"/>
      <c r="NBX538" s="340"/>
      <c r="NBY538" s="485"/>
      <c r="NBZ538" s="340"/>
      <c r="NCA538" s="485"/>
      <c r="NCB538" s="340"/>
      <c r="NCC538" s="485"/>
      <c r="NCD538" s="340"/>
      <c r="NCE538" s="485"/>
      <c r="NCF538" s="340"/>
      <c r="NCG538" s="485"/>
      <c r="NCH538" s="340"/>
      <c r="NCI538" s="485"/>
      <c r="NCJ538" s="340"/>
      <c r="NCK538" s="485"/>
      <c r="NCL538" s="340"/>
      <c r="NCM538" s="485"/>
      <c r="NCN538" s="340"/>
      <c r="NCO538" s="485"/>
      <c r="NCP538" s="340"/>
      <c r="NCQ538" s="485"/>
      <c r="NCR538" s="340"/>
      <c r="NCS538" s="485"/>
      <c r="NCT538" s="340"/>
      <c r="NCU538" s="485"/>
      <c r="NCV538" s="340"/>
      <c r="NCW538" s="485"/>
      <c r="NCX538" s="340"/>
      <c r="NCY538" s="485"/>
      <c r="NCZ538" s="340"/>
      <c r="NDA538" s="485"/>
      <c r="NDB538" s="340"/>
      <c r="NDC538" s="485"/>
      <c r="NDD538" s="340"/>
      <c r="NDE538" s="485"/>
      <c r="NDF538" s="340"/>
      <c r="NDG538" s="485"/>
      <c r="NDH538" s="340"/>
      <c r="NDI538" s="485"/>
      <c r="NDJ538" s="340"/>
      <c r="NDK538" s="485"/>
      <c r="NDL538" s="340"/>
      <c r="NDM538" s="485"/>
      <c r="NDN538" s="340"/>
      <c r="NDO538" s="485"/>
      <c r="NDP538" s="340"/>
      <c r="NDQ538" s="485"/>
      <c r="NDR538" s="340"/>
      <c r="NDS538" s="485"/>
      <c r="NDT538" s="340"/>
      <c r="NDU538" s="485"/>
      <c r="NDV538" s="340"/>
      <c r="NDW538" s="485"/>
      <c r="NDX538" s="340"/>
      <c r="NDY538" s="485"/>
      <c r="NDZ538" s="340"/>
      <c r="NEA538" s="485"/>
      <c r="NEB538" s="340"/>
      <c r="NEC538" s="485"/>
      <c r="NED538" s="340"/>
      <c r="NEE538" s="485"/>
      <c r="NEF538" s="340"/>
      <c r="NEG538" s="485"/>
      <c r="NEH538" s="340"/>
      <c r="NEI538" s="485"/>
      <c r="NEJ538" s="340"/>
      <c r="NEK538" s="485"/>
      <c r="NEL538" s="340"/>
      <c r="NEM538" s="485"/>
      <c r="NEN538" s="340"/>
      <c r="NEO538" s="485"/>
      <c r="NEP538" s="340"/>
      <c r="NEQ538" s="485"/>
      <c r="NER538" s="340"/>
      <c r="NES538" s="485"/>
      <c r="NET538" s="340"/>
      <c r="NEU538" s="485"/>
      <c r="NEV538" s="340"/>
      <c r="NEW538" s="485"/>
      <c r="NEX538" s="340"/>
      <c r="NEY538" s="485"/>
      <c r="NEZ538" s="340"/>
      <c r="NFA538" s="485"/>
      <c r="NFB538" s="340"/>
      <c r="NFC538" s="485"/>
      <c r="NFD538" s="340"/>
      <c r="NFE538" s="485"/>
      <c r="NFF538" s="340"/>
      <c r="NFG538" s="485"/>
      <c r="NFH538" s="340"/>
      <c r="NFI538" s="485"/>
      <c r="NFJ538" s="340"/>
      <c r="NFK538" s="485"/>
      <c r="NFL538" s="340"/>
      <c r="NFM538" s="485"/>
      <c r="NFN538" s="340"/>
      <c r="NFO538" s="485"/>
      <c r="NFP538" s="340"/>
      <c r="NFQ538" s="485"/>
      <c r="NFR538" s="340"/>
      <c r="NFS538" s="485"/>
      <c r="NFT538" s="340"/>
      <c r="NFU538" s="485"/>
      <c r="NFV538" s="340"/>
      <c r="NFW538" s="485"/>
      <c r="NFX538" s="340"/>
      <c r="NFY538" s="485"/>
      <c r="NFZ538" s="340"/>
      <c r="NGA538" s="485"/>
      <c r="NGB538" s="340"/>
      <c r="NGC538" s="485"/>
      <c r="NGD538" s="340"/>
      <c r="NGE538" s="485"/>
      <c r="NGF538" s="340"/>
      <c r="NGG538" s="485"/>
      <c r="NGH538" s="340"/>
      <c r="NGI538" s="485"/>
      <c r="NGJ538" s="340"/>
      <c r="NGK538" s="485"/>
      <c r="NGL538" s="340"/>
      <c r="NGM538" s="485"/>
      <c r="NGN538" s="340"/>
      <c r="NGO538" s="485"/>
      <c r="NGP538" s="340"/>
      <c r="NGQ538" s="485"/>
      <c r="NGR538" s="340"/>
      <c r="NGS538" s="485"/>
      <c r="NGT538" s="340"/>
      <c r="NGU538" s="485"/>
      <c r="NGV538" s="340"/>
      <c r="NGW538" s="485"/>
      <c r="NGX538" s="340"/>
      <c r="NGY538" s="485"/>
      <c r="NGZ538" s="340"/>
      <c r="NHA538" s="485"/>
      <c r="NHB538" s="340"/>
      <c r="NHC538" s="485"/>
      <c r="NHD538" s="340"/>
      <c r="NHE538" s="485"/>
      <c r="NHF538" s="340"/>
      <c r="NHG538" s="485"/>
      <c r="NHH538" s="340"/>
      <c r="NHI538" s="485"/>
      <c r="NHJ538" s="340"/>
      <c r="NHK538" s="485"/>
      <c r="NHL538" s="340"/>
      <c r="NHM538" s="485"/>
      <c r="NHN538" s="340"/>
      <c r="NHO538" s="485"/>
      <c r="NHP538" s="340"/>
      <c r="NHQ538" s="485"/>
      <c r="NHR538" s="340"/>
      <c r="NHS538" s="485"/>
      <c r="NHT538" s="340"/>
      <c r="NHU538" s="485"/>
      <c r="NHV538" s="340"/>
      <c r="NHW538" s="485"/>
      <c r="NHX538" s="340"/>
      <c r="NHY538" s="485"/>
      <c r="NHZ538" s="340"/>
      <c r="NIA538" s="485"/>
      <c r="NIB538" s="340"/>
      <c r="NIC538" s="485"/>
      <c r="NID538" s="340"/>
      <c r="NIE538" s="485"/>
      <c r="NIF538" s="340"/>
      <c r="NIG538" s="485"/>
      <c r="NIH538" s="340"/>
      <c r="NII538" s="485"/>
      <c r="NIJ538" s="340"/>
      <c r="NIK538" s="485"/>
      <c r="NIL538" s="340"/>
      <c r="NIM538" s="485"/>
      <c r="NIN538" s="340"/>
      <c r="NIO538" s="485"/>
      <c r="NIP538" s="340"/>
      <c r="NIQ538" s="485"/>
      <c r="NIR538" s="340"/>
      <c r="NIS538" s="485"/>
      <c r="NIT538" s="340"/>
      <c r="NIU538" s="485"/>
      <c r="NIV538" s="340"/>
      <c r="NIW538" s="485"/>
      <c r="NIX538" s="340"/>
      <c r="NIY538" s="485"/>
      <c r="NIZ538" s="340"/>
      <c r="NJA538" s="485"/>
      <c r="NJB538" s="340"/>
      <c r="NJC538" s="485"/>
      <c r="NJD538" s="340"/>
      <c r="NJE538" s="485"/>
      <c r="NJF538" s="340"/>
      <c r="NJG538" s="485"/>
      <c r="NJH538" s="340"/>
      <c r="NJI538" s="485"/>
      <c r="NJJ538" s="340"/>
      <c r="NJK538" s="485"/>
      <c r="NJL538" s="340"/>
      <c r="NJM538" s="485"/>
      <c r="NJN538" s="340"/>
      <c r="NJO538" s="485"/>
      <c r="NJP538" s="340"/>
      <c r="NJQ538" s="485"/>
      <c r="NJR538" s="340"/>
      <c r="NJS538" s="485"/>
      <c r="NJT538" s="340"/>
      <c r="NJU538" s="485"/>
      <c r="NJV538" s="340"/>
      <c r="NJW538" s="485"/>
      <c r="NJX538" s="340"/>
      <c r="NJY538" s="485"/>
      <c r="NJZ538" s="340"/>
      <c r="NKA538" s="485"/>
      <c r="NKB538" s="340"/>
      <c r="NKC538" s="485"/>
      <c r="NKD538" s="340"/>
      <c r="NKE538" s="485"/>
      <c r="NKF538" s="340"/>
      <c r="NKG538" s="485"/>
      <c r="NKH538" s="340"/>
      <c r="NKI538" s="485"/>
      <c r="NKJ538" s="340"/>
      <c r="NKK538" s="485"/>
      <c r="NKL538" s="340"/>
      <c r="NKM538" s="485"/>
      <c r="NKN538" s="340"/>
      <c r="NKO538" s="485"/>
      <c r="NKP538" s="340"/>
      <c r="NKQ538" s="485"/>
      <c r="NKR538" s="340"/>
      <c r="NKS538" s="485"/>
      <c r="NKT538" s="340"/>
      <c r="NKU538" s="485"/>
      <c r="NKV538" s="340"/>
      <c r="NKW538" s="485"/>
      <c r="NKX538" s="340"/>
      <c r="NKY538" s="485"/>
      <c r="NKZ538" s="340"/>
      <c r="NLA538" s="485"/>
      <c r="NLB538" s="340"/>
      <c r="NLC538" s="485"/>
      <c r="NLD538" s="340"/>
      <c r="NLE538" s="485"/>
      <c r="NLF538" s="340"/>
      <c r="NLG538" s="485"/>
      <c r="NLH538" s="340"/>
      <c r="NLI538" s="485"/>
      <c r="NLJ538" s="340"/>
      <c r="NLK538" s="485"/>
      <c r="NLL538" s="340"/>
      <c r="NLM538" s="485"/>
      <c r="NLN538" s="340"/>
      <c r="NLO538" s="485"/>
      <c r="NLP538" s="340"/>
      <c r="NLQ538" s="485"/>
      <c r="NLR538" s="340"/>
      <c r="NLS538" s="485"/>
      <c r="NLT538" s="340"/>
      <c r="NLU538" s="485"/>
      <c r="NLV538" s="340"/>
      <c r="NLW538" s="485"/>
      <c r="NLX538" s="340"/>
      <c r="NLY538" s="485"/>
      <c r="NLZ538" s="340"/>
      <c r="NMA538" s="485"/>
      <c r="NMB538" s="340"/>
      <c r="NMC538" s="485"/>
      <c r="NMD538" s="340"/>
      <c r="NME538" s="485"/>
      <c r="NMF538" s="340"/>
      <c r="NMG538" s="485"/>
      <c r="NMH538" s="340"/>
      <c r="NMI538" s="485"/>
      <c r="NMJ538" s="340"/>
      <c r="NMK538" s="485"/>
      <c r="NML538" s="340"/>
      <c r="NMM538" s="485"/>
      <c r="NMN538" s="340"/>
      <c r="NMO538" s="485"/>
      <c r="NMP538" s="340"/>
      <c r="NMQ538" s="485"/>
      <c r="NMR538" s="340"/>
      <c r="NMS538" s="485"/>
      <c r="NMT538" s="340"/>
      <c r="NMU538" s="485"/>
      <c r="NMV538" s="340"/>
      <c r="NMW538" s="485"/>
      <c r="NMX538" s="340"/>
      <c r="NMY538" s="485"/>
      <c r="NMZ538" s="340"/>
      <c r="NNA538" s="485"/>
      <c r="NNB538" s="340"/>
      <c r="NNC538" s="485"/>
      <c r="NND538" s="340"/>
      <c r="NNE538" s="485"/>
      <c r="NNF538" s="340"/>
      <c r="NNG538" s="485"/>
      <c r="NNH538" s="340"/>
      <c r="NNI538" s="485"/>
      <c r="NNJ538" s="340"/>
      <c r="NNK538" s="485"/>
      <c r="NNL538" s="340"/>
      <c r="NNM538" s="485"/>
      <c r="NNN538" s="340"/>
      <c r="NNO538" s="485"/>
      <c r="NNP538" s="340"/>
      <c r="NNQ538" s="485"/>
      <c r="NNR538" s="340"/>
      <c r="NNS538" s="485"/>
      <c r="NNT538" s="340"/>
      <c r="NNU538" s="485"/>
      <c r="NNV538" s="340"/>
      <c r="NNW538" s="485"/>
      <c r="NNX538" s="340"/>
      <c r="NNY538" s="485"/>
      <c r="NNZ538" s="340"/>
      <c r="NOA538" s="485"/>
      <c r="NOB538" s="340"/>
      <c r="NOC538" s="485"/>
      <c r="NOD538" s="340"/>
      <c r="NOE538" s="485"/>
      <c r="NOF538" s="340"/>
      <c r="NOG538" s="485"/>
      <c r="NOH538" s="340"/>
      <c r="NOI538" s="485"/>
      <c r="NOJ538" s="340"/>
      <c r="NOK538" s="485"/>
      <c r="NOL538" s="340"/>
      <c r="NOM538" s="485"/>
      <c r="NON538" s="340"/>
      <c r="NOO538" s="485"/>
      <c r="NOP538" s="340"/>
      <c r="NOQ538" s="485"/>
      <c r="NOR538" s="340"/>
      <c r="NOS538" s="485"/>
      <c r="NOT538" s="340"/>
      <c r="NOU538" s="485"/>
      <c r="NOV538" s="340"/>
      <c r="NOW538" s="485"/>
      <c r="NOX538" s="340"/>
      <c r="NOY538" s="485"/>
      <c r="NOZ538" s="340"/>
      <c r="NPA538" s="485"/>
      <c r="NPB538" s="340"/>
      <c r="NPC538" s="485"/>
      <c r="NPD538" s="340"/>
      <c r="NPE538" s="485"/>
      <c r="NPF538" s="340"/>
      <c r="NPG538" s="485"/>
      <c r="NPH538" s="340"/>
      <c r="NPI538" s="485"/>
      <c r="NPJ538" s="340"/>
      <c r="NPK538" s="485"/>
      <c r="NPL538" s="340"/>
      <c r="NPM538" s="485"/>
      <c r="NPN538" s="340"/>
      <c r="NPO538" s="485"/>
      <c r="NPP538" s="340"/>
      <c r="NPQ538" s="485"/>
      <c r="NPR538" s="340"/>
      <c r="NPS538" s="485"/>
      <c r="NPT538" s="340"/>
      <c r="NPU538" s="485"/>
      <c r="NPV538" s="340"/>
      <c r="NPW538" s="485"/>
      <c r="NPX538" s="340"/>
      <c r="NPY538" s="485"/>
      <c r="NPZ538" s="340"/>
      <c r="NQA538" s="485"/>
      <c r="NQB538" s="340"/>
      <c r="NQC538" s="485"/>
      <c r="NQD538" s="340"/>
      <c r="NQE538" s="485"/>
      <c r="NQF538" s="340"/>
      <c r="NQG538" s="485"/>
      <c r="NQH538" s="340"/>
      <c r="NQI538" s="485"/>
      <c r="NQJ538" s="340"/>
      <c r="NQK538" s="485"/>
      <c r="NQL538" s="340"/>
      <c r="NQM538" s="485"/>
      <c r="NQN538" s="340"/>
      <c r="NQO538" s="485"/>
      <c r="NQP538" s="340"/>
      <c r="NQQ538" s="485"/>
      <c r="NQR538" s="340"/>
      <c r="NQS538" s="485"/>
      <c r="NQT538" s="340"/>
      <c r="NQU538" s="485"/>
      <c r="NQV538" s="340"/>
      <c r="NQW538" s="485"/>
      <c r="NQX538" s="340"/>
      <c r="NQY538" s="485"/>
      <c r="NQZ538" s="340"/>
      <c r="NRA538" s="485"/>
      <c r="NRB538" s="340"/>
      <c r="NRC538" s="485"/>
      <c r="NRD538" s="340"/>
      <c r="NRE538" s="485"/>
      <c r="NRF538" s="340"/>
      <c r="NRG538" s="485"/>
      <c r="NRH538" s="340"/>
      <c r="NRI538" s="485"/>
      <c r="NRJ538" s="340"/>
      <c r="NRK538" s="485"/>
      <c r="NRL538" s="340"/>
      <c r="NRM538" s="485"/>
      <c r="NRN538" s="340"/>
      <c r="NRO538" s="485"/>
      <c r="NRP538" s="340"/>
      <c r="NRQ538" s="485"/>
      <c r="NRR538" s="340"/>
      <c r="NRS538" s="485"/>
      <c r="NRT538" s="340"/>
      <c r="NRU538" s="485"/>
      <c r="NRV538" s="340"/>
      <c r="NRW538" s="485"/>
      <c r="NRX538" s="340"/>
      <c r="NRY538" s="485"/>
      <c r="NRZ538" s="340"/>
      <c r="NSA538" s="485"/>
      <c r="NSB538" s="340"/>
      <c r="NSC538" s="485"/>
      <c r="NSD538" s="340"/>
      <c r="NSE538" s="485"/>
      <c r="NSF538" s="340"/>
      <c r="NSG538" s="485"/>
      <c r="NSH538" s="340"/>
      <c r="NSI538" s="485"/>
      <c r="NSJ538" s="340"/>
      <c r="NSK538" s="485"/>
      <c r="NSL538" s="340"/>
      <c r="NSM538" s="485"/>
      <c r="NSN538" s="340"/>
      <c r="NSO538" s="485"/>
      <c r="NSP538" s="340"/>
      <c r="NSQ538" s="485"/>
      <c r="NSR538" s="340"/>
      <c r="NSS538" s="485"/>
      <c r="NST538" s="340"/>
      <c r="NSU538" s="485"/>
      <c r="NSV538" s="340"/>
      <c r="NSW538" s="485"/>
      <c r="NSX538" s="340"/>
      <c r="NSY538" s="485"/>
      <c r="NSZ538" s="340"/>
      <c r="NTA538" s="485"/>
      <c r="NTB538" s="340"/>
      <c r="NTC538" s="485"/>
      <c r="NTD538" s="340"/>
      <c r="NTE538" s="485"/>
      <c r="NTF538" s="340"/>
      <c r="NTG538" s="485"/>
      <c r="NTH538" s="340"/>
      <c r="NTI538" s="485"/>
      <c r="NTJ538" s="340"/>
      <c r="NTK538" s="485"/>
      <c r="NTL538" s="340"/>
      <c r="NTM538" s="485"/>
      <c r="NTN538" s="340"/>
      <c r="NTO538" s="485"/>
      <c r="NTP538" s="340"/>
      <c r="NTQ538" s="485"/>
      <c r="NTR538" s="340"/>
      <c r="NTS538" s="485"/>
      <c r="NTT538" s="340"/>
      <c r="NTU538" s="485"/>
      <c r="NTV538" s="340"/>
      <c r="NTW538" s="485"/>
      <c r="NTX538" s="340"/>
      <c r="NTY538" s="485"/>
      <c r="NTZ538" s="340"/>
      <c r="NUA538" s="485"/>
      <c r="NUB538" s="340"/>
      <c r="NUC538" s="485"/>
      <c r="NUD538" s="340"/>
      <c r="NUE538" s="485"/>
      <c r="NUF538" s="340"/>
      <c r="NUG538" s="485"/>
      <c r="NUH538" s="340"/>
      <c r="NUI538" s="485"/>
      <c r="NUJ538" s="340"/>
      <c r="NUK538" s="485"/>
      <c r="NUL538" s="340"/>
      <c r="NUM538" s="485"/>
      <c r="NUN538" s="340"/>
      <c r="NUO538" s="485"/>
      <c r="NUP538" s="340"/>
      <c r="NUQ538" s="485"/>
      <c r="NUR538" s="340"/>
      <c r="NUS538" s="485"/>
      <c r="NUT538" s="340"/>
      <c r="NUU538" s="485"/>
      <c r="NUV538" s="340"/>
      <c r="NUW538" s="485"/>
      <c r="NUX538" s="340"/>
      <c r="NUY538" s="485"/>
      <c r="NUZ538" s="340"/>
      <c r="NVA538" s="485"/>
      <c r="NVB538" s="340"/>
      <c r="NVC538" s="485"/>
      <c r="NVD538" s="340"/>
      <c r="NVE538" s="485"/>
      <c r="NVF538" s="340"/>
      <c r="NVG538" s="485"/>
      <c r="NVH538" s="340"/>
      <c r="NVI538" s="485"/>
      <c r="NVJ538" s="340"/>
      <c r="NVK538" s="485"/>
      <c r="NVL538" s="340"/>
      <c r="NVM538" s="485"/>
      <c r="NVN538" s="340"/>
      <c r="NVO538" s="485"/>
      <c r="NVP538" s="340"/>
      <c r="NVQ538" s="485"/>
      <c r="NVR538" s="340"/>
      <c r="NVS538" s="485"/>
      <c r="NVT538" s="340"/>
      <c r="NVU538" s="485"/>
      <c r="NVV538" s="340"/>
      <c r="NVW538" s="485"/>
      <c r="NVX538" s="340"/>
      <c r="NVY538" s="485"/>
      <c r="NVZ538" s="340"/>
      <c r="NWA538" s="485"/>
      <c r="NWB538" s="340"/>
      <c r="NWC538" s="485"/>
      <c r="NWD538" s="340"/>
      <c r="NWE538" s="485"/>
      <c r="NWF538" s="340"/>
      <c r="NWG538" s="485"/>
      <c r="NWH538" s="340"/>
      <c r="NWI538" s="485"/>
      <c r="NWJ538" s="340"/>
      <c r="NWK538" s="485"/>
      <c r="NWL538" s="340"/>
      <c r="NWM538" s="485"/>
      <c r="NWN538" s="340"/>
      <c r="NWO538" s="485"/>
      <c r="NWP538" s="340"/>
      <c r="NWQ538" s="485"/>
      <c r="NWR538" s="340"/>
      <c r="NWS538" s="485"/>
      <c r="NWT538" s="340"/>
      <c r="NWU538" s="485"/>
      <c r="NWV538" s="340"/>
      <c r="NWW538" s="485"/>
      <c r="NWX538" s="340"/>
      <c r="NWY538" s="485"/>
      <c r="NWZ538" s="340"/>
      <c r="NXA538" s="485"/>
      <c r="NXB538" s="340"/>
      <c r="NXC538" s="485"/>
      <c r="NXD538" s="340"/>
      <c r="NXE538" s="485"/>
      <c r="NXF538" s="340"/>
      <c r="NXG538" s="485"/>
      <c r="NXH538" s="340"/>
      <c r="NXI538" s="485"/>
      <c r="NXJ538" s="340"/>
      <c r="NXK538" s="485"/>
      <c r="NXL538" s="340"/>
      <c r="NXM538" s="485"/>
      <c r="NXN538" s="340"/>
      <c r="NXO538" s="485"/>
      <c r="NXP538" s="340"/>
      <c r="NXQ538" s="485"/>
      <c r="NXR538" s="340"/>
      <c r="NXS538" s="485"/>
      <c r="NXT538" s="340"/>
      <c r="NXU538" s="485"/>
      <c r="NXV538" s="340"/>
      <c r="NXW538" s="485"/>
      <c r="NXX538" s="340"/>
      <c r="NXY538" s="485"/>
      <c r="NXZ538" s="340"/>
      <c r="NYA538" s="485"/>
      <c r="NYB538" s="340"/>
      <c r="NYC538" s="485"/>
      <c r="NYD538" s="340"/>
      <c r="NYE538" s="485"/>
      <c r="NYF538" s="340"/>
      <c r="NYG538" s="485"/>
      <c r="NYH538" s="340"/>
      <c r="NYI538" s="485"/>
      <c r="NYJ538" s="340"/>
      <c r="NYK538" s="485"/>
      <c r="NYL538" s="340"/>
      <c r="NYM538" s="485"/>
      <c r="NYN538" s="340"/>
      <c r="NYO538" s="485"/>
      <c r="NYP538" s="340"/>
      <c r="NYQ538" s="485"/>
      <c r="NYR538" s="340"/>
      <c r="NYS538" s="485"/>
      <c r="NYT538" s="340"/>
      <c r="NYU538" s="485"/>
      <c r="NYV538" s="340"/>
      <c r="NYW538" s="485"/>
      <c r="NYX538" s="340"/>
      <c r="NYY538" s="485"/>
      <c r="NYZ538" s="340"/>
      <c r="NZA538" s="485"/>
      <c r="NZB538" s="340"/>
      <c r="NZC538" s="485"/>
      <c r="NZD538" s="340"/>
      <c r="NZE538" s="485"/>
      <c r="NZF538" s="340"/>
      <c r="NZG538" s="485"/>
      <c r="NZH538" s="340"/>
      <c r="NZI538" s="485"/>
      <c r="NZJ538" s="340"/>
      <c r="NZK538" s="485"/>
      <c r="NZL538" s="340"/>
      <c r="NZM538" s="485"/>
      <c r="NZN538" s="340"/>
      <c r="NZO538" s="485"/>
      <c r="NZP538" s="340"/>
      <c r="NZQ538" s="485"/>
      <c r="NZR538" s="340"/>
      <c r="NZS538" s="485"/>
      <c r="NZT538" s="340"/>
      <c r="NZU538" s="485"/>
      <c r="NZV538" s="340"/>
      <c r="NZW538" s="485"/>
      <c r="NZX538" s="340"/>
      <c r="NZY538" s="485"/>
      <c r="NZZ538" s="340"/>
      <c r="OAA538" s="485"/>
      <c r="OAB538" s="340"/>
      <c r="OAC538" s="485"/>
      <c r="OAD538" s="340"/>
      <c r="OAE538" s="485"/>
      <c r="OAF538" s="340"/>
      <c r="OAG538" s="485"/>
      <c r="OAH538" s="340"/>
      <c r="OAI538" s="485"/>
      <c r="OAJ538" s="340"/>
      <c r="OAK538" s="485"/>
      <c r="OAL538" s="340"/>
      <c r="OAM538" s="485"/>
      <c r="OAN538" s="340"/>
      <c r="OAO538" s="485"/>
      <c r="OAP538" s="340"/>
      <c r="OAQ538" s="485"/>
      <c r="OAR538" s="340"/>
      <c r="OAS538" s="485"/>
      <c r="OAT538" s="340"/>
      <c r="OAU538" s="485"/>
      <c r="OAV538" s="340"/>
      <c r="OAW538" s="485"/>
      <c r="OAX538" s="340"/>
      <c r="OAY538" s="485"/>
      <c r="OAZ538" s="340"/>
      <c r="OBA538" s="485"/>
      <c r="OBB538" s="340"/>
      <c r="OBC538" s="485"/>
      <c r="OBD538" s="340"/>
      <c r="OBE538" s="485"/>
      <c r="OBF538" s="340"/>
      <c r="OBG538" s="485"/>
      <c r="OBH538" s="340"/>
      <c r="OBI538" s="485"/>
      <c r="OBJ538" s="340"/>
      <c r="OBK538" s="485"/>
      <c r="OBL538" s="340"/>
      <c r="OBM538" s="485"/>
      <c r="OBN538" s="340"/>
      <c r="OBO538" s="485"/>
      <c r="OBP538" s="340"/>
      <c r="OBQ538" s="485"/>
      <c r="OBR538" s="340"/>
      <c r="OBS538" s="485"/>
      <c r="OBT538" s="340"/>
      <c r="OBU538" s="485"/>
      <c r="OBV538" s="340"/>
      <c r="OBW538" s="485"/>
      <c r="OBX538" s="340"/>
      <c r="OBY538" s="485"/>
      <c r="OBZ538" s="340"/>
      <c r="OCA538" s="485"/>
      <c r="OCB538" s="340"/>
      <c r="OCC538" s="485"/>
      <c r="OCD538" s="340"/>
      <c r="OCE538" s="485"/>
      <c r="OCF538" s="340"/>
      <c r="OCG538" s="485"/>
      <c r="OCH538" s="340"/>
      <c r="OCI538" s="485"/>
      <c r="OCJ538" s="340"/>
      <c r="OCK538" s="485"/>
      <c r="OCL538" s="340"/>
      <c r="OCM538" s="485"/>
      <c r="OCN538" s="340"/>
      <c r="OCO538" s="485"/>
      <c r="OCP538" s="340"/>
      <c r="OCQ538" s="485"/>
      <c r="OCR538" s="340"/>
      <c r="OCS538" s="485"/>
      <c r="OCT538" s="340"/>
      <c r="OCU538" s="485"/>
      <c r="OCV538" s="340"/>
      <c r="OCW538" s="485"/>
      <c r="OCX538" s="340"/>
      <c r="OCY538" s="485"/>
      <c r="OCZ538" s="340"/>
      <c r="ODA538" s="485"/>
      <c r="ODB538" s="340"/>
      <c r="ODC538" s="485"/>
      <c r="ODD538" s="340"/>
      <c r="ODE538" s="485"/>
      <c r="ODF538" s="340"/>
      <c r="ODG538" s="485"/>
      <c r="ODH538" s="340"/>
      <c r="ODI538" s="485"/>
      <c r="ODJ538" s="340"/>
      <c r="ODK538" s="485"/>
      <c r="ODL538" s="340"/>
      <c r="ODM538" s="485"/>
      <c r="ODN538" s="340"/>
      <c r="ODO538" s="485"/>
      <c r="ODP538" s="340"/>
      <c r="ODQ538" s="485"/>
      <c r="ODR538" s="340"/>
      <c r="ODS538" s="485"/>
      <c r="ODT538" s="340"/>
      <c r="ODU538" s="485"/>
      <c r="ODV538" s="340"/>
      <c r="ODW538" s="485"/>
      <c r="ODX538" s="340"/>
      <c r="ODY538" s="485"/>
      <c r="ODZ538" s="340"/>
      <c r="OEA538" s="485"/>
      <c r="OEB538" s="340"/>
      <c r="OEC538" s="485"/>
      <c r="OED538" s="340"/>
      <c r="OEE538" s="485"/>
      <c r="OEF538" s="340"/>
      <c r="OEG538" s="485"/>
      <c r="OEH538" s="340"/>
      <c r="OEI538" s="485"/>
      <c r="OEJ538" s="340"/>
      <c r="OEK538" s="485"/>
      <c r="OEL538" s="340"/>
      <c r="OEM538" s="485"/>
      <c r="OEN538" s="340"/>
      <c r="OEO538" s="485"/>
      <c r="OEP538" s="340"/>
      <c r="OEQ538" s="485"/>
      <c r="OER538" s="340"/>
      <c r="OES538" s="485"/>
      <c r="OET538" s="340"/>
      <c r="OEU538" s="485"/>
      <c r="OEV538" s="340"/>
      <c r="OEW538" s="485"/>
      <c r="OEX538" s="340"/>
      <c r="OEY538" s="485"/>
      <c r="OEZ538" s="340"/>
      <c r="OFA538" s="485"/>
      <c r="OFB538" s="340"/>
      <c r="OFC538" s="485"/>
      <c r="OFD538" s="340"/>
      <c r="OFE538" s="485"/>
      <c r="OFF538" s="340"/>
      <c r="OFG538" s="485"/>
      <c r="OFH538" s="340"/>
      <c r="OFI538" s="485"/>
      <c r="OFJ538" s="340"/>
      <c r="OFK538" s="485"/>
      <c r="OFL538" s="340"/>
      <c r="OFM538" s="485"/>
      <c r="OFN538" s="340"/>
      <c r="OFO538" s="485"/>
      <c r="OFP538" s="340"/>
      <c r="OFQ538" s="485"/>
      <c r="OFR538" s="340"/>
      <c r="OFS538" s="485"/>
      <c r="OFT538" s="340"/>
      <c r="OFU538" s="485"/>
      <c r="OFV538" s="340"/>
      <c r="OFW538" s="485"/>
      <c r="OFX538" s="340"/>
      <c r="OFY538" s="485"/>
      <c r="OFZ538" s="340"/>
      <c r="OGA538" s="485"/>
      <c r="OGB538" s="340"/>
      <c r="OGC538" s="485"/>
      <c r="OGD538" s="340"/>
      <c r="OGE538" s="485"/>
      <c r="OGF538" s="340"/>
      <c r="OGG538" s="485"/>
      <c r="OGH538" s="340"/>
      <c r="OGI538" s="485"/>
      <c r="OGJ538" s="340"/>
      <c r="OGK538" s="485"/>
      <c r="OGL538" s="340"/>
      <c r="OGM538" s="485"/>
      <c r="OGN538" s="340"/>
      <c r="OGO538" s="485"/>
      <c r="OGP538" s="340"/>
      <c r="OGQ538" s="485"/>
      <c r="OGR538" s="340"/>
      <c r="OGS538" s="485"/>
      <c r="OGT538" s="340"/>
      <c r="OGU538" s="485"/>
      <c r="OGV538" s="340"/>
      <c r="OGW538" s="485"/>
      <c r="OGX538" s="340"/>
      <c r="OGY538" s="485"/>
      <c r="OGZ538" s="340"/>
      <c r="OHA538" s="485"/>
      <c r="OHB538" s="340"/>
      <c r="OHC538" s="485"/>
      <c r="OHD538" s="340"/>
      <c r="OHE538" s="485"/>
      <c r="OHF538" s="340"/>
      <c r="OHG538" s="485"/>
      <c r="OHH538" s="340"/>
      <c r="OHI538" s="485"/>
      <c r="OHJ538" s="340"/>
      <c r="OHK538" s="485"/>
      <c r="OHL538" s="340"/>
      <c r="OHM538" s="485"/>
      <c r="OHN538" s="340"/>
      <c r="OHO538" s="485"/>
      <c r="OHP538" s="340"/>
      <c r="OHQ538" s="485"/>
      <c r="OHR538" s="340"/>
      <c r="OHS538" s="485"/>
      <c r="OHT538" s="340"/>
      <c r="OHU538" s="485"/>
      <c r="OHV538" s="340"/>
      <c r="OHW538" s="485"/>
      <c r="OHX538" s="340"/>
      <c r="OHY538" s="485"/>
      <c r="OHZ538" s="340"/>
      <c r="OIA538" s="485"/>
      <c r="OIB538" s="340"/>
      <c r="OIC538" s="485"/>
      <c r="OID538" s="340"/>
      <c r="OIE538" s="485"/>
      <c r="OIF538" s="340"/>
      <c r="OIG538" s="485"/>
      <c r="OIH538" s="340"/>
      <c r="OII538" s="485"/>
      <c r="OIJ538" s="340"/>
      <c r="OIK538" s="485"/>
      <c r="OIL538" s="340"/>
      <c r="OIM538" s="485"/>
      <c r="OIN538" s="340"/>
      <c r="OIO538" s="485"/>
      <c r="OIP538" s="340"/>
      <c r="OIQ538" s="485"/>
      <c r="OIR538" s="340"/>
      <c r="OIS538" s="485"/>
      <c r="OIT538" s="340"/>
      <c r="OIU538" s="485"/>
      <c r="OIV538" s="340"/>
      <c r="OIW538" s="485"/>
      <c r="OIX538" s="340"/>
      <c r="OIY538" s="485"/>
      <c r="OIZ538" s="340"/>
      <c r="OJA538" s="485"/>
      <c r="OJB538" s="340"/>
      <c r="OJC538" s="485"/>
      <c r="OJD538" s="340"/>
      <c r="OJE538" s="485"/>
      <c r="OJF538" s="340"/>
      <c r="OJG538" s="485"/>
      <c r="OJH538" s="340"/>
      <c r="OJI538" s="485"/>
      <c r="OJJ538" s="340"/>
      <c r="OJK538" s="485"/>
      <c r="OJL538" s="340"/>
      <c r="OJM538" s="485"/>
      <c r="OJN538" s="340"/>
      <c r="OJO538" s="485"/>
      <c r="OJP538" s="340"/>
      <c r="OJQ538" s="485"/>
      <c r="OJR538" s="340"/>
      <c r="OJS538" s="485"/>
      <c r="OJT538" s="340"/>
      <c r="OJU538" s="485"/>
      <c r="OJV538" s="340"/>
      <c r="OJW538" s="485"/>
      <c r="OJX538" s="340"/>
      <c r="OJY538" s="485"/>
      <c r="OJZ538" s="340"/>
      <c r="OKA538" s="485"/>
      <c r="OKB538" s="340"/>
      <c r="OKC538" s="485"/>
      <c r="OKD538" s="340"/>
      <c r="OKE538" s="485"/>
      <c r="OKF538" s="340"/>
      <c r="OKG538" s="485"/>
      <c r="OKH538" s="340"/>
      <c r="OKI538" s="485"/>
      <c r="OKJ538" s="340"/>
      <c r="OKK538" s="485"/>
      <c r="OKL538" s="340"/>
      <c r="OKM538" s="485"/>
      <c r="OKN538" s="340"/>
      <c r="OKO538" s="485"/>
      <c r="OKP538" s="340"/>
      <c r="OKQ538" s="485"/>
      <c r="OKR538" s="340"/>
      <c r="OKS538" s="485"/>
      <c r="OKT538" s="340"/>
      <c r="OKU538" s="485"/>
      <c r="OKV538" s="340"/>
      <c r="OKW538" s="485"/>
      <c r="OKX538" s="340"/>
      <c r="OKY538" s="485"/>
      <c r="OKZ538" s="340"/>
      <c r="OLA538" s="485"/>
      <c r="OLB538" s="340"/>
      <c r="OLC538" s="485"/>
      <c r="OLD538" s="340"/>
      <c r="OLE538" s="485"/>
      <c r="OLF538" s="340"/>
      <c r="OLG538" s="485"/>
      <c r="OLH538" s="340"/>
      <c r="OLI538" s="485"/>
      <c r="OLJ538" s="340"/>
      <c r="OLK538" s="485"/>
      <c r="OLL538" s="340"/>
      <c r="OLM538" s="485"/>
      <c r="OLN538" s="340"/>
      <c r="OLO538" s="485"/>
      <c r="OLP538" s="340"/>
      <c r="OLQ538" s="485"/>
      <c r="OLR538" s="340"/>
      <c r="OLS538" s="485"/>
      <c r="OLT538" s="340"/>
      <c r="OLU538" s="485"/>
      <c r="OLV538" s="340"/>
      <c r="OLW538" s="485"/>
      <c r="OLX538" s="340"/>
      <c r="OLY538" s="485"/>
      <c r="OLZ538" s="340"/>
      <c r="OMA538" s="485"/>
      <c r="OMB538" s="340"/>
      <c r="OMC538" s="485"/>
      <c r="OMD538" s="340"/>
      <c r="OME538" s="485"/>
      <c r="OMF538" s="340"/>
      <c r="OMG538" s="485"/>
      <c r="OMH538" s="340"/>
      <c r="OMI538" s="485"/>
      <c r="OMJ538" s="340"/>
      <c r="OMK538" s="485"/>
      <c r="OML538" s="340"/>
      <c r="OMM538" s="485"/>
      <c r="OMN538" s="340"/>
      <c r="OMO538" s="485"/>
      <c r="OMP538" s="340"/>
      <c r="OMQ538" s="485"/>
      <c r="OMR538" s="340"/>
      <c r="OMS538" s="485"/>
      <c r="OMT538" s="340"/>
      <c r="OMU538" s="485"/>
      <c r="OMV538" s="340"/>
      <c r="OMW538" s="485"/>
      <c r="OMX538" s="340"/>
      <c r="OMY538" s="485"/>
      <c r="OMZ538" s="340"/>
      <c r="ONA538" s="485"/>
      <c r="ONB538" s="340"/>
      <c r="ONC538" s="485"/>
      <c r="OND538" s="340"/>
      <c r="ONE538" s="485"/>
      <c r="ONF538" s="340"/>
      <c r="ONG538" s="485"/>
      <c r="ONH538" s="340"/>
      <c r="ONI538" s="485"/>
      <c r="ONJ538" s="340"/>
      <c r="ONK538" s="485"/>
      <c r="ONL538" s="340"/>
      <c r="ONM538" s="485"/>
      <c r="ONN538" s="340"/>
      <c r="ONO538" s="485"/>
      <c r="ONP538" s="340"/>
      <c r="ONQ538" s="485"/>
      <c r="ONR538" s="340"/>
      <c r="ONS538" s="485"/>
      <c r="ONT538" s="340"/>
      <c r="ONU538" s="485"/>
      <c r="ONV538" s="340"/>
      <c r="ONW538" s="485"/>
      <c r="ONX538" s="340"/>
      <c r="ONY538" s="485"/>
      <c r="ONZ538" s="340"/>
      <c r="OOA538" s="485"/>
      <c r="OOB538" s="340"/>
      <c r="OOC538" s="485"/>
      <c r="OOD538" s="340"/>
      <c r="OOE538" s="485"/>
      <c r="OOF538" s="340"/>
      <c r="OOG538" s="485"/>
      <c r="OOH538" s="340"/>
      <c r="OOI538" s="485"/>
      <c r="OOJ538" s="340"/>
      <c r="OOK538" s="485"/>
      <c r="OOL538" s="340"/>
      <c r="OOM538" s="485"/>
      <c r="OON538" s="340"/>
      <c r="OOO538" s="485"/>
      <c r="OOP538" s="340"/>
      <c r="OOQ538" s="485"/>
      <c r="OOR538" s="340"/>
      <c r="OOS538" s="485"/>
      <c r="OOT538" s="340"/>
      <c r="OOU538" s="485"/>
      <c r="OOV538" s="340"/>
      <c r="OOW538" s="485"/>
      <c r="OOX538" s="340"/>
      <c r="OOY538" s="485"/>
      <c r="OOZ538" s="340"/>
      <c r="OPA538" s="485"/>
      <c r="OPB538" s="340"/>
      <c r="OPC538" s="485"/>
      <c r="OPD538" s="340"/>
      <c r="OPE538" s="485"/>
      <c r="OPF538" s="340"/>
      <c r="OPG538" s="485"/>
      <c r="OPH538" s="340"/>
      <c r="OPI538" s="485"/>
      <c r="OPJ538" s="340"/>
      <c r="OPK538" s="485"/>
      <c r="OPL538" s="340"/>
      <c r="OPM538" s="485"/>
      <c r="OPN538" s="340"/>
      <c r="OPO538" s="485"/>
      <c r="OPP538" s="340"/>
      <c r="OPQ538" s="485"/>
      <c r="OPR538" s="340"/>
      <c r="OPS538" s="485"/>
      <c r="OPT538" s="340"/>
      <c r="OPU538" s="485"/>
      <c r="OPV538" s="340"/>
      <c r="OPW538" s="485"/>
      <c r="OPX538" s="340"/>
      <c r="OPY538" s="485"/>
      <c r="OPZ538" s="340"/>
      <c r="OQA538" s="485"/>
      <c r="OQB538" s="340"/>
      <c r="OQC538" s="485"/>
      <c r="OQD538" s="340"/>
      <c r="OQE538" s="485"/>
      <c r="OQF538" s="340"/>
      <c r="OQG538" s="485"/>
      <c r="OQH538" s="340"/>
      <c r="OQI538" s="485"/>
      <c r="OQJ538" s="340"/>
      <c r="OQK538" s="485"/>
      <c r="OQL538" s="340"/>
      <c r="OQM538" s="485"/>
      <c r="OQN538" s="340"/>
      <c r="OQO538" s="485"/>
      <c r="OQP538" s="340"/>
      <c r="OQQ538" s="485"/>
      <c r="OQR538" s="340"/>
      <c r="OQS538" s="485"/>
      <c r="OQT538" s="340"/>
      <c r="OQU538" s="485"/>
      <c r="OQV538" s="340"/>
      <c r="OQW538" s="485"/>
      <c r="OQX538" s="340"/>
      <c r="OQY538" s="485"/>
      <c r="OQZ538" s="340"/>
      <c r="ORA538" s="485"/>
      <c r="ORB538" s="340"/>
      <c r="ORC538" s="485"/>
      <c r="ORD538" s="340"/>
      <c r="ORE538" s="485"/>
      <c r="ORF538" s="340"/>
      <c r="ORG538" s="485"/>
      <c r="ORH538" s="340"/>
      <c r="ORI538" s="485"/>
      <c r="ORJ538" s="340"/>
      <c r="ORK538" s="485"/>
      <c r="ORL538" s="340"/>
      <c r="ORM538" s="485"/>
      <c r="ORN538" s="340"/>
      <c r="ORO538" s="485"/>
      <c r="ORP538" s="340"/>
      <c r="ORQ538" s="485"/>
      <c r="ORR538" s="340"/>
      <c r="ORS538" s="485"/>
      <c r="ORT538" s="340"/>
      <c r="ORU538" s="485"/>
      <c r="ORV538" s="340"/>
      <c r="ORW538" s="485"/>
      <c r="ORX538" s="340"/>
      <c r="ORY538" s="485"/>
      <c r="ORZ538" s="340"/>
      <c r="OSA538" s="485"/>
      <c r="OSB538" s="340"/>
      <c r="OSC538" s="485"/>
      <c r="OSD538" s="340"/>
      <c r="OSE538" s="485"/>
      <c r="OSF538" s="340"/>
      <c r="OSG538" s="485"/>
      <c r="OSH538" s="340"/>
      <c r="OSI538" s="485"/>
      <c r="OSJ538" s="340"/>
      <c r="OSK538" s="485"/>
      <c r="OSL538" s="340"/>
      <c r="OSM538" s="485"/>
      <c r="OSN538" s="340"/>
      <c r="OSO538" s="485"/>
      <c r="OSP538" s="340"/>
      <c r="OSQ538" s="485"/>
      <c r="OSR538" s="340"/>
      <c r="OSS538" s="485"/>
      <c r="OST538" s="340"/>
      <c r="OSU538" s="485"/>
      <c r="OSV538" s="340"/>
      <c r="OSW538" s="485"/>
      <c r="OSX538" s="340"/>
      <c r="OSY538" s="485"/>
      <c r="OSZ538" s="340"/>
      <c r="OTA538" s="485"/>
      <c r="OTB538" s="340"/>
      <c r="OTC538" s="485"/>
      <c r="OTD538" s="340"/>
      <c r="OTE538" s="485"/>
      <c r="OTF538" s="340"/>
      <c r="OTG538" s="485"/>
      <c r="OTH538" s="340"/>
      <c r="OTI538" s="485"/>
      <c r="OTJ538" s="340"/>
      <c r="OTK538" s="485"/>
      <c r="OTL538" s="340"/>
      <c r="OTM538" s="485"/>
      <c r="OTN538" s="340"/>
      <c r="OTO538" s="485"/>
      <c r="OTP538" s="340"/>
      <c r="OTQ538" s="485"/>
      <c r="OTR538" s="340"/>
      <c r="OTS538" s="485"/>
      <c r="OTT538" s="340"/>
      <c r="OTU538" s="485"/>
      <c r="OTV538" s="340"/>
      <c r="OTW538" s="485"/>
      <c r="OTX538" s="340"/>
      <c r="OTY538" s="485"/>
      <c r="OTZ538" s="340"/>
      <c r="OUA538" s="485"/>
      <c r="OUB538" s="340"/>
      <c r="OUC538" s="485"/>
      <c r="OUD538" s="340"/>
      <c r="OUE538" s="485"/>
      <c r="OUF538" s="340"/>
      <c r="OUG538" s="485"/>
      <c r="OUH538" s="340"/>
      <c r="OUI538" s="485"/>
      <c r="OUJ538" s="340"/>
      <c r="OUK538" s="485"/>
      <c r="OUL538" s="340"/>
      <c r="OUM538" s="485"/>
      <c r="OUN538" s="340"/>
      <c r="OUO538" s="485"/>
      <c r="OUP538" s="340"/>
      <c r="OUQ538" s="485"/>
      <c r="OUR538" s="340"/>
      <c r="OUS538" s="485"/>
      <c r="OUT538" s="340"/>
      <c r="OUU538" s="485"/>
      <c r="OUV538" s="340"/>
      <c r="OUW538" s="485"/>
      <c r="OUX538" s="340"/>
      <c r="OUY538" s="485"/>
      <c r="OUZ538" s="340"/>
      <c r="OVA538" s="485"/>
      <c r="OVB538" s="340"/>
      <c r="OVC538" s="485"/>
      <c r="OVD538" s="340"/>
      <c r="OVE538" s="485"/>
      <c r="OVF538" s="340"/>
      <c r="OVG538" s="485"/>
      <c r="OVH538" s="340"/>
      <c r="OVI538" s="485"/>
      <c r="OVJ538" s="340"/>
      <c r="OVK538" s="485"/>
      <c r="OVL538" s="340"/>
      <c r="OVM538" s="485"/>
      <c r="OVN538" s="340"/>
      <c r="OVO538" s="485"/>
      <c r="OVP538" s="340"/>
      <c r="OVQ538" s="485"/>
      <c r="OVR538" s="340"/>
      <c r="OVS538" s="485"/>
      <c r="OVT538" s="340"/>
      <c r="OVU538" s="485"/>
      <c r="OVV538" s="340"/>
      <c r="OVW538" s="485"/>
      <c r="OVX538" s="340"/>
      <c r="OVY538" s="485"/>
      <c r="OVZ538" s="340"/>
      <c r="OWA538" s="485"/>
      <c r="OWB538" s="340"/>
      <c r="OWC538" s="485"/>
      <c r="OWD538" s="340"/>
      <c r="OWE538" s="485"/>
      <c r="OWF538" s="340"/>
      <c r="OWG538" s="485"/>
      <c r="OWH538" s="340"/>
      <c r="OWI538" s="485"/>
      <c r="OWJ538" s="340"/>
      <c r="OWK538" s="485"/>
      <c r="OWL538" s="340"/>
      <c r="OWM538" s="485"/>
      <c r="OWN538" s="340"/>
      <c r="OWO538" s="485"/>
      <c r="OWP538" s="340"/>
      <c r="OWQ538" s="485"/>
      <c r="OWR538" s="340"/>
      <c r="OWS538" s="485"/>
      <c r="OWT538" s="340"/>
      <c r="OWU538" s="485"/>
      <c r="OWV538" s="340"/>
      <c r="OWW538" s="485"/>
      <c r="OWX538" s="340"/>
      <c r="OWY538" s="485"/>
      <c r="OWZ538" s="340"/>
      <c r="OXA538" s="485"/>
      <c r="OXB538" s="340"/>
      <c r="OXC538" s="485"/>
      <c r="OXD538" s="340"/>
      <c r="OXE538" s="485"/>
      <c r="OXF538" s="340"/>
      <c r="OXG538" s="485"/>
      <c r="OXH538" s="340"/>
      <c r="OXI538" s="485"/>
      <c r="OXJ538" s="340"/>
      <c r="OXK538" s="485"/>
      <c r="OXL538" s="340"/>
      <c r="OXM538" s="485"/>
      <c r="OXN538" s="340"/>
      <c r="OXO538" s="485"/>
      <c r="OXP538" s="340"/>
      <c r="OXQ538" s="485"/>
      <c r="OXR538" s="340"/>
      <c r="OXS538" s="485"/>
      <c r="OXT538" s="340"/>
      <c r="OXU538" s="485"/>
      <c r="OXV538" s="340"/>
      <c r="OXW538" s="485"/>
      <c r="OXX538" s="340"/>
      <c r="OXY538" s="485"/>
      <c r="OXZ538" s="340"/>
      <c r="OYA538" s="485"/>
      <c r="OYB538" s="340"/>
      <c r="OYC538" s="485"/>
      <c r="OYD538" s="340"/>
      <c r="OYE538" s="485"/>
      <c r="OYF538" s="340"/>
      <c r="OYG538" s="485"/>
      <c r="OYH538" s="340"/>
      <c r="OYI538" s="485"/>
      <c r="OYJ538" s="340"/>
      <c r="OYK538" s="485"/>
      <c r="OYL538" s="340"/>
      <c r="OYM538" s="485"/>
      <c r="OYN538" s="340"/>
      <c r="OYO538" s="485"/>
      <c r="OYP538" s="340"/>
      <c r="OYQ538" s="485"/>
      <c r="OYR538" s="340"/>
      <c r="OYS538" s="485"/>
      <c r="OYT538" s="340"/>
      <c r="OYU538" s="485"/>
      <c r="OYV538" s="340"/>
      <c r="OYW538" s="485"/>
      <c r="OYX538" s="340"/>
      <c r="OYY538" s="485"/>
      <c r="OYZ538" s="340"/>
      <c r="OZA538" s="485"/>
      <c r="OZB538" s="340"/>
      <c r="OZC538" s="485"/>
      <c r="OZD538" s="340"/>
      <c r="OZE538" s="485"/>
      <c r="OZF538" s="340"/>
      <c r="OZG538" s="485"/>
      <c r="OZH538" s="340"/>
      <c r="OZI538" s="485"/>
      <c r="OZJ538" s="340"/>
      <c r="OZK538" s="485"/>
      <c r="OZL538" s="340"/>
      <c r="OZM538" s="485"/>
      <c r="OZN538" s="340"/>
      <c r="OZO538" s="485"/>
      <c r="OZP538" s="340"/>
      <c r="OZQ538" s="485"/>
      <c r="OZR538" s="340"/>
      <c r="OZS538" s="485"/>
      <c r="OZT538" s="340"/>
      <c r="OZU538" s="485"/>
      <c r="OZV538" s="340"/>
      <c r="OZW538" s="485"/>
      <c r="OZX538" s="340"/>
      <c r="OZY538" s="485"/>
      <c r="OZZ538" s="340"/>
      <c r="PAA538" s="485"/>
      <c r="PAB538" s="340"/>
      <c r="PAC538" s="485"/>
      <c r="PAD538" s="340"/>
      <c r="PAE538" s="485"/>
      <c r="PAF538" s="340"/>
      <c r="PAG538" s="485"/>
      <c r="PAH538" s="340"/>
      <c r="PAI538" s="485"/>
      <c r="PAJ538" s="340"/>
      <c r="PAK538" s="485"/>
      <c r="PAL538" s="340"/>
      <c r="PAM538" s="485"/>
      <c r="PAN538" s="340"/>
      <c r="PAO538" s="485"/>
      <c r="PAP538" s="340"/>
      <c r="PAQ538" s="485"/>
      <c r="PAR538" s="340"/>
      <c r="PAS538" s="485"/>
      <c r="PAT538" s="340"/>
      <c r="PAU538" s="485"/>
      <c r="PAV538" s="340"/>
      <c r="PAW538" s="485"/>
      <c r="PAX538" s="340"/>
      <c r="PAY538" s="485"/>
      <c r="PAZ538" s="340"/>
      <c r="PBA538" s="485"/>
      <c r="PBB538" s="340"/>
      <c r="PBC538" s="485"/>
      <c r="PBD538" s="340"/>
      <c r="PBE538" s="485"/>
      <c r="PBF538" s="340"/>
      <c r="PBG538" s="485"/>
      <c r="PBH538" s="340"/>
      <c r="PBI538" s="485"/>
      <c r="PBJ538" s="340"/>
      <c r="PBK538" s="485"/>
      <c r="PBL538" s="340"/>
      <c r="PBM538" s="485"/>
      <c r="PBN538" s="340"/>
      <c r="PBO538" s="485"/>
      <c r="PBP538" s="340"/>
      <c r="PBQ538" s="485"/>
      <c r="PBR538" s="340"/>
      <c r="PBS538" s="485"/>
      <c r="PBT538" s="340"/>
      <c r="PBU538" s="485"/>
      <c r="PBV538" s="340"/>
      <c r="PBW538" s="485"/>
      <c r="PBX538" s="340"/>
      <c r="PBY538" s="485"/>
      <c r="PBZ538" s="340"/>
      <c r="PCA538" s="485"/>
      <c r="PCB538" s="340"/>
      <c r="PCC538" s="485"/>
      <c r="PCD538" s="340"/>
      <c r="PCE538" s="485"/>
      <c r="PCF538" s="340"/>
      <c r="PCG538" s="485"/>
      <c r="PCH538" s="340"/>
      <c r="PCI538" s="485"/>
      <c r="PCJ538" s="340"/>
      <c r="PCK538" s="485"/>
      <c r="PCL538" s="340"/>
      <c r="PCM538" s="485"/>
      <c r="PCN538" s="340"/>
      <c r="PCO538" s="485"/>
      <c r="PCP538" s="340"/>
      <c r="PCQ538" s="485"/>
      <c r="PCR538" s="340"/>
      <c r="PCS538" s="485"/>
      <c r="PCT538" s="340"/>
      <c r="PCU538" s="485"/>
      <c r="PCV538" s="340"/>
      <c r="PCW538" s="485"/>
      <c r="PCX538" s="340"/>
      <c r="PCY538" s="485"/>
      <c r="PCZ538" s="340"/>
      <c r="PDA538" s="485"/>
      <c r="PDB538" s="340"/>
      <c r="PDC538" s="485"/>
      <c r="PDD538" s="340"/>
      <c r="PDE538" s="485"/>
      <c r="PDF538" s="340"/>
      <c r="PDG538" s="485"/>
      <c r="PDH538" s="340"/>
      <c r="PDI538" s="485"/>
      <c r="PDJ538" s="340"/>
      <c r="PDK538" s="485"/>
      <c r="PDL538" s="340"/>
      <c r="PDM538" s="485"/>
      <c r="PDN538" s="340"/>
      <c r="PDO538" s="485"/>
      <c r="PDP538" s="340"/>
      <c r="PDQ538" s="485"/>
      <c r="PDR538" s="340"/>
      <c r="PDS538" s="485"/>
      <c r="PDT538" s="340"/>
      <c r="PDU538" s="485"/>
      <c r="PDV538" s="340"/>
      <c r="PDW538" s="485"/>
      <c r="PDX538" s="340"/>
      <c r="PDY538" s="485"/>
      <c r="PDZ538" s="340"/>
      <c r="PEA538" s="485"/>
      <c r="PEB538" s="340"/>
      <c r="PEC538" s="485"/>
      <c r="PED538" s="340"/>
      <c r="PEE538" s="485"/>
      <c r="PEF538" s="340"/>
      <c r="PEG538" s="485"/>
      <c r="PEH538" s="340"/>
      <c r="PEI538" s="485"/>
      <c r="PEJ538" s="340"/>
      <c r="PEK538" s="485"/>
      <c r="PEL538" s="340"/>
      <c r="PEM538" s="485"/>
      <c r="PEN538" s="340"/>
      <c r="PEO538" s="485"/>
      <c r="PEP538" s="340"/>
      <c r="PEQ538" s="485"/>
      <c r="PER538" s="340"/>
      <c r="PES538" s="485"/>
      <c r="PET538" s="340"/>
      <c r="PEU538" s="485"/>
      <c r="PEV538" s="340"/>
      <c r="PEW538" s="485"/>
      <c r="PEX538" s="340"/>
      <c r="PEY538" s="485"/>
      <c r="PEZ538" s="340"/>
      <c r="PFA538" s="485"/>
      <c r="PFB538" s="340"/>
      <c r="PFC538" s="485"/>
      <c r="PFD538" s="340"/>
      <c r="PFE538" s="485"/>
      <c r="PFF538" s="340"/>
      <c r="PFG538" s="485"/>
      <c r="PFH538" s="340"/>
      <c r="PFI538" s="485"/>
      <c r="PFJ538" s="340"/>
      <c r="PFK538" s="485"/>
      <c r="PFL538" s="340"/>
      <c r="PFM538" s="485"/>
      <c r="PFN538" s="340"/>
      <c r="PFO538" s="485"/>
      <c r="PFP538" s="340"/>
      <c r="PFQ538" s="485"/>
      <c r="PFR538" s="340"/>
      <c r="PFS538" s="485"/>
      <c r="PFT538" s="340"/>
      <c r="PFU538" s="485"/>
      <c r="PFV538" s="340"/>
      <c r="PFW538" s="485"/>
      <c r="PFX538" s="340"/>
      <c r="PFY538" s="485"/>
      <c r="PFZ538" s="340"/>
      <c r="PGA538" s="485"/>
      <c r="PGB538" s="340"/>
      <c r="PGC538" s="485"/>
      <c r="PGD538" s="340"/>
      <c r="PGE538" s="485"/>
      <c r="PGF538" s="340"/>
      <c r="PGG538" s="485"/>
      <c r="PGH538" s="340"/>
      <c r="PGI538" s="485"/>
      <c r="PGJ538" s="340"/>
      <c r="PGK538" s="485"/>
      <c r="PGL538" s="340"/>
      <c r="PGM538" s="485"/>
      <c r="PGN538" s="340"/>
      <c r="PGO538" s="485"/>
      <c r="PGP538" s="340"/>
      <c r="PGQ538" s="485"/>
      <c r="PGR538" s="340"/>
      <c r="PGS538" s="485"/>
      <c r="PGT538" s="340"/>
      <c r="PGU538" s="485"/>
      <c r="PGV538" s="340"/>
      <c r="PGW538" s="485"/>
      <c r="PGX538" s="340"/>
      <c r="PGY538" s="485"/>
      <c r="PGZ538" s="340"/>
      <c r="PHA538" s="485"/>
      <c r="PHB538" s="340"/>
      <c r="PHC538" s="485"/>
      <c r="PHD538" s="340"/>
      <c r="PHE538" s="485"/>
      <c r="PHF538" s="340"/>
      <c r="PHG538" s="485"/>
      <c r="PHH538" s="340"/>
      <c r="PHI538" s="485"/>
      <c r="PHJ538" s="340"/>
      <c r="PHK538" s="485"/>
      <c r="PHL538" s="340"/>
      <c r="PHM538" s="485"/>
      <c r="PHN538" s="340"/>
      <c r="PHO538" s="485"/>
      <c r="PHP538" s="340"/>
      <c r="PHQ538" s="485"/>
      <c r="PHR538" s="340"/>
      <c r="PHS538" s="485"/>
      <c r="PHT538" s="340"/>
      <c r="PHU538" s="485"/>
      <c r="PHV538" s="340"/>
      <c r="PHW538" s="485"/>
      <c r="PHX538" s="340"/>
      <c r="PHY538" s="485"/>
      <c r="PHZ538" s="340"/>
      <c r="PIA538" s="485"/>
      <c r="PIB538" s="340"/>
      <c r="PIC538" s="485"/>
      <c r="PID538" s="340"/>
      <c r="PIE538" s="485"/>
      <c r="PIF538" s="340"/>
      <c r="PIG538" s="485"/>
      <c r="PIH538" s="340"/>
      <c r="PII538" s="485"/>
      <c r="PIJ538" s="340"/>
      <c r="PIK538" s="485"/>
      <c r="PIL538" s="340"/>
      <c r="PIM538" s="485"/>
      <c r="PIN538" s="340"/>
      <c r="PIO538" s="485"/>
      <c r="PIP538" s="340"/>
      <c r="PIQ538" s="485"/>
      <c r="PIR538" s="340"/>
      <c r="PIS538" s="485"/>
      <c r="PIT538" s="340"/>
      <c r="PIU538" s="485"/>
      <c r="PIV538" s="340"/>
      <c r="PIW538" s="485"/>
      <c r="PIX538" s="340"/>
      <c r="PIY538" s="485"/>
      <c r="PIZ538" s="340"/>
      <c r="PJA538" s="485"/>
      <c r="PJB538" s="340"/>
      <c r="PJC538" s="485"/>
      <c r="PJD538" s="340"/>
      <c r="PJE538" s="485"/>
      <c r="PJF538" s="340"/>
      <c r="PJG538" s="485"/>
      <c r="PJH538" s="340"/>
      <c r="PJI538" s="485"/>
      <c r="PJJ538" s="340"/>
      <c r="PJK538" s="485"/>
      <c r="PJL538" s="340"/>
      <c r="PJM538" s="485"/>
      <c r="PJN538" s="340"/>
      <c r="PJO538" s="485"/>
      <c r="PJP538" s="340"/>
      <c r="PJQ538" s="485"/>
      <c r="PJR538" s="340"/>
      <c r="PJS538" s="485"/>
      <c r="PJT538" s="340"/>
      <c r="PJU538" s="485"/>
      <c r="PJV538" s="340"/>
      <c r="PJW538" s="485"/>
      <c r="PJX538" s="340"/>
      <c r="PJY538" s="485"/>
      <c r="PJZ538" s="340"/>
      <c r="PKA538" s="485"/>
      <c r="PKB538" s="340"/>
      <c r="PKC538" s="485"/>
      <c r="PKD538" s="340"/>
      <c r="PKE538" s="485"/>
      <c r="PKF538" s="340"/>
      <c r="PKG538" s="485"/>
      <c r="PKH538" s="340"/>
      <c r="PKI538" s="485"/>
      <c r="PKJ538" s="340"/>
      <c r="PKK538" s="485"/>
      <c r="PKL538" s="340"/>
      <c r="PKM538" s="485"/>
      <c r="PKN538" s="340"/>
      <c r="PKO538" s="485"/>
      <c r="PKP538" s="340"/>
      <c r="PKQ538" s="485"/>
      <c r="PKR538" s="340"/>
      <c r="PKS538" s="485"/>
      <c r="PKT538" s="340"/>
      <c r="PKU538" s="485"/>
      <c r="PKV538" s="340"/>
      <c r="PKW538" s="485"/>
      <c r="PKX538" s="340"/>
      <c r="PKY538" s="485"/>
      <c r="PKZ538" s="340"/>
      <c r="PLA538" s="485"/>
      <c r="PLB538" s="340"/>
      <c r="PLC538" s="485"/>
      <c r="PLD538" s="340"/>
      <c r="PLE538" s="485"/>
      <c r="PLF538" s="340"/>
      <c r="PLG538" s="485"/>
      <c r="PLH538" s="340"/>
      <c r="PLI538" s="485"/>
      <c r="PLJ538" s="340"/>
      <c r="PLK538" s="485"/>
      <c r="PLL538" s="340"/>
      <c r="PLM538" s="485"/>
      <c r="PLN538" s="340"/>
      <c r="PLO538" s="485"/>
      <c r="PLP538" s="340"/>
      <c r="PLQ538" s="485"/>
      <c r="PLR538" s="340"/>
      <c r="PLS538" s="485"/>
      <c r="PLT538" s="340"/>
      <c r="PLU538" s="485"/>
      <c r="PLV538" s="340"/>
      <c r="PLW538" s="485"/>
      <c r="PLX538" s="340"/>
      <c r="PLY538" s="485"/>
      <c r="PLZ538" s="340"/>
      <c r="PMA538" s="485"/>
      <c r="PMB538" s="340"/>
      <c r="PMC538" s="485"/>
      <c r="PMD538" s="340"/>
      <c r="PME538" s="485"/>
      <c r="PMF538" s="340"/>
      <c r="PMG538" s="485"/>
      <c r="PMH538" s="340"/>
      <c r="PMI538" s="485"/>
      <c r="PMJ538" s="340"/>
      <c r="PMK538" s="485"/>
      <c r="PML538" s="340"/>
      <c r="PMM538" s="485"/>
      <c r="PMN538" s="340"/>
      <c r="PMO538" s="485"/>
      <c r="PMP538" s="340"/>
      <c r="PMQ538" s="485"/>
      <c r="PMR538" s="340"/>
      <c r="PMS538" s="485"/>
      <c r="PMT538" s="340"/>
      <c r="PMU538" s="485"/>
      <c r="PMV538" s="340"/>
      <c r="PMW538" s="485"/>
      <c r="PMX538" s="340"/>
      <c r="PMY538" s="485"/>
      <c r="PMZ538" s="340"/>
      <c r="PNA538" s="485"/>
      <c r="PNB538" s="340"/>
      <c r="PNC538" s="485"/>
      <c r="PND538" s="340"/>
      <c r="PNE538" s="485"/>
      <c r="PNF538" s="340"/>
      <c r="PNG538" s="485"/>
      <c r="PNH538" s="340"/>
      <c r="PNI538" s="485"/>
      <c r="PNJ538" s="340"/>
      <c r="PNK538" s="485"/>
      <c r="PNL538" s="340"/>
      <c r="PNM538" s="485"/>
      <c r="PNN538" s="340"/>
      <c r="PNO538" s="485"/>
      <c r="PNP538" s="340"/>
      <c r="PNQ538" s="485"/>
      <c r="PNR538" s="340"/>
      <c r="PNS538" s="485"/>
      <c r="PNT538" s="340"/>
      <c r="PNU538" s="485"/>
      <c r="PNV538" s="340"/>
      <c r="PNW538" s="485"/>
      <c r="PNX538" s="340"/>
      <c r="PNY538" s="485"/>
      <c r="PNZ538" s="340"/>
      <c r="POA538" s="485"/>
      <c r="POB538" s="340"/>
      <c r="POC538" s="485"/>
      <c r="POD538" s="340"/>
      <c r="POE538" s="485"/>
      <c r="POF538" s="340"/>
      <c r="POG538" s="485"/>
      <c r="POH538" s="340"/>
      <c r="POI538" s="485"/>
      <c r="POJ538" s="340"/>
      <c r="POK538" s="485"/>
      <c r="POL538" s="340"/>
      <c r="POM538" s="485"/>
      <c r="PON538" s="340"/>
      <c r="POO538" s="485"/>
      <c r="POP538" s="340"/>
      <c r="POQ538" s="485"/>
      <c r="POR538" s="340"/>
      <c r="POS538" s="485"/>
      <c r="POT538" s="340"/>
      <c r="POU538" s="485"/>
      <c r="POV538" s="340"/>
      <c r="POW538" s="485"/>
      <c r="POX538" s="340"/>
      <c r="POY538" s="485"/>
      <c r="POZ538" s="340"/>
      <c r="PPA538" s="485"/>
      <c r="PPB538" s="340"/>
      <c r="PPC538" s="485"/>
      <c r="PPD538" s="340"/>
      <c r="PPE538" s="485"/>
      <c r="PPF538" s="340"/>
      <c r="PPG538" s="485"/>
      <c r="PPH538" s="340"/>
      <c r="PPI538" s="485"/>
      <c r="PPJ538" s="340"/>
      <c r="PPK538" s="485"/>
      <c r="PPL538" s="340"/>
      <c r="PPM538" s="485"/>
      <c r="PPN538" s="340"/>
      <c r="PPO538" s="485"/>
      <c r="PPP538" s="340"/>
      <c r="PPQ538" s="485"/>
      <c r="PPR538" s="340"/>
      <c r="PPS538" s="485"/>
      <c r="PPT538" s="340"/>
      <c r="PPU538" s="485"/>
      <c r="PPV538" s="340"/>
      <c r="PPW538" s="485"/>
      <c r="PPX538" s="340"/>
      <c r="PPY538" s="485"/>
      <c r="PPZ538" s="340"/>
      <c r="PQA538" s="485"/>
      <c r="PQB538" s="340"/>
      <c r="PQC538" s="485"/>
      <c r="PQD538" s="340"/>
      <c r="PQE538" s="485"/>
      <c r="PQF538" s="340"/>
      <c r="PQG538" s="485"/>
      <c r="PQH538" s="340"/>
      <c r="PQI538" s="485"/>
      <c r="PQJ538" s="340"/>
      <c r="PQK538" s="485"/>
      <c r="PQL538" s="340"/>
      <c r="PQM538" s="485"/>
      <c r="PQN538" s="340"/>
      <c r="PQO538" s="485"/>
      <c r="PQP538" s="340"/>
      <c r="PQQ538" s="485"/>
      <c r="PQR538" s="340"/>
      <c r="PQS538" s="485"/>
      <c r="PQT538" s="340"/>
      <c r="PQU538" s="485"/>
      <c r="PQV538" s="340"/>
      <c r="PQW538" s="485"/>
      <c r="PQX538" s="340"/>
      <c r="PQY538" s="485"/>
      <c r="PQZ538" s="340"/>
      <c r="PRA538" s="485"/>
      <c r="PRB538" s="340"/>
      <c r="PRC538" s="485"/>
      <c r="PRD538" s="340"/>
      <c r="PRE538" s="485"/>
      <c r="PRF538" s="340"/>
      <c r="PRG538" s="485"/>
      <c r="PRH538" s="340"/>
      <c r="PRI538" s="485"/>
      <c r="PRJ538" s="340"/>
      <c r="PRK538" s="485"/>
      <c r="PRL538" s="340"/>
      <c r="PRM538" s="485"/>
      <c r="PRN538" s="340"/>
      <c r="PRO538" s="485"/>
      <c r="PRP538" s="340"/>
      <c r="PRQ538" s="485"/>
      <c r="PRR538" s="340"/>
      <c r="PRS538" s="485"/>
      <c r="PRT538" s="340"/>
      <c r="PRU538" s="485"/>
      <c r="PRV538" s="340"/>
      <c r="PRW538" s="485"/>
      <c r="PRX538" s="340"/>
      <c r="PRY538" s="485"/>
      <c r="PRZ538" s="340"/>
      <c r="PSA538" s="485"/>
      <c r="PSB538" s="340"/>
      <c r="PSC538" s="485"/>
      <c r="PSD538" s="340"/>
      <c r="PSE538" s="485"/>
      <c r="PSF538" s="340"/>
      <c r="PSG538" s="485"/>
      <c r="PSH538" s="340"/>
      <c r="PSI538" s="485"/>
      <c r="PSJ538" s="340"/>
      <c r="PSK538" s="485"/>
      <c r="PSL538" s="340"/>
      <c r="PSM538" s="485"/>
      <c r="PSN538" s="340"/>
      <c r="PSO538" s="485"/>
      <c r="PSP538" s="340"/>
      <c r="PSQ538" s="485"/>
      <c r="PSR538" s="340"/>
      <c r="PSS538" s="485"/>
      <c r="PST538" s="340"/>
      <c r="PSU538" s="485"/>
      <c r="PSV538" s="340"/>
      <c r="PSW538" s="485"/>
      <c r="PSX538" s="340"/>
      <c r="PSY538" s="485"/>
      <c r="PSZ538" s="340"/>
      <c r="PTA538" s="485"/>
      <c r="PTB538" s="340"/>
      <c r="PTC538" s="485"/>
      <c r="PTD538" s="340"/>
      <c r="PTE538" s="485"/>
      <c r="PTF538" s="340"/>
      <c r="PTG538" s="485"/>
      <c r="PTH538" s="340"/>
      <c r="PTI538" s="485"/>
      <c r="PTJ538" s="340"/>
      <c r="PTK538" s="485"/>
      <c r="PTL538" s="340"/>
      <c r="PTM538" s="485"/>
      <c r="PTN538" s="340"/>
      <c r="PTO538" s="485"/>
      <c r="PTP538" s="340"/>
      <c r="PTQ538" s="485"/>
      <c r="PTR538" s="340"/>
      <c r="PTS538" s="485"/>
      <c r="PTT538" s="340"/>
      <c r="PTU538" s="485"/>
      <c r="PTV538" s="340"/>
      <c r="PTW538" s="485"/>
      <c r="PTX538" s="340"/>
      <c r="PTY538" s="485"/>
      <c r="PTZ538" s="340"/>
      <c r="PUA538" s="485"/>
      <c r="PUB538" s="340"/>
      <c r="PUC538" s="485"/>
      <c r="PUD538" s="340"/>
      <c r="PUE538" s="485"/>
      <c r="PUF538" s="340"/>
      <c r="PUG538" s="485"/>
      <c r="PUH538" s="340"/>
      <c r="PUI538" s="485"/>
      <c r="PUJ538" s="340"/>
      <c r="PUK538" s="485"/>
      <c r="PUL538" s="340"/>
      <c r="PUM538" s="485"/>
      <c r="PUN538" s="340"/>
      <c r="PUO538" s="485"/>
      <c r="PUP538" s="340"/>
      <c r="PUQ538" s="485"/>
      <c r="PUR538" s="340"/>
      <c r="PUS538" s="485"/>
      <c r="PUT538" s="340"/>
      <c r="PUU538" s="485"/>
      <c r="PUV538" s="340"/>
      <c r="PUW538" s="485"/>
      <c r="PUX538" s="340"/>
      <c r="PUY538" s="485"/>
      <c r="PUZ538" s="340"/>
      <c r="PVA538" s="485"/>
      <c r="PVB538" s="340"/>
      <c r="PVC538" s="485"/>
      <c r="PVD538" s="340"/>
      <c r="PVE538" s="485"/>
      <c r="PVF538" s="340"/>
      <c r="PVG538" s="485"/>
      <c r="PVH538" s="340"/>
      <c r="PVI538" s="485"/>
      <c r="PVJ538" s="340"/>
      <c r="PVK538" s="485"/>
      <c r="PVL538" s="340"/>
      <c r="PVM538" s="485"/>
      <c r="PVN538" s="340"/>
      <c r="PVO538" s="485"/>
      <c r="PVP538" s="340"/>
      <c r="PVQ538" s="485"/>
      <c r="PVR538" s="340"/>
      <c r="PVS538" s="485"/>
      <c r="PVT538" s="340"/>
      <c r="PVU538" s="485"/>
      <c r="PVV538" s="340"/>
      <c r="PVW538" s="485"/>
      <c r="PVX538" s="340"/>
      <c r="PVY538" s="485"/>
      <c r="PVZ538" s="340"/>
      <c r="PWA538" s="485"/>
      <c r="PWB538" s="340"/>
      <c r="PWC538" s="485"/>
      <c r="PWD538" s="340"/>
      <c r="PWE538" s="485"/>
      <c r="PWF538" s="340"/>
      <c r="PWG538" s="485"/>
      <c r="PWH538" s="340"/>
      <c r="PWI538" s="485"/>
      <c r="PWJ538" s="340"/>
      <c r="PWK538" s="485"/>
      <c r="PWL538" s="340"/>
      <c r="PWM538" s="485"/>
      <c r="PWN538" s="340"/>
      <c r="PWO538" s="485"/>
      <c r="PWP538" s="340"/>
      <c r="PWQ538" s="485"/>
      <c r="PWR538" s="340"/>
      <c r="PWS538" s="485"/>
      <c r="PWT538" s="340"/>
      <c r="PWU538" s="485"/>
      <c r="PWV538" s="340"/>
      <c r="PWW538" s="485"/>
      <c r="PWX538" s="340"/>
      <c r="PWY538" s="485"/>
      <c r="PWZ538" s="340"/>
      <c r="PXA538" s="485"/>
      <c r="PXB538" s="340"/>
      <c r="PXC538" s="485"/>
      <c r="PXD538" s="340"/>
      <c r="PXE538" s="485"/>
      <c r="PXF538" s="340"/>
      <c r="PXG538" s="485"/>
      <c r="PXH538" s="340"/>
      <c r="PXI538" s="485"/>
      <c r="PXJ538" s="340"/>
      <c r="PXK538" s="485"/>
      <c r="PXL538" s="340"/>
      <c r="PXM538" s="485"/>
      <c r="PXN538" s="340"/>
      <c r="PXO538" s="485"/>
      <c r="PXP538" s="340"/>
      <c r="PXQ538" s="485"/>
      <c r="PXR538" s="340"/>
      <c r="PXS538" s="485"/>
      <c r="PXT538" s="340"/>
      <c r="PXU538" s="485"/>
      <c r="PXV538" s="340"/>
      <c r="PXW538" s="485"/>
      <c r="PXX538" s="340"/>
      <c r="PXY538" s="485"/>
      <c r="PXZ538" s="340"/>
      <c r="PYA538" s="485"/>
      <c r="PYB538" s="340"/>
      <c r="PYC538" s="485"/>
      <c r="PYD538" s="340"/>
      <c r="PYE538" s="485"/>
      <c r="PYF538" s="340"/>
      <c r="PYG538" s="485"/>
      <c r="PYH538" s="340"/>
      <c r="PYI538" s="485"/>
      <c r="PYJ538" s="340"/>
      <c r="PYK538" s="485"/>
      <c r="PYL538" s="340"/>
      <c r="PYM538" s="485"/>
      <c r="PYN538" s="340"/>
      <c r="PYO538" s="485"/>
      <c r="PYP538" s="340"/>
      <c r="PYQ538" s="485"/>
      <c r="PYR538" s="340"/>
      <c r="PYS538" s="485"/>
      <c r="PYT538" s="340"/>
      <c r="PYU538" s="485"/>
      <c r="PYV538" s="340"/>
      <c r="PYW538" s="485"/>
      <c r="PYX538" s="340"/>
      <c r="PYY538" s="485"/>
      <c r="PYZ538" s="340"/>
      <c r="PZA538" s="485"/>
      <c r="PZB538" s="340"/>
      <c r="PZC538" s="485"/>
      <c r="PZD538" s="340"/>
      <c r="PZE538" s="485"/>
      <c r="PZF538" s="340"/>
      <c r="PZG538" s="485"/>
      <c r="PZH538" s="340"/>
      <c r="PZI538" s="485"/>
      <c r="PZJ538" s="340"/>
      <c r="PZK538" s="485"/>
      <c r="PZL538" s="340"/>
      <c r="PZM538" s="485"/>
      <c r="PZN538" s="340"/>
      <c r="PZO538" s="485"/>
      <c r="PZP538" s="340"/>
      <c r="PZQ538" s="485"/>
      <c r="PZR538" s="340"/>
      <c r="PZS538" s="485"/>
      <c r="PZT538" s="340"/>
      <c r="PZU538" s="485"/>
      <c r="PZV538" s="340"/>
      <c r="PZW538" s="485"/>
      <c r="PZX538" s="340"/>
      <c r="PZY538" s="485"/>
      <c r="PZZ538" s="340"/>
      <c r="QAA538" s="485"/>
      <c r="QAB538" s="340"/>
      <c r="QAC538" s="485"/>
      <c r="QAD538" s="340"/>
      <c r="QAE538" s="485"/>
      <c r="QAF538" s="340"/>
      <c r="QAG538" s="485"/>
      <c r="QAH538" s="340"/>
      <c r="QAI538" s="485"/>
      <c r="QAJ538" s="340"/>
      <c r="QAK538" s="485"/>
      <c r="QAL538" s="340"/>
      <c r="QAM538" s="485"/>
      <c r="QAN538" s="340"/>
      <c r="QAO538" s="485"/>
      <c r="QAP538" s="340"/>
      <c r="QAQ538" s="485"/>
      <c r="QAR538" s="340"/>
      <c r="QAS538" s="485"/>
      <c r="QAT538" s="340"/>
      <c r="QAU538" s="485"/>
      <c r="QAV538" s="340"/>
      <c r="QAW538" s="485"/>
      <c r="QAX538" s="340"/>
      <c r="QAY538" s="485"/>
      <c r="QAZ538" s="340"/>
      <c r="QBA538" s="485"/>
      <c r="QBB538" s="340"/>
      <c r="QBC538" s="485"/>
      <c r="QBD538" s="340"/>
      <c r="QBE538" s="485"/>
      <c r="QBF538" s="340"/>
      <c r="QBG538" s="485"/>
      <c r="QBH538" s="340"/>
      <c r="QBI538" s="485"/>
      <c r="QBJ538" s="340"/>
      <c r="QBK538" s="485"/>
      <c r="QBL538" s="340"/>
      <c r="QBM538" s="485"/>
      <c r="QBN538" s="340"/>
      <c r="QBO538" s="485"/>
      <c r="QBP538" s="340"/>
      <c r="QBQ538" s="485"/>
      <c r="QBR538" s="340"/>
      <c r="QBS538" s="485"/>
      <c r="QBT538" s="340"/>
      <c r="QBU538" s="485"/>
      <c r="QBV538" s="340"/>
      <c r="QBW538" s="485"/>
      <c r="QBX538" s="340"/>
      <c r="QBY538" s="485"/>
      <c r="QBZ538" s="340"/>
      <c r="QCA538" s="485"/>
      <c r="QCB538" s="340"/>
      <c r="QCC538" s="485"/>
      <c r="QCD538" s="340"/>
      <c r="QCE538" s="485"/>
      <c r="QCF538" s="340"/>
      <c r="QCG538" s="485"/>
      <c r="QCH538" s="340"/>
      <c r="QCI538" s="485"/>
      <c r="QCJ538" s="340"/>
      <c r="QCK538" s="485"/>
      <c r="QCL538" s="340"/>
      <c r="QCM538" s="485"/>
      <c r="QCN538" s="340"/>
      <c r="QCO538" s="485"/>
      <c r="QCP538" s="340"/>
      <c r="QCQ538" s="485"/>
      <c r="QCR538" s="340"/>
      <c r="QCS538" s="485"/>
      <c r="QCT538" s="340"/>
      <c r="QCU538" s="485"/>
      <c r="QCV538" s="340"/>
      <c r="QCW538" s="485"/>
      <c r="QCX538" s="340"/>
      <c r="QCY538" s="485"/>
      <c r="QCZ538" s="340"/>
      <c r="QDA538" s="485"/>
      <c r="QDB538" s="340"/>
      <c r="QDC538" s="485"/>
      <c r="QDD538" s="340"/>
      <c r="QDE538" s="485"/>
      <c r="QDF538" s="340"/>
      <c r="QDG538" s="485"/>
      <c r="QDH538" s="340"/>
      <c r="QDI538" s="485"/>
      <c r="QDJ538" s="340"/>
      <c r="QDK538" s="485"/>
      <c r="QDL538" s="340"/>
      <c r="QDM538" s="485"/>
      <c r="QDN538" s="340"/>
      <c r="QDO538" s="485"/>
      <c r="QDP538" s="340"/>
      <c r="QDQ538" s="485"/>
      <c r="QDR538" s="340"/>
      <c r="QDS538" s="485"/>
      <c r="QDT538" s="340"/>
      <c r="QDU538" s="485"/>
      <c r="QDV538" s="340"/>
      <c r="QDW538" s="485"/>
      <c r="QDX538" s="340"/>
      <c r="QDY538" s="485"/>
      <c r="QDZ538" s="340"/>
      <c r="QEA538" s="485"/>
      <c r="QEB538" s="340"/>
      <c r="QEC538" s="485"/>
      <c r="QED538" s="340"/>
      <c r="QEE538" s="485"/>
      <c r="QEF538" s="340"/>
      <c r="QEG538" s="485"/>
      <c r="QEH538" s="340"/>
      <c r="QEI538" s="485"/>
      <c r="QEJ538" s="340"/>
      <c r="QEK538" s="485"/>
      <c r="QEL538" s="340"/>
      <c r="QEM538" s="485"/>
      <c r="QEN538" s="340"/>
      <c r="QEO538" s="485"/>
      <c r="QEP538" s="340"/>
      <c r="QEQ538" s="485"/>
      <c r="QER538" s="340"/>
      <c r="QES538" s="485"/>
      <c r="QET538" s="340"/>
      <c r="QEU538" s="485"/>
      <c r="QEV538" s="340"/>
      <c r="QEW538" s="485"/>
      <c r="QEX538" s="340"/>
      <c r="QEY538" s="485"/>
      <c r="QEZ538" s="340"/>
      <c r="QFA538" s="485"/>
      <c r="QFB538" s="340"/>
      <c r="QFC538" s="485"/>
      <c r="QFD538" s="340"/>
      <c r="QFE538" s="485"/>
      <c r="QFF538" s="340"/>
      <c r="QFG538" s="485"/>
      <c r="QFH538" s="340"/>
      <c r="QFI538" s="485"/>
      <c r="QFJ538" s="340"/>
      <c r="QFK538" s="485"/>
      <c r="QFL538" s="340"/>
      <c r="QFM538" s="485"/>
      <c r="QFN538" s="340"/>
      <c r="QFO538" s="485"/>
      <c r="QFP538" s="340"/>
      <c r="QFQ538" s="485"/>
      <c r="QFR538" s="340"/>
      <c r="QFS538" s="485"/>
      <c r="QFT538" s="340"/>
      <c r="QFU538" s="485"/>
      <c r="QFV538" s="340"/>
      <c r="QFW538" s="485"/>
      <c r="QFX538" s="340"/>
      <c r="QFY538" s="485"/>
      <c r="QFZ538" s="340"/>
      <c r="QGA538" s="485"/>
      <c r="QGB538" s="340"/>
      <c r="QGC538" s="485"/>
      <c r="QGD538" s="340"/>
      <c r="QGE538" s="485"/>
      <c r="QGF538" s="340"/>
      <c r="QGG538" s="485"/>
      <c r="QGH538" s="340"/>
      <c r="QGI538" s="485"/>
      <c r="QGJ538" s="340"/>
      <c r="QGK538" s="485"/>
      <c r="QGL538" s="340"/>
      <c r="QGM538" s="485"/>
      <c r="QGN538" s="340"/>
      <c r="QGO538" s="485"/>
      <c r="QGP538" s="340"/>
      <c r="QGQ538" s="485"/>
      <c r="QGR538" s="340"/>
      <c r="QGS538" s="485"/>
      <c r="QGT538" s="340"/>
      <c r="QGU538" s="485"/>
      <c r="QGV538" s="340"/>
      <c r="QGW538" s="485"/>
      <c r="QGX538" s="340"/>
      <c r="QGY538" s="485"/>
      <c r="QGZ538" s="340"/>
      <c r="QHA538" s="485"/>
      <c r="QHB538" s="340"/>
      <c r="QHC538" s="485"/>
      <c r="QHD538" s="340"/>
      <c r="QHE538" s="485"/>
      <c r="QHF538" s="340"/>
      <c r="QHG538" s="485"/>
      <c r="QHH538" s="340"/>
      <c r="QHI538" s="485"/>
      <c r="QHJ538" s="340"/>
      <c r="QHK538" s="485"/>
      <c r="QHL538" s="340"/>
      <c r="QHM538" s="485"/>
      <c r="QHN538" s="340"/>
      <c r="QHO538" s="485"/>
      <c r="QHP538" s="340"/>
      <c r="QHQ538" s="485"/>
      <c r="QHR538" s="340"/>
      <c r="QHS538" s="485"/>
      <c r="QHT538" s="340"/>
      <c r="QHU538" s="485"/>
      <c r="QHV538" s="340"/>
      <c r="QHW538" s="485"/>
      <c r="QHX538" s="340"/>
      <c r="QHY538" s="485"/>
      <c r="QHZ538" s="340"/>
      <c r="QIA538" s="485"/>
      <c r="QIB538" s="340"/>
      <c r="QIC538" s="485"/>
      <c r="QID538" s="340"/>
      <c r="QIE538" s="485"/>
      <c r="QIF538" s="340"/>
      <c r="QIG538" s="485"/>
      <c r="QIH538" s="340"/>
      <c r="QII538" s="485"/>
      <c r="QIJ538" s="340"/>
      <c r="QIK538" s="485"/>
      <c r="QIL538" s="340"/>
      <c r="QIM538" s="485"/>
      <c r="QIN538" s="340"/>
      <c r="QIO538" s="485"/>
      <c r="QIP538" s="340"/>
      <c r="QIQ538" s="485"/>
      <c r="QIR538" s="340"/>
      <c r="QIS538" s="485"/>
      <c r="QIT538" s="340"/>
      <c r="QIU538" s="485"/>
      <c r="QIV538" s="340"/>
      <c r="QIW538" s="485"/>
      <c r="QIX538" s="340"/>
      <c r="QIY538" s="485"/>
      <c r="QIZ538" s="340"/>
      <c r="QJA538" s="485"/>
      <c r="QJB538" s="340"/>
      <c r="QJC538" s="485"/>
      <c r="QJD538" s="340"/>
      <c r="QJE538" s="485"/>
      <c r="QJF538" s="340"/>
      <c r="QJG538" s="485"/>
      <c r="QJH538" s="340"/>
      <c r="QJI538" s="485"/>
      <c r="QJJ538" s="340"/>
      <c r="QJK538" s="485"/>
      <c r="QJL538" s="340"/>
      <c r="QJM538" s="485"/>
      <c r="QJN538" s="340"/>
      <c r="QJO538" s="485"/>
      <c r="QJP538" s="340"/>
      <c r="QJQ538" s="485"/>
      <c r="QJR538" s="340"/>
      <c r="QJS538" s="485"/>
      <c r="QJT538" s="340"/>
      <c r="QJU538" s="485"/>
      <c r="QJV538" s="340"/>
      <c r="QJW538" s="485"/>
      <c r="QJX538" s="340"/>
      <c r="QJY538" s="485"/>
      <c r="QJZ538" s="340"/>
      <c r="QKA538" s="485"/>
      <c r="QKB538" s="340"/>
      <c r="QKC538" s="485"/>
      <c r="QKD538" s="340"/>
      <c r="QKE538" s="485"/>
      <c r="QKF538" s="340"/>
      <c r="QKG538" s="485"/>
      <c r="QKH538" s="340"/>
      <c r="QKI538" s="485"/>
      <c r="QKJ538" s="340"/>
      <c r="QKK538" s="485"/>
      <c r="QKL538" s="340"/>
      <c r="QKM538" s="485"/>
      <c r="QKN538" s="340"/>
      <c r="QKO538" s="485"/>
      <c r="QKP538" s="340"/>
      <c r="QKQ538" s="485"/>
      <c r="QKR538" s="340"/>
      <c r="QKS538" s="485"/>
      <c r="QKT538" s="340"/>
      <c r="QKU538" s="485"/>
      <c r="QKV538" s="340"/>
      <c r="QKW538" s="485"/>
      <c r="QKX538" s="340"/>
      <c r="QKY538" s="485"/>
      <c r="QKZ538" s="340"/>
      <c r="QLA538" s="485"/>
      <c r="QLB538" s="340"/>
      <c r="QLC538" s="485"/>
      <c r="QLD538" s="340"/>
      <c r="QLE538" s="485"/>
      <c r="QLF538" s="340"/>
      <c r="QLG538" s="485"/>
      <c r="QLH538" s="340"/>
      <c r="QLI538" s="485"/>
      <c r="QLJ538" s="340"/>
      <c r="QLK538" s="485"/>
      <c r="QLL538" s="340"/>
      <c r="QLM538" s="485"/>
      <c r="QLN538" s="340"/>
      <c r="QLO538" s="485"/>
      <c r="QLP538" s="340"/>
      <c r="QLQ538" s="485"/>
      <c r="QLR538" s="340"/>
      <c r="QLS538" s="485"/>
      <c r="QLT538" s="340"/>
      <c r="QLU538" s="485"/>
      <c r="QLV538" s="340"/>
      <c r="QLW538" s="485"/>
      <c r="QLX538" s="340"/>
      <c r="QLY538" s="485"/>
      <c r="QLZ538" s="340"/>
      <c r="QMA538" s="485"/>
      <c r="QMB538" s="340"/>
      <c r="QMC538" s="485"/>
      <c r="QMD538" s="340"/>
      <c r="QME538" s="485"/>
      <c r="QMF538" s="340"/>
      <c r="QMG538" s="485"/>
      <c r="QMH538" s="340"/>
      <c r="QMI538" s="485"/>
      <c r="QMJ538" s="340"/>
      <c r="QMK538" s="485"/>
      <c r="QML538" s="340"/>
      <c r="QMM538" s="485"/>
      <c r="QMN538" s="340"/>
      <c r="QMO538" s="485"/>
      <c r="QMP538" s="340"/>
      <c r="QMQ538" s="485"/>
      <c r="QMR538" s="340"/>
      <c r="QMS538" s="485"/>
      <c r="QMT538" s="340"/>
      <c r="QMU538" s="485"/>
      <c r="QMV538" s="340"/>
      <c r="QMW538" s="485"/>
      <c r="QMX538" s="340"/>
      <c r="QMY538" s="485"/>
      <c r="QMZ538" s="340"/>
      <c r="QNA538" s="485"/>
      <c r="QNB538" s="340"/>
      <c r="QNC538" s="485"/>
      <c r="QND538" s="340"/>
      <c r="QNE538" s="485"/>
      <c r="QNF538" s="340"/>
      <c r="QNG538" s="485"/>
      <c r="QNH538" s="340"/>
      <c r="QNI538" s="485"/>
      <c r="QNJ538" s="340"/>
      <c r="QNK538" s="485"/>
      <c r="QNL538" s="340"/>
      <c r="QNM538" s="485"/>
      <c r="QNN538" s="340"/>
      <c r="QNO538" s="485"/>
      <c r="QNP538" s="340"/>
      <c r="QNQ538" s="485"/>
      <c r="QNR538" s="340"/>
      <c r="QNS538" s="485"/>
      <c r="QNT538" s="340"/>
      <c r="QNU538" s="485"/>
      <c r="QNV538" s="340"/>
      <c r="QNW538" s="485"/>
      <c r="QNX538" s="340"/>
      <c r="QNY538" s="485"/>
      <c r="QNZ538" s="340"/>
      <c r="QOA538" s="485"/>
      <c r="QOB538" s="340"/>
      <c r="QOC538" s="485"/>
      <c r="QOD538" s="340"/>
      <c r="QOE538" s="485"/>
      <c r="QOF538" s="340"/>
      <c r="QOG538" s="485"/>
      <c r="QOH538" s="340"/>
      <c r="QOI538" s="485"/>
      <c r="QOJ538" s="340"/>
      <c r="QOK538" s="485"/>
      <c r="QOL538" s="340"/>
      <c r="QOM538" s="485"/>
      <c r="QON538" s="340"/>
      <c r="QOO538" s="485"/>
      <c r="QOP538" s="340"/>
      <c r="QOQ538" s="485"/>
      <c r="QOR538" s="340"/>
      <c r="QOS538" s="485"/>
      <c r="QOT538" s="340"/>
      <c r="QOU538" s="485"/>
      <c r="QOV538" s="340"/>
      <c r="QOW538" s="485"/>
      <c r="QOX538" s="340"/>
      <c r="QOY538" s="485"/>
      <c r="QOZ538" s="340"/>
      <c r="QPA538" s="485"/>
      <c r="QPB538" s="340"/>
      <c r="QPC538" s="485"/>
      <c r="QPD538" s="340"/>
      <c r="QPE538" s="485"/>
      <c r="QPF538" s="340"/>
      <c r="QPG538" s="485"/>
      <c r="QPH538" s="340"/>
      <c r="QPI538" s="485"/>
      <c r="QPJ538" s="340"/>
      <c r="QPK538" s="485"/>
      <c r="QPL538" s="340"/>
      <c r="QPM538" s="485"/>
      <c r="QPN538" s="340"/>
      <c r="QPO538" s="485"/>
      <c r="QPP538" s="340"/>
      <c r="QPQ538" s="485"/>
      <c r="QPR538" s="340"/>
      <c r="QPS538" s="485"/>
      <c r="QPT538" s="340"/>
      <c r="QPU538" s="485"/>
      <c r="QPV538" s="340"/>
      <c r="QPW538" s="485"/>
      <c r="QPX538" s="340"/>
      <c r="QPY538" s="485"/>
      <c r="QPZ538" s="340"/>
      <c r="QQA538" s="485"/>
      <c r="QQB538" s="340"/>
      <c r="QQC538" s="485"/>
      <c r="QQD538" s="340"/>
      <c r="QQE538" s="485"/>
      <c r="QQF538" s="340"/>
      <c r="QQG538" s="485"/>
      <c r="QQH538" s="340"/>
      <c r="QQI538" s="485"/>
      <c r="QQJ538" s="340"/>
      <c r="QQK538" s="485"/>
      <c r="QQL538" s="340"/>
      <c r="QQM538" s="485"/>
      <c r="QQN538" s="340"/>
      <c r="QQO538" s="485"/>
      <c r="QQP538" s="340"/>
      <c r="QQQ538" s="485"/>
      <c r="QQR538" s="340"/>
      <c r="QQS538" s="485"/>
      <c r="QQT538" s="340"/>
      <c r="QQU538" s="485"/>
      <c r="QQV538" s="340"/>
      <c r="QQW538" s="485"/>
      <c r="QQX538" s="340"/>
      <c r="QQY538" s="485"/>
      <c r="QQZ538" s="340"/>
      <c r="QRA538" s="485"/>
      <c r="QRB538" s="340"/>
      <c r="QRC538" s="485"/>
      <c r="QRD538" s="340"/>
      <c r="QRE538" s="485"/>
      <c r="QRF538" s="340"/>
      <c r="QRG538" s="485"/>
      <c r="QRH538" s="340"/>
      <c r="QRI538" s="485"/>
      <c r="QRJ538" s="340"/>
      <c r="QRK538" s="485"/>
      <c r="QRL538" s="340"/>
      <c r="QRM538" s="485"/>
      <c r="QRN538" s="340"/>
      <c r="QRO538" s="485"/>
      <c r="QRP538" s="340"/>
      <c r="QRQ538" s="485"/>
      <c r="QRR538" s="340"/>
      <c r="QRS538" s="485"/>
      <c r="QRT538" s="340"/>
      <c r="QRU538" s="485"/>
      <c r="QRV538" s="340"/>
      <c r="QRW538" s="485"/>
      <c r="QRX538" s="340"/>
      <c r="QRY538" s="485"/>
      <c r="QRZ538" s="340"/>
      <c r="QSA538" s="485"/>
      <c r="QSB538" s="340"/>
      <c r="QSC538" s="485"/>
      <c r="QSD538" s="340"/>
      <c r="QSE538" s="485"/>
      <c r="QSF538" s="340"/>
      <c r="QSG538" s="485"/>
      <c r="QSH538" s="340"/>
      <c r="QSI538" s="485"/>
      <c r="QSJ538" s="340"/>
      <c r="QSK538" s="485"/>
      <c r="QSL538" s="340"/>
      <c r="QSM538" s="485"/>
      <c r="QSN538" s="340"/>
      <c r="QSO538" s="485"/>
      <c r="QSP538" s="340"/>
      <c r="QSQ538" s="485"/>
      <c r="QSR538" s="340"/>
      <c r="QSS538" s="485"/>
      <c r="QST538" s="340"/>
      <c r="QSU538" s="485"/>
      <c r="QSV538" s="340"/>
      <c r="QSW538" s="485"/>
      <c r="QSX538" s="340"/>
      <c r="QSY538" s="485"/>
      <c r="QSZ538" s="340"/>
      <c r="QTA538" s="485"/>
      <c r="QTB538" s="340"/>
      <c r="QTC538" s="485"/>
      <c r="QTD538" s="340"/>
      <c r="QTE538" s="485"/>
      <c r="QTF538" s="340"/>
      <c r="QTG538" s="485"/>
      <c r="QTH538" s="340"/>
      <c r="QTI538" s="485"/>
      <c r="QTJ538" s="340"/>
      <c r="QTK538" s="485"/>
      <c r="QTL538" s="340"/>
      <c r="QTM538" s="485"/>
      <c r="QTN538" s="340"/>
      <c r="QTO538" s="485"/>
      <c r="QTP538" s="340"/>
      <c r="QTQ538" s="485"/>
      <c r="QTR538" s="340"/>
      <c r="QTS538" s="485"/>
      <c r="QTT538" s="340"/>
      <c r="QTU538" s="485"/>
      <c r="QTV538" s="340"/>
      <c r="QTW538" s="485"/>
      <c r="QTX538" s="340"/>
      <c r="QTY538" s="485"/>
      <c r="QTZ538" s="340"/>
      <c r="QUA538" s="485"/>
      <c r="QUB538" s="340"/>
      <c r="QUC538" s="485"/>
      <c r="QUD538" s="340"/>
      <c r="QUE538" s="485"/>
      <c r="QUF538" s="340"/>
      <c r="QUG538" s="485"/>
      <c r="QUH538" s="340"/>
      <c r="QUI538" s="485"/>
      <c r="QUJ538" s="340"/>
      <c r="QUK538" s="485"/>
      <c r="QUL538" s="340"/>
      <c r="QUM538" s="485"/>
      <c r="QUN538" s="340"/>
      <c r="QUO538" s="485"/>
      <c r="QUP538" s="340"/>
      <c r="QUQ538" s="485"/>
      <c r="QUR538" s="340"/>
      <c r="QUS538" s="485"/>
      <c r="QUT538" s="340"/>
      <c r="QUU538" s="485"/>
      <c r="QUV538" s="340"/>
      <c r="QUW538" s="485"/>
      <c r="QUX538" s="340"/>
      <c r="QUY538" s="485"/>
      <c r="QUZ538" s="340"/>
      <c r="QVA538" s="485"/>
      <c r="QVB538" s="340"/>
      <c r="QVC538" s="485"/>
      <c r="QVD538" s="340"/>
      <c r="QVE538" s="485"/>
      <c r="QVF538" s="340"/>
      <c r="QVG538" s="485"/>
      <c r="QVH538" s="340"/>
      <c r="QVI538" s="485"/>
      <c r="QVJ538" s="340"/>
      <c r="QVK538" s="485"/>
      <c r="QVL538" s="340"/>
      <c r="QVM538" s="485"/>
      <c r="QVN538" s="340"/>
      <c r="QVO538" s="485"/>
      <c r="QVP538" s="340"/>
      <c r="QVQ538" s="485"/>
      <c r="QVR538" s="340"/>
      <c r="QVS538" s="485"/>
      <c r="QVT538" s="340"/>
      <c r="QVU538" s="485"/>
      <c r="QVV538" s="340"/>
      <c r="QVW538" s="485"/>
      <c r="QVX538" s="340"/>
      <c r="QVY538" s="485"/>
      <c r="QVZ538" s="340"/>
      <c r="QWA538" s="485"/>
      <c r="QWB538" s="340"/>
      <c r="QWC538" s="485"/>
      <c r="QWD538" s="340"/>
      <c r="QWE538" s="485"/>
      <c r="QWF538" s="340"/>
      <c r="QWG538" s="485"/>
      <c r="QWH538" s="340"/>
      <c r="QWI538" s="485"/>
      <c r="QWJ538" s="340"/>
      <c r="QWK538" s="485"/>
      <c r="QWL538" s="340"/>
      <c r="QWM538" s="485"/>
      <c r="QWN538" s="340"/>
      <c r="QWO538" s="485"/>
      <c r="QWP538" s="340"/>
      <c r="QWQ538" s="485"/>
      <c r="QWR538" s="340"/>
      <c r="QWS538" s="485"/>
      <c r="QWT538" s="340"/>
      <c r="QWU538" s="485"/>
      <c r="QWV538" s="340"/>
      <c r="QWW538" s="485"/>
      <c r="QWX538" s="340"/>
      <c r="QWY538" s="485"/>
      <c r="QWZ538" s="340"/>
      <c r="QXA538" s="485"/>
      <c r="QXB538" s="340"/>
      <c r="QXC538" s="485"/>
      <c r="QXD538" s="340"/>
      <c r="QXE538" s="485"/>
      <c r="QXF538" s="340"/>
      <c r="QXG538" s="485"/>
      <c r="QXH538" s="340"/>
      <c r="QXI538" s="485"/>
      <c r="QXJ538" s="340"/>
      <c r="QXK538" s="485"/>
      <c r="QXL538" s="340"/>
      <c r="QXM538" s="485"/>
      <c r="QXN538" s="340"/>
      <c r="QXO538" s="485"/>
      <c r="QXP538" s="340"/>
      <c r="QXQ538" s="485"/>
      <c r="QXR538" s="340"/>
      <c r="QXS538" s="485"/>
      <c r="QXT538" s="340"/>
      <c r="QXU538" s="485"/>
      <c r="QXV538" s="340"/>
      <c r="QXW538" s="485"/>
      <c r="QXX538" s="340"/>
      <c r="QXY538" s="485"/>
      <c r="QXZ538" s="340"/>
      <c r="QYA538" s="485"/>
      <c r="QYB538" s="340"/>
      <c r="QYC538" s="485"/>
      <c r="QYD538" s="340"/>
      <c r="QYE538" s="485"/>
      <c r="QYF538" s="340"/>
      <c r="QYG538" s="485"/>
      <c r="QYH538" s="340"/>
      <c r="QYI538" s="485"/>
      <c r="QYJ538" s="340"/>
      <c r="QYK538" s="485"/>
      <c r="QYL538" s="340"/>
      <c r="QYM538" s="485"/>
      <c r="QYN538" s="340"/>
      <c r="QYO538" s="485"/>
      <c r="QYP538" s="340"/>
      <c r="QYQ538" s="485"/>
      <c r="QYR538" s="340"/>
      <c r="QYS538" s="485"/>
      <c r="QYT538" s="340"/>
      <c r="QYU538" s="485"/>
      <c r="QYV538" s="340"/>
      <c r="QYW538" s="485"/>
      <c r="QYX538" s="340"/>
      <c r="QYY538" s="485"/>
      <c r="QYZ538" s="340"/>
      <c r="QZA538" s="485"/>
      <c r="QZB538" s="340"/>
      <c r="QZC538" s="485"/>
      <c r="QZD538" s="340"/>
      <c r="QZE538" s="485"/>
      <c r="QZF538" s="340"/>
      <c r="QZG538" s="485"/>
      <c r="QZH538" s="340"/>
      <c r="QZI538" s="485"/>
      <c r="QZJ538" s="340"/>
      <c r="QZK538" s="485"/>
      <c r="QZL538" s="340"/>
      <c r="QZM538" s="485"/>
      <c r="QZN538" s="340"/>
      <c r="QZO538" s="485"/>
      <c r="QZP538" s="340"/>
      <c r="QZQ538" s="485"/>
      <c r="QZR538" s="340"/>
      <c r="QZS538" s="485"/>
      <c r="QZT538" s="340"/>
      <c r="QZU538" s="485"/>
      <c r="QZV538" s="340"/>
      <c r="QZW538" s="485"/>
      <c r="QZX538" s="340"/>
      <c r="QZY538" s="485"/>
      <c r="QZZ538" s="340"/>
      <c r="RAA538" s="485"/>
      <c r="RAB538" s="340"/>
      <c r="RAC538" s="485"/>
      <c r="RAD538" s="340"/>
      <c r="RAE538" s="485"/>
      <c r="RAF538" s="340"/>
      <c r="RAG538" s="485"/>
      <c r="RAH538" s="340"/>
      <c r="RAI538" s="485"/>
      <c r="RAJ538" s="340"/>
      <c r="RAK538" s="485"/>
      <c r="RAL538" s="340"/>
      <c r="RAM538" s="485"/>
      <c r="RAN538" s="340"/>
      <c r="RAO538" s="485"/>
      <c r="RAP538" s="340"/>
      <c r="RAQ538" s="485"/>
      <c r="RAR538" s="340"/>
      <c r="RAS538" s="485"/>
      <c r="RAT538" s="340"/>
      <c r="RAU538" s="485"/>
      <c r="RAV538" s="340"/>
      <c r="RAW538" s="485"/>
      <c r="RAX538" s="340"/>
      <c r="RAY538" s="485"/>
      <c r="RAZ538" s="340"/>
      <c r="RBA538" s="485"/>
      <c r="RBB538" s="340"/>
      <c r="RBC538" s="485"/>
      <c r="RBD538" s="340"/>
      <c r="RBE538" s="485"/>
      <c r="RBF538" s="340"/>
      <c r="RBG538" s="485"/>
      <c r="RBH538" s="340"/>
      <c r="RBI538" s="485"/>
      <c r="RBJ538" s="340"/>
      <c r="RBK538" s="485"/>
      <c r="RBL538" s="340"/>
      <c r="RBM538" s="485"/>
      <c r="RBN538" s="340"/>
      <c r="RBO538" s="485"/>
      <c r="RBP538" s="340"/>
      <c r="RBQ538" s="485"/>
      <c r="RBR538" s="340"/>
      <c r="RBS538" s="485"/>
      <c r="RBT538" s="340"/>
      <c r="RBU538" s="485"/>
      <c r="RBV538" s="340"/>
      <c r="RBW538" s="485"/>
      <c r="RBX538" s="340"/>
      <c r="RBY538" s="485"/>
      <c r="RBZ538" s="340"/>
      <c r="RCA538" s="485"/>
      <c r="RCB538" s="340"/>
      <c r="RCC538" s="485"/>
      <c r="RCD538" s="340"/>
      <c r="RCE538" s="485"/>
      <c r="RCF538" s="340"/>
      <c r="RCG538" s="485"/>
      <c r="RCH538" s="340"/>
      <c r="RCI538" s="485"/>
      <c r="RCJ538" s="340"/>
      <c r="RCK538" s="485"/>
      <c r="RCL538" s="340"/>
      <c r="RCM538" s="485"/>
      <c r="RCN538" s="340"/>
      <c r="RCO538" s="485"/>
      <c r="RCP538" s="340"/>
      <c r="RCQ538" s="485"/>
      <c r="RCR538" s="340"/>
      <c r="RCS538" s="485"/>
      <c r="RCT538" s="340"/>
      <c r="RCU538" s="485"/>
      <c r="RCV538" s="340"/>
      <c r="RCW538" s="485"/>
      <c r="RCX538" s="340"/>
      <c r="RCY538" s="485"/>
      <c r="RCZ538" s="340"/>
      <c r="RDA538" s="485"/>
      <c r="RDB538" s="340"/>
      <c r="RDC538" s="485"/>
      <c r="RDD538" s="340"/>
      <c r="RDE538" s="485"/>
      <c r="RDF538" s="340"/>
      <c r="RDG538" s="485"/>
      <c r="RDH538" s="340"/>
      <c r="RDI538" s="485"/>
      <c r="RDJ538" s="340"/>
      <c r="RDK538" s="485"/>
      <c r="RDL538" s="340"/>
      <c r="RDM538" s="485"/>
      <c r="RDN538" s="340"/>
      <c r="RDO538" s="485"/>
      <c r="RDP538" s="340"/>
      <c r="RDQ538" s="485"/>
      <c r="RDR538" s="340"/>
      <c r="RDS538" s="485"/>
      <c r="RDT538" s="340"/>
      <c r="RDU538" s="485"/>
      <c r="RDV538" s="340"/>
      <c r="RDW538" s="485"/>
      <c r="RDX538" s="340"/>
      <c r="RDY538" s="485"/>
      <c r="RDZ538" s="340"/>
      <c r="REA538" s="485"/>
      <c r="REB538" s="340"/>
      <c r="REC538" s="485"/>
      <c r="RED538" s="340"/>
      <c r="REE538" s="485"/>
      <c r="REF538" s="340"/>
      <c r="REG538" s="485"/>
      <c r="REH538" s="340"/>
      <c r="REI538" s="485"/>
      <c r="REJ538" s="340"/>
      <c r="REK538" s="485"/>
      <c r="REL538" s="340"/>
      <c r="REM538" s="485"/>
      <c r="REN538" s="340"/>
      <c r="REO538" s="485"/>
      <c r="REP538" s="340"/>
      <c r="REQ538" s="485"/>
      <c r="RER538" s="340"/>
      <c r="RES538" s="485"/>
      <c r="RET538" s="340"/>
      <c r="REU538" s="485"/>
      <c r="REV538" s="340"/>
      <c r="REW538" s="485"/>
      <c r="REX538" s="340"/>
      <c r="REY538" s="485"/>
      <c r="REZ538" s="340"/>
      <c r="RFA538" s="485"/>
      <c r="RFB538" s="340"/>
      <c r="RFC538" s="485"/>
      <c r="RFD538" s="340"/>
      <c r="RFE538" s="485"/>
      <c r="RFF538" s="340"/>
      <c r="RFG538" s="485"/>
      <c r="RFH538" s="340"/>
      <c r="RFI538" s="485"/>
      <c r="RFJ538" s="340"/>
      <c r="RFK538" s="485"/>
      <c r="RFL538" s="340"/>
      <c r="RFM538" s="485"/>
      <c r="RFN538" s="340"/>
      <c r="RFO538" s="485"/>
      <c r="RFP538" s="340"/>
      <c r="RFQ538" s="485"/>
      <c r="RFR538" s="340"/>
      <c r="RFS538" s="485"/>
      <c r="RFT538" s="340"/>
      <c r="RFU538" s="485"/>
      <c r="RFV538" s="340"/>
      <c r="RFW538" s="485"/>
      <c r="RFX538" s="340"/>
      <c r="RFY538" s="485"/>
      <c r="RFZ538" s="340"/>
      <c r="RGA538" s="485"/>
      <c r="RGB538" s="340"/>
      <c r="RGC538" s="485"/>
      <c r="RGD538" s="340"/>
      <c r="RGE538" s="485"/>
      <c r="RGF538" s="340"/>
      <c r="RGG538" s="485"/>
      <c r="RGH538" s="340"/>
      <c r="RGI538" s="485"/>
      <c r="RGJ538" s="340"/>
      <c r="RGK538" s="485"/>
      <c r="RGL538" s="340"/>
      <c r="RGM538" s="485"/>
      <c r="RGN538" s="340"/>
      <c r="RGO538" s="485"/>
      <c r="RGP538" s="340"/>
      <c r="RGQ538" s="485"/>
      <c r="RGR538" s="340"/>
      <c r="RGS538" s="485"/>
      <c r="RGT538" s="340"/>
      <c r="RGU538" s="485"/>
      <c r="RGV538" s="340"/>
      <c r="RGW538" s="485"/>
      <c r="RGX538" s="340"/>
      <c r="RGY538" s="485"/>
      <c r="RGZ538" s="340"/>
      <c r="RHA538" s="485"/>
      <c r="RHB538" s="340"/>
      <c r="RHC538" s="485"/>
      <c r="RHD538" s="340"/>
      <c r="RHE538" s="485"/>
      <c r="RHF538" s="340"/>
      <c r="RHG538" s="485"/>
      <c r="RHH538" s="340"/>
      <c r="RHI538" s="485"/>
      <c r="RHJ538" s="340"/>
      <c r="RHK538" s="485"/>
      <c r="RHL538" s="340"/>
      <c r="RHM538" s="485"/>
      <c r="RHN538" s="340"/>
      <c r="RHO538" s="485"/>
      <c r="RHP538" s="340"/>
      <c r="RHQ538" s="485"/>
      <c r="RHR538" s="340"/>
      <c r="RHS538" s="485"/>
      <c r="RHT538" s="340"/>
      <c r="RHU538" s="485"/>
      <c r="RHV538" s="340"/>
      <c r="RHW538" s="485"/>
      <c r="RHX538" s="340"/>
      <c r="RHY538" s="485"/>
      <c r="RHZ538" s="340"/>
      <c r="RIA538" s="485"/>
      <c r="RIB538" s="340"/>
      <c r="RIC538" s="485"/>
      <c r="RID538" s="340"/>
      <c r="RIE538" s="485"/>
      <c r="RIF538" s="340"/>
      <c r="RIG538" s="485"/>
      <c r="RIH538" s="340"/>
      <c r="RII538" s="485"/>
      <c r="RIJ538" s="340"/>
      <c r="RIK538" s="485"/>
      <c r="RIL538" s="340"/>
      <c r="RIM538" s="485"/>
      <c r="RIN538" s="340"/>
      <c r="RIO538" s="485"/>
      <c r="RIP538" s="340"/>
      <c r="RIQ538" s="485"/>
      <c r="RIR538" s="340"/>
      <c r="RIS538" s="485"/>
      <c r="RIT538" s="340"/>
      <c r="RIU538" s="485"/>
      <c r="RIV538" s="340"/>
      <c r="RIW538" s="485"/>
      <c r="RIX538" s="340"/>
      <c r="RIY538" s="485"/>
      <c r="RIZ538" s="340"/>
      <c r="RJA538" s="485"/>
      <c r="RJB538" s="340"/>
      <c r="RJC538" s="485"/>
      <c r="RJD538" s="340"/>
      <c r="RJE538" s="485"/>
      <c r="RJF538" s="340"/>
      <c r="RJG538" s="485"/>
      <c r="RJH538" s="340"/>
      <c r="RJI538" s="485"/>
      <c r="RJJ538" s="340"/>
      <c r="RJK538" s="485"/>
      <c r="RJL538" s="340"/>
      <c r="RJM538" s="485"/>
      <c r="RJN538" s="340"/>
      <c r="RJO538" s="485"/>
      <c r="RJP538" s="340"/>
      <c r="RJQ538" s="485"/>
      <c r="RJR538" s="340"/>
      <c r="RJS538" s="485"/>
      <c r="RJT538" s="340"/>
      <c r="RJU538" s="485"/>
      <c r="RJV538" s="340"/>
      <c r="RJW538" s="485"/>
      <c r="RJX538" s="340"/>
      <c r="RJY538" s="485"/>
      <c r="RJZ538" s="340"/>
      <c r="RKA538" s="485"/>
      <c r="RKB538" s="340"/>
      <c r="RKC538" s="485"/>
      <c r="RKD538" s="340"/>
      <c r="RKE538" s="485"/>
      <c r="RKF538" s="340"/>
      <c r="RKG538" s="485"/>
      <c r="RKH538" s="340"/>
      <c r="RKI538" s="485"/>
      <c r="RKJ538" s="340"/>
      <c r="RKK538" s="485"/>
      <c r="RKL538" s="340"/>
      <c r="RKM538" s="485"/>
      <c r="RKN538" s="340"/>
      <c r="RKO538" s="485"/>
      <c r="RKP538" s="340"/>
      <c r="RKQ538" s="485"/>
      <c r="RKR538" s="340"/>
      <c r="RKS538" s="485"/>
      <c r="RKT538" s="340"/>
      <c r="RKU538" s="485"/>
      <c r="RKV538" s="340"/>
      <c r="RKW538" s="485"/>
      <c r="RKX538" s="340"/>
      <c r="RKY538" s="485"/>
      <c r="RKZ538" s="340"/>
      <c r="RLA538" s="485"/>
      <c r="RLB538" s="340"/>
      <c r="RLC538" s="485"/>
      <c r="RLD538" s="340"/>
      <c r="RLE538" s="485"/>
      <c r="RLF538" s="340"/>
      <c r="RLG538" s="485"/>
      <c r="RLH538" s="340"/>
      <c r="RLI538" s="485"/>
      <c r="RLJ538" s="340"/>
      <c r="RLK538" s="485"/>
      <c r="RLL538" s="340"/>
      <c r="RLM538" s="485"/>
      <c r="RLN538" s="340"/>
      <c r="RLO538" s="485"/>
      <c r="RLP538" s="340"/>
      <c r="RLQ538" s="485"/>
      <c r="RLR538" s="340"/>
      <c r="RLS538" s="485"/>
      <c r="RLT538" s="340"/>
      <c r="RLU538" s="485"/>
      <c r="RLV538" s="340"/>
      <c r="RLW538" s="485"/>
      <c r="RLX538" s="340"/>
      <c r="RLY538" s="485"/>
      <c r="RLZ538" s="340"/>
      <c r="RMA538" s="485"/>
      <c r="RMB538" s="340"/>
      <c r="RMC538" s="485"/>
      <c r="RMD538" s="340"/>
      <c r="RME538" s="485"/>
      <c r="RMF538" s="340"/>
      <c r="RMG538" s="485"/>
      <c r="RMH538" s="340"/>
      <c r="RMI538" s="485"/>
      <c r="RMJ538" s="340"/>
      <c r="RMK538" s="485"/>
      <c r="RML538" s="340"/>
      <c r="RMM538" s="485"/>
      <c r="RMN538" s="340"/>
      <c r="RMO538" s="485"/>
      <c r="RMP538" s="340"/>
      <c r="RMQ538" s="485"/>
      <c r="RMR538" s="340"/>
      <c r="RMS538" s="485"/>
      <c r="RMT538" s="340"/>
      <c r="RMU538" s="485"/>
      <c r="RMV538" s="340"/>
      <c r="RMW538" s="485"/>
      <c r="RMX538" s="340"/>
      <c r="RMY538" s="485"/>
      <c r="RMZ538" s="340"/>
      <c r="RNA538" s="485"/>
      <c r="RNB538" s="340"/>
      <c r="RNC538" s="485"/>
      <c r="RND538" s="340"/>
      <c r="RNE538" s="485"/>
      <c r="RNF538" s="340"/>
      <c r="RNG538" s="485"/>
      <c r="RNH538" s="340"/>
      <c r="RNI538" s="485"/>
      <c r="RNJ538" s="340"/>
      <c r="RNK538" s="485"/>
      <c r="RNL538" s="340"/>
      <c r="RNM538" s="485"/>
      <c r="RNN538" s="340"/>
      <c r="RNO538" s="485"/>
      <c r="RNP538" s="340"/>
      <c r="RNQ538" s="485"/>
      <c r="RNR538" s="340"/>
      <c r="RNS538" s="485"/>
      <c r="RNT538" s="340"/>
      <c r="RNU538" s="485"/>
      <c r="RNV538" s="340"/>
      <c r="RNW538" s="485"/>
      <c r="RNX538" s="340"/>
      <c r="RNY538" s="485"/>
      <c r="RNZ538" s="340"/>
      <c r="ROA538" s="485"/>
      <c r="ROB538" s="340"/>
      <c r="ROC538" s="485"/>
      <c r="ROD538" s="340"/>
      <c r="ROE538" s="485"/>
      <c r="ROF538" s="340"/>
      <c r="ROG538" s="485"/>
      <c r="ROH538" s="340"/>
      <c r="ROI538" s="485"/>
      <c r="ROJ538" s="340"/>
      <c r="ROK538" s="485"/>
      <c r="ROL538" s="340"/>
      <c r="ROM538" s="485"/>
      <c r="RON538" s="340"/>
      <c r="ROO538" s="485"/>
      <c r="ROP538" s="340"/>
      <c r="ROQ538" s="485"/>
      <c r="ROR538" s="340"/>
      <c r="ROS538" s="485"/>
      <c r="ROT538" s="340"/>
      <c r="ROU538" s="485"/>
      <c r="ROV538" s="340"/>
      <c r="ROW538" s="485"/>
      <c r="ROX538" s="340"/>
      <c r="ROY538" s="485"/>
      <c r="ROZ538" s="340"/>
      <c r="RPA538" s="485"/>
      <c r="RPB538" s="340"/>
      <c r="RPC538" s="485"/>
      <c r="RPD538" s="340"/>
      <c r="RPE538" s="485"/>
      <c r="RPF538" s="340"/>
      <c r="RPG538" s="485"/>
      <c r="RPH538" s="340"/>
      <c r="RPI538" s="485"/>
      <c r="RPJ538" s="340"/>
      <c r="RPK538" s="485"/>
      <c r="RPL538" s="340"/>
      <c r="RPM538" s="485"/>
      <c r="RPN538" s="340"/>
      <c r="RPO538" s="485"/>
      <c r="RPP538" s="340"/>
      <c r="RPQ538" s="485"/>
      <c r="RPR538" s="340"/>
      <c r="RPS538" s="485"/>
      <c r="RPT538" s="340"/>
      <c r="RPU538" s="485"/>
      <c r="RPV538" s="340"/>
      <c r="RPW538" s="485"/>
      <c r="RPX538" s="340"/>
      <c r="RPY538" s="485"/>
      <c r="RPZ538" s="340"/>
      <c r="RQA538" s="485"/>
      <c r="RQB538" s="340"/>
      <c r="RQC538" s="485"/>
      <c r="RQD538" s="340"/>
      <c r="RQE538" s="485"/>
      <c r="RQF538" s="340"/>
      <c r="RQG538" s="485"/>
      <c r="RQH538" s="340"/>
      <c r="RQI538" s="485"/>
      <c r="RQJ538" s="340"/>
      <c r="RQK538" s="485"/>
      <c r="RQL538" s="340"/>
      <c r="RQM538" s="485"/>
      <c r="RQN538" s="340"/>
      <c r="RQO538" s="485"/>
      <c r="RQP538" s="340"/>
      <c r="RQQ538" s="485"/>
      <c r="RQR538" s="340"/>
      <c r="RQS538" s="485"/>
      <c r="RQT538" s="340"/>
      <c r="RQU538" s="485"/>
      <c r="RQV538" s="340"/>
      <c r="RQW538" s="485"/>
      <c r="RQX538" s="340"/>
      <c r="RQY538" s="485"/>
      <c r="RQZ538" s="340"/>
      <c r="RRA538" s="485"/>
      <c r="RRB538" s="340"/>
      <c r="RRC538" s="485"/>
      <c r="RRD538" s="340"/>
      <c r="RRE538" s="485"/>
      <c r="RRF538" s="340"/>
      <c r="RRG538" s="485"/>
      <c r="RRH538" s="340"/>
      <c r="RRI538" s="485"/>
      <c r="RRJ538" s="340"/>
      <c r="RRK538" s="485"/>
      <c r="RRL538" s="340"/>
      <c r="RRM538" s="485"/>
      <c r="RRN538" s="340"/>
      <c r="RRO538" s="485"/>
      <c r="RRP538" s="340"/>
      <c r="RRQ538" s="485"/>
      <c r="RRR538" s="340"/>
      <c r="RRS538" s="485"/>
      <c r="RRT538" s="340"/>
      <c r="RRU538" s="485"/>
      <c r="RRV538" s="340"/>
      <c r="RRW538" s="485"/>
      <c r="RRX538" s="340"/>
      <c r="RRY538" s="485"/>
      <c r="RRZ538" s="340"/>
      <c r="RSA538" s="485"/>
      <c r="RSB538" s="340"/>
      <c r="RSC538" s="485"/>
      <c r="RSD538" s="340"/>
      <c r="RSE538" s="485"/>
      <c r="RSF538" s="340"/>
      <c r="RSG538" s="485"/>
      <c r="RSH538" s="340"/>
      <c r="RSI538" s="485"/>
      <c r="RSJ538" s="340"/>
      <c r="RSK538" s="485"/>
      <c r="RSL538" s="340"/>
      <c r="RSM538" s="485"/>
      <c r="RSN538" s="340"/>
      <c r="RSO538" s="485"/>
      <c r="RSP538" s="340"/>
      <c r="RSQ538" s="485"/>
      <c r="RSR538" s="340"/>
      <c r="RSS538" s="485"/>
      <c r="RST538" s="340"/>
      <c r="RSU538" s="485"/>
      <c r="RSV538" s="340"/>
      <c r="RSW538" s="485"/>
      <c r="RSX538" s="340"/>
      <c r="RSY538" s="485"/>
      <c r="RSZ538" s="340"/>
      <c r="RTA538" s="485"/>
      <c r="RTB538" s="340"/>
      <c r="RTC538" s="485"/>
      <c r="RTD538" s="340"/>
      <c r="RTE538" s="485"/>
      <c r="RTF538" s="340"/>
      <c r="RTG538" s="485"/>
      <c r="RTH538" s="340"/>
      <c r="RTI538" s="485"/>
      <c r="RTJ538" s="340"/>
      <c r="RTK538" s="485"/>
      <c r="RTL538" s="340"/>
      <c r="RTM538" s="485"/>
      <c r="RTN538" s="340"/>
      <c r="RTO538" s="485"/>
      <c r="RTP538" s="340"/>
      <c r="RTQ538" s="485"/>
      <c r="RTR538" s="340"/>
      <c r="RTS538" s="485"/>
      <c r="RTT538" s="340"/>
      <c r="RTU538" s="485"/>
      <c r="RTV538" s="340"/>
      <c r="RTW538" s="485"/>
      <c r="RTX538" s="340"/>
      <c r="RTY538" s="485"/>
      <c r="RTZ538" s="340"/>
      <c r="RUA538" s="485"/>
      <c r="RUB538" s="340"/>
      <c r="RUC538" s="485"/>
      <c r="RUD538" s="340"/>
      <c r="RUE538" s="485"/>
      <c r="RUF538" s="340"/>
      <c r="RUG538" s="485"/>
      <c r="RUH538" s="340"/>
      <c r="RUI538" s="485"/>
      <c r="RUJ538" s="340"/>
      <c r="RUK538" s="485"/>
      <c r="RUL538" s="340"/>
      <c r="RUM538" s="485"/>
      <c r="RUN538" s="340"/>
      <c r="RUO538" s="485"/>
      <c r="RUP538" s="340"/>
      <c r="RUQ538" s="485"/>
      <c r="RUR538" s="340"/>
      <c r="RUS538" s="485"/>
      <c r="RUT538" s="340"/>
      <c r="RUU538" s="485"/>
      <c r="RUV538" s="340"/>
      <c r="RUW538" s="485"/>
      <c r="RUX538" s="340"/>
      <c r="RUY538" s="485"/>
      <c r="RUZ538" s="340"/>
      <c r="RVA538" s="485"/>
      <c r="RVB538" s="340"/>
      <c r="RVC538" s="485"/>
      <c r="RVD538" s="340"/>
      <c r="RVE538" s="485"/>
      <c r="RVF538" s="340"/>
      <c r="RVG538" s="485"/>
      <c r="RVH538" s="340"/>
      <c r="RVI538" s="485"/>
      <c r="RVJ538" s="340"/>
      <c r="RVK538" s="485"/>
      <c r="RVL538" s="340"/>
      <c r="RVM538" s="485"/>
      <c r="RVN538" s="340"/>
      <c r="RVO538" s="485"/>
      <c r="RVP538" s="340"/>
      <c r="RVQ538" s="485"/>
      <c r="RVR538" s="340"/>
      <c r="RVS538" s="485"/>
      <c r="RVT538" s="340"/>
      <c r="RVU538" s="485"/>
      <c r="RVV538" s="340"/>
      <c r="RVW538" s="485"/>
      <c r="RVX538" s="340"/>
      <c r="RVY538" s="485"/>
      <c r="RVZ538" s="340"/>
      <c r="RWA538" s="485"/>
      <c r="RWB538" s="340"/>
      <c r="RWC538" s="485"/>
      <c r="RWD538" s="340"/>
      <c r="RWE538" s="485"/>
      <c r="RWF538" s="340"/>
      <c r="RWG538" s="485"/>
      <c r="RWH538" s="340"/>
      <c r="RWI538" s="485"/>
      <c r="RWJ538" s="340"/>
      <c r="RWK538" s="485"/>
      <c r="RWL538" s="340"/>
      <c r="RWM538" s="485"/>
      <c r="RWN538" s="340"/>
      <c r="RWO538" s="485"/>
      <c r="RWP538" s="340"/>
      <c r="RWQ538" s="485"/>
      <c r="RWR538" s="340"/>
      <c r="RWS538" s="485"/>
      <c r="RWT538" s="340"/>
      <c r="RWU538" s="485"/>
      <c r="RWV538" s="340"/>
      <c r="RWW538" s="485"/>
      <c r="RWX538" s="340"/>
      <c r="RWY538" s="485"/>
      <c r="RWZ538" s="340"/>
      <c r="RXA538" s="485"/>
      <c r="RXB538" s="340"/>
      <c r="RXC538" s="485"/>
      <c r="RXD538" s="340"/>
      <c r="RXE538" s="485"/>
      <c r="RXF538" s="340"/>
      <c r="RXG538" s="485"/>
      <c r="RXH538" s="340"/>
      <c r="RXI538" s="485"/>
      <c r="RXJ538" s="340"/>
      <c r="RXK538" s="485"/>
      <c r="RXL538" s="340"/>
      <c r="RXM538" s="485"/>
      <c r="RXN538" s="340"/>
      <c r="RXO538" s="485"/>
      <c r="RXP538" s="340"/>
      <c r="RXQ538" s="485"/>
      <c r="RXR538" s="340"/>
      <c r="RXS538" s="485"/>
      <c r="RXT538" s="340"/>
      <c r="RXU538" s="485"/>
      <c r="RXV538" s="340"/>
      <c r="RXW538" s="485"/>
      <c r="RXX538" s="340"/>
      <c r="RXY538" s="485"/>
      <c r="RXZ538" s="340"/>
      <c r="RYA538" s="485"/>
      <c r="RYB538" s="340"/>
      <c r="RYC538" s="485"/>
      <c r="RYD538" s="340"/>
      <c r="RYE538" s="485"/>
      <c r="RYF538" s="340"/>
      <c r="RYG538" s="485"/>
      <c r="RYH538" s="340"/>
      <c r="RYI538" s="485"/>
      <c r="RYJ538" s="340"/>
      <c r="RYK538" s="485"/>
      <c r="RYL538" s="340"/>
      <c r="RYM538" s="485"/>
      <c r="RYN538" s="340"/>
      <c r="RYO538" s="485"/>
      <c r="RYP538" s="340"/>
      <c r="RYQ538" s="485"/>
      <c r="RYR538" s="340"/>
      <c r="RYS538" s="485"/>
      <c r="RYT538" s="340"/>
      <c r="RYU538" s="485"/>
      <c r="RYV538" s="340"/>
      <c r="RYW538" s="485"/>
      <c r="RYX538" s="340"/>
      <c r="RYY538" s="485"/>
      <c r="RYZ538" s="340"/>
      <c r="RZA538" s="485"/>
      <c r="RZB538" s="340"/>
      <c r="RZC538" s="485"/>
      <c r="RZD538" s="340"/>
      <c r="RZE538" s="485"/>
      <c r="RZF538" s="340"/>
      <c r="RZG538" s="485"/>
      <c r="RZH538" s="340"/>
      <c r="RZI538" s="485"/>
      <c r="RZJ538" s="340"/>
      <c r="RZK538" s="485"/>
      <c r="RZL538" s="340"/>
      <c r="RZM538" s="485"/>
      <c r="RZN538" s="340"/>
      <c r="RZO538" s="485"/>
      <c r="RZP538" s="340"/>
      <c r="RZQ538" s="485"/>
      <c r="RZR538" s="340"/>
      <c r="RZS538" s="485"/>
      <c r="RZT538" s="340"/>
      <c r="RZU538" s="485"/>
      <c r="RZV538" s="340"/>
      <c r="RZW538" s="485"/>
      <c r="RZX538" s="340"/>
      <c r="RZY538" s="485"/>
      <c r="RZZ538" s="340"/>
      <c r="SAA538" s="485"/>
      <c r="SAB538" s="340"/>
      <c r="SAC538" s="485"/>
      <c r="SAD538" s="340"/>
      <c r="SAE538" s="485"/>
      <c r="SAF538" s="340"/>
      <c r="SAG538" s="485"/>
      <c r="SAH538" s="340"/>
      <c r="SAI538" s="485"/>
      <c r="SAJ538" s="340"/>
      <c r="SAK538" s="485"/>
      <c r="SAL538" s="340"/>
      <c r="SAM538" s="485"/>
      <c r="SAN538" s="340"/>
      <c r="SAO538" s="485"/>
      <c r="SAP538" s="340"/>
      <c r="SAQ538" s="485"/>
      <c r="SAR538" s="340"/>
      <c r="SAS538" s="485"/>
      <c r="SAT538" s="340"/>
      <c r="SAU538" s="485"/>
      <c r="SAV538" s="340"/>
      <c r="SAW538" s="485"/>
      <c r="SAX538" s="340"/>
      <c r="SAY538" s="485"/>
      <c r="SAZ538" s="340"/>
      <c r="SBA538" s="485"/>
      <c r="SBB538" s="340"/>
      <c r="SBC538" s="485"/>
      <c r="SBD538" s="340"/>
      <c r="SBE538" s="485"/>
      <c r="SBF538" s="340"/>
      <c r="SBG538" s="485"/>
      <c r="SBH538" s="340"/>
      <c r="SBI538" s="485"/>
      <c r="SBJ538" s="340"/>
      <c r="SBK538" s="485"/>
      <c r="SBL538" s="340"/>
      <c r="SBM538" s="485"/>
      <c r="SBN538" s="340"/>
      <c r="SBO538" s="485"/>
      <c r="SBP538" s="340"/>
      <c r="SBQ538" s="485"/>
      <c r="SBR538" s="340"/>
      <c r="SBS538" s="485"/>
      <c r="SBT538" s="340"/>
      <c r="SBU538" s="485"/>
      <c r="SBV538" s="340"/>
      <c r="SBW538" s="485"/>
      <c r="SBX538" s="340"/>
      <c r="SBY538" s="485"/>
      <c r="SBZ538" s="340"/>
      <c r="SCA538" s="485"/>
      <c r="SCB538" s="340"/>
      <c r="SCC538" s="485"/>
      <c r="SCD538" s="340"/>
      <c r="SCE538" s="485"/>
      <c r="SCF538" s="340"/>
      <c r="SCG538" s="485"/>
      <c r="SCH538" s="340"/>
      <c r="SCI538" s="485"/>
      <c r="SCJ538" s="340"/>
      <c r="SCK538" s="485"/>
      <c r="SCL538" s="340"/>
      <c r="SCM538" s="485"/>
      <c r="SCN538" s="340"/>
      <c r="SCO538" s="485"/>
      <c r="SCP538" s="340"/>
      <c r="SCQ538" s="485"/>
      <c r="SCR538" s="340"/>
      <c r="SCS538" s="485"/>
      <c r="SCT538" s="340"/>
      <c r="SCU538" s="485"/>
      <c r="SCV538" s="340"/>
      <c r="SCW538" s="485"/>
      <c r="SCX538" s="340"/>
      <c r="SCY538" s="485"/>
      <c r="SCZ538" s="340"/>
      <c r="SDA538" s="485"/>
      <c r="SDB538" s="340"/>
      <c r="SDC538" s="485"/>
      <c r="SDD538" s="340"/>
      <c r="SDE538" s="485"/>
      <c r="SDF538" s="340"/>
      <c r="SDG538" s="485"/>
      <c r="SDH538" s="340"/>
      <c r="SDI538" s="485"/>
      <c r="SDJ538" s="340"/>
      <c r="SDK538" s="485"/>
      <c r="SDL538" s="340"/>
      <c r="SDM538" s="485"/>
      <c r="SDN538" s="340"/>
      <c r="SDO538" s="485"/>
      <c r="SDP538" s="340"/>
      <c r="SDQ538" s="485"/>
      <c r="SDR538" s="340"/>
      <c r="SDS538" s="485"/>
      <c r="SDT538" s="340"/>
      <c r="SDU538" s="485"/>
      <c r="SDV538" s="340"/>
      <c r="SDW538" s="485"/>
      <c r="SDX538" s="340"/>
      <c r="SDY538" s="485"/>
      <c r="SDZ538" s="340"/>
      <c r="SEA538" s="485"/>
      <c r="SEB538" s="340"/>
      <c r="SEC538" s="485"/>
      <c r="SED538" s="340"/>
      <c r="SEE538" s="485"/>
      <c r="SEF538" s="340"/>
      <c r="SEG538" s="485"/>
      <c r="SEH538" s="340"/>
      <c r="SEI538" s="485"/>
      <c r="SEJ538" s="340"/>
      <c r="SEK538" s="485"/>
      <c r="SEL538" s="340"/>
      <c r="SEM538" s="485"/>
      <c r="SEN538" s="340"/>
      <c r="SEO538" s="485"/>
      <c r="SEP538" s="340"/>
      <c r="SEQ538" s="485"/>
      <c r="SER538" s="340"/>
      <c r="SES538" s="485"/>
      <c r="SET538" s="340"/>
      <c r="SEU538" s="485"/>
      <c r="SEV538" s="340"/>
      <c r="SEW538" s="485"/>
      <c r="SEX538" s="340"/>
      <c r="SEY538" s="485"/>
      <c r="SEZ538" s="340"/>
      <c r="SFA538" s="485"/>
      <c r="SFB538" s="340"/>
      <c r="SFC538" s="485"/>
      <c r="SFD538" s="340"/>
      <c r="SFE538" s="485"/>
      <c r="SFF538" s="340"/>
      <c r="SFG538" s="485"/>
      <c r="SFH538" s="340"/>
      <c r="SFI538" s="485"/>
      <c r="SFJ538" s="340"/>
      <c r="SFK538" s="485"/>
      <c r="SFL538" s="340"/>
      <c r="SFM538" s="485"/>
      <c r="SFN538" s="340"/>
      <c r="SFO538" s="485"/>
      <c r="SFP538" s="340"/>
      <c r="SFQ538" s="485"/>
      <c r="SFR538" s="340"/>
      <c r="SFS538" s="485"/>
      <c r="SFT538" s="340"/>
      <c r="SFU538" s="485"/>
      <c r="SFV538" s="340"/>
      <c r="SFW538" s="485"/>
      <c r="SFX538" s="340"/>
      <c r="SFY538" s="485"/>
      <c r="SFZ538" s="340"/>
      <c r="SGA538" s="485"/>
      <c r="SGB538" s="340"/>
      <c r="SGC538" s="485"/>
      <c r="SGD538" s="340"/>
      <c r="SGE538" s="485"/>
      <c r="SGF538" s="340"/>
      <c r="SGG538" s="485"/>
      <c r="SGH538" s="340"/>
      <c r="SGI538" s="485"/>
      <c r="SGJ538" s="340"/>
      <c r="SGK538" s="485"/>
      <c r="SGL538" s="340"/>
      <c r="SGM538" s="485"/>
      <c r="SGN538" s="340"/>
      <c r="SGO538" s="485"/>
      <c r="SGP538" s="340"/>
      <c r="SGQ538" s="485"/>
      <c r="SGR538" s="340"/>
      <c r="SGS538" s="485"/>
      <c r="SGT538" s="340"/>
      <c r="SGU538" s="485"/>
      <c r="SGV538" s="340"/>
      <c r="SGW538" s="485"/>
      <c r="SGX538" s="340"/>
      <c r="SGY538" s="485"/>
      <c r="SGZ538" s="340"/>
      <c r="SHA538" s="485"/>
      <c r="SHB538" s="340"/>
      <c r="SHC538" s="485"/>
      <c r="SHD538" s="340"/>
      <c r="SHE538" s="485"/>
      <c r="SHF538" s="340"/>
      <c r="SHG538" s="485"/>
      <c r="SHH538" s="340"/>
      <c r="SHI538" s="485"/>
      <c r="SHJ538" s="340"/>
      <c r="SHK538" s="485"/>
      <c r="SHL538" s="340"/>
      <c r="SHM538" s="485"/>
      <c r="SHN538" s="340"/>
      <c r="SHO538" s="485"/>
      <c r="SHP538" s="340"/>
      <c r="SHQ538" s="485"/>
      <c r="SHR538" s="340"/>
      <c r="SHS538" s="485"/>
      <c r="SHT538" s="340"/>
      <c r="SHU538" s="485"/>
      <c r="SHV538" s="340"/>
      <c r="SHW538" s="485"/>
      <c r="SHX538" s="340"/>
      <c r="SHY538" s="485"/>
      <c r="SHZ538" s="340"/>
      <c r="SIA538" s="485"/>
      <c r="SIB538" s="340"/>
      <c r="SIC538" s="485"/>
      <c r="SID538" s="340"/>
      <c r="SIE538" s="485"/>
      <c r="SIF538" s="340"/>
      <c r="SIG538" s="485"/>
      <c r="SIH538" s="340"/>
      <c r="SII538" s="485"/>
      <c r="SIJ538" s="340"/>
      <c r="SIK538" s="485"/>
      <c r="SIL538" s="340"/>
      <c r="SIM538" s="485"/>
      <c r="SIN538" s="340"/>
      <c r="SIO538" s="485"/>
      <c r="SIP538" s="340"/>
      <c r="SIQ538" s="485"/>
      <c r="SIR538" s="340"/>
      <c r="SIS538" s="485"/>
      <c r="SIT538" s="340"/>
      <c r="SIU538" s="485"/>
      <c r="SIV538" s="340"/>
      <c r="SIW538" s="485"/>
      <c r="SIX538" s="340"/>
      <c r="SIY538" s="485"/>
      <c r="SIZ538" s="340"/>
      <c r="SJA538" s="485"/>
      <c r="SJB538" s="340"/>
      <c r="SJC538" s="485"/>
      <c r="SJD538" s="340"/>
      <c r="SJE538" s="485"/>
      <c r="SJF538" s="340"/>
      <c r="SJG538" s="485"/>
      <c r="SJH538" s="340"/>
      <c r="SJI538" s="485"/>
      <c r="SJJ538" s="340"/>
      <c r="SJK538" s="485"/>
      <c r="SJL538" s="340"/>
      <c r="SJM538" s="485"/>
      <c r="SJN538" s="340"/>
      <c r="SJO538" s="485"/>
      <c r="SJP538" s="340"/>
      <c r="SJQ538" s="485"/>
      <c r="SJR538" s="340"/>
      <c r="SJS538" s="485"/>
      <c r="SJT538" s="340"/>
      <c r="SJU538" s="485"/>
      <c r="SJV538" s="340"/>
      <c r="SJW538" s="485"/>
      <c r="SJX538" s="340"/>
      <c r="SJY538" s="485"/>
      <c r="SJZ538" s="340"/>
      <c r="SKA538" s="485"/>
      <c r="SKB538" s="340"/>
      <c r="SKC538" s="485"/>
      <c r="SKD538" s="340"/>
      <c r="SKE538" s="485"/>
      <c r="SKF538" s="340"/>
      <c r="SKG538" s="485"/>
      <c r="SKH538" s="340"/>
      <c r="SKI538" s="485"/>
      <c r="SKJ538" s="340"/>
      <c r="SKK538" s="485"/>
      <c r="SKL538" s="340"/>
      <c r="SKM538" s="485"/>
      <c r="SKN538" s="340"/>
      <c r="SKO538" s="485"/>
      <c r="SKP538" s="340"/>
      <c r="SKQ538" s="485"/>
      <c r="SKR538" s="340"/>
      <c r="SKS538" s="485"/>
      <c r="SKT538" s="340"/>
      <c r="SKU538" s="485"/>
      <c r="SKV538" s="340"/>
      <c r="SKW538" s="485"/>
      <c r="SKX538" s="340"/>
      <c r="SKY538" s="485"/>
      <c r="SKZ538" s="340"/>
      <c r="SLA538" s="485"/>
      <c r="SLB538" s="340"/>
      <c r="SLC538" s="485"/>
      <c r="SLD538" s="340"/>
      <c r="SLE538" s="485"/>
      <c r="SLF538" s="340"/>
      <c r="SLG538" s="485"/>
      <c r="SLH538" s="340"/>
      <c r="SLI538" s="485"/>
      <c r="SLJ538" s="340"/>
      <c r="SLK538" s="485"/>
      <c r="SLL538" s="340"/>
      <c r="SLM538" s="485"/>
      <c r="SLN538" s="340"/>
      <c r="SLO538" s="485"/>
      <c r="SLP538" s="340"/>
      <c r="SLQ538" s="485"/>
      <c r="SLR538" s="340"/>
      <c r="SLS538" s="485"/>
      <c r="SLT538" s="340"/>
      <c r="SLU538" s="485"/>
      <c r="SLV538" s="340"/>
      <c r="SLW538" s="485"/>
      <c r="SLX538" s="340"/>
      <c r="SLY538" s="485"/>
      <c r="SLZ538" s="340"/>
      <c r="SMA538" s="485"/>
      <c r="SMB538" s="340"/>
      <c r="SMC538" s="485"/>
      <c r="SMD538" s="340"/>
      <c r="SME538" s="485"/>
      <c r="SMF538" s="340"/>
      <c r="SMG538" s="485"/>
      <c r="SMH538" s="340"/>
      <c r="SMI538" s="485"/>
      <c r="SMJ538" s="340"/>
      <c r="SMK538" s="485"/>
      <c r="SML538" s="340"/>
      <c r="SMM538" s="485"/>
      <c r="SMN538" s="340"/>
      <c r="SMO538" s="485"/>
      <c r="SMP538" s="340"/>
      <c r="SMQ538" s="485"/>
      <c r="SMR538" s="340"/>
      <c r="SMS538" s="485"/>
      <c r="SMT538" s="340"/>
      <c r="SMU538" s="485"/>
      <c r="SMV538" s="340"/>
      <c r="SMW538" s="485"/>
      <c r="SMX538" s="340"/>
      <c r="SMY538" s="485"/>
      <c r="SMZ538" s="340"/>
      <c r="SNA538" s="485"/>
      <c r="SNB538" s="340"/>
      <c r="SNC538" s="485"/>
      <c r="SND538" s="340"/>
      <c r="SNE538" s="485"/>
      <c r="SNF538" s="340"/>
      <c r="SNG538" s="485"/>
      <c r="SNH538" s="340"/>
      <c r="SNI538" s="485"/>
      <c r="SNJ538" s="340"/>
      <c r="SNK538" s="485"/>
      <c r="SNL538" s="340"/>
      <c r="SNM538" s="485"/>
      <c r="SNN538" s="340"/>
      <c r="SNO538" s="485"/>
      <c r="SNP538" s="340"/>
      <c r="SNQ538" s="485"/>
      <c r="SNR538" s="340"/>
      <c r="SNS538" s="485"/>
      <c r="SNT538" s="340"/>
      <c r="SNU538" s="485"/>
      <c r="SNV538" s="340"/>
      <c r="SNW538" s="485"/>
      <c r="SNX538" s="340"/>
      <c r="SNY538" s="485"/>
      <c r="SNZ538" s="340"/>
      <c r="SOA538" s="485"/>
      <c r="SOB538" s="340"/>
      <c r="SOC538" s="485"/>
      <c r="SOD538" s="340"/>
      <c r="SOE538" s="485"/>
      <c r="SOF538" s="340"/>
      <c r="SOG538" s="485"/>
      <c r="SOH538" s="340"/>
      <c r="SOI538" s="485"/>
      <c r="SOJ538" s="340"/>
      <c r="SOK538" s="485"/>
      <c r="SOL538" s="340"/>
      <c r="SOM538" s="485"/>
      <c r="SON538" s="340"/>
      <c r="SOO538" s="485"/>
      <c r="SOP538" s="340"/>
      <c r="SOQ538" s="485"/>
      <c r="SOR538" s="340"/>
      <c r="SOS538" s="485"/>
      <c r="SOT538" s="340"/>
      <c r="SOU538" s="485"/>
      <c r="SOV538" s="340"/>
      <c r="SOW538" s="485"/>
      <c r="SOX538" s="340"/>
      <c r="SOY538" s="485"/>
      <c r="SOZ538" s="340"/>
      <c r="SPA538" s="485"/>
      <c r="SPB538" s="340"/>
      <c r="SPC538" s="485"/>
      <c r="SPD538" s="340"/>
      <c r="SPE538" s="485"/>
      <c r="SPF538" s="340"/>
      <c r="SPG538" s="485"/>
      <c r="SPH538" s="340"/>
      <c r="SPI538" s="485"/>
      <c r="SPJ538" s="340"/>
      <c r="SPK538" s="485"/>
      <c r="SPL538" s="340"/>
      <c r="SPM538" s="485"/>
      <c r="SPN538" s="340"/>
      <c r="SPO538" s="485"/>
      <c r="SPP538" s="340"/>
      <c r="SPQ538" s="485"/>
      <c r="SPR538" s="340"/>
      <c r="SPS538" s="485"/>
      <c r="SPT538" s="340"/>
      <c r="SPU538" s="485"/>
      <c r="SPV538" s="340"/>
      <c r="SPW538" s="485"/>
      <c r="SPX538" s="340"/>
      <c r="SPY538" s="485"/>
      <c r="SPZ538" s="340"/>
      <c r="SQA538" s="485"/>
      <c r="SQB538" s="340"/>
      <c r="SQC538" s="485"/>
      <c r="SQD538" s="340"/>
      <c r="SQE538" s="485"/>
      <c r="SQF538" s="340"/>
      <c r="SQG538" s="485"/>
      <c r="SQH538" s="340"/>
      <c r="SQI538" s="485"/>
      <c r="SQJ538" s="340"/>
      <c r="SQK538" s="485"/>
      <c r="SQL538" s="340"/>
      <c r="SQM538" s="485"/>
      <c r="SQN538" s="340"/>
      <c r="SQO538" s="485"/>
      <c r="SQP538" s="340"/>
      <c r="SQQ538" s="485"/>
      <c r="SQR538" s="340"/>
      <c r="SQS538" s="485"/>
      <c r="SQT538" s="340"/>
      <c r="SQU538" s="485"/>
      <c r="SQV538" s="340"/>
      <c r="SQW538" s="485"/>
      <c r="SQX538" s="340"/>
      <c r="SQY538" s="485"/>
      <c r="SQZ538" s="340"/>
      <c r="SRA538" s="485"/>
      <c r="SRB538" s="340"/>
      <c r="SRC538" s="485"/>
      <c r="SRD538" s="340"/>
      <c r="SRE538" s="485"/>
      <c r="SRF538" s="340"/>
      <c r="SRG538" s="485"/>
      <c r="SRH538" s="340"/>
      <c r="SRI538" s="485"/>
      <c r="SRJ538" s="340"/>
      <c r="SRK538" s="485"/>
      <c r="SRL538" s="340"/>
      <c r="SRM538" s="485"/>
      <c r="SRN538" s="340"/>
      <c r="SRO538" s="485"/>
      <c r="SRP538" s="340"/>
      <c r="SRQ538" s="485"/>
      <c r="SRR538" s="340"/>
      <c r="SRS538" s="485"/>
      <c r="SRT538" s="340"/>
      <c r="SRU538" s="485"/>
      <c r="SRV538" s="340"/>
      <c r="SRW538" s="485"/>
      <c r="SRX538" s="340"/>
      <c r="SRY538" s="485"/>
      <c r="SRZ538" s="340"/>
      <c r="SSA538" s="485"/>
      <c r="SSB538" s="340"/>
      <c r="SSC538" s="485"/>
      <c r="SSD538" s="340"/>
      <c r="SSE538" s="485"/>
      <c r="SSF538" s="340"/>
      <c r="SSG538" s="485"/>
      <c r="SSH538" s="340"/>
      <c r="SSI538" s="485"/>
      <c r="SSJ538" s="340"/>
      <c r="SSK538" s="485"/>
      <c r="SSL538" s="340"/>
      <c r="SSM538" s="485"/>
      <c r="SSN538" s="340"/>
      <c r="SSO538" s="485"/>
      <c r="SSP538" s="340"/>
      <c r="SSQ538" s="485"/>
      <c r="SSR538" s="340"/>
      <c r="SSS538" s="485"/>
      <c r="SST538" s="340"/>
      <c r="SSU538" s="485"/>
      <c r="SSV538" s="340"/>
      <c r="SSW538" s="485"/>
      <c r="SSX538" s="340"/>
      <c r="SSY538" s="485"/>
      <c r="SSZ538" s="340"/>
      <c r="STA538" s="485"/>
      <c r="STB538" s="340"/>
      <c r="STC538" s="485"/>
      <c r="STD538" s="340"/>
      <c r="STE538" s="485"/>
      <c r="STF538" s="340"/>
      <c r="STG538" s="485"/>
      <c r="STH538" s="340"/>
      <c r="STI538" s="485"/>
      <c r="STJ538" s="340"/>
      <c r="STK538" s="485"/>
      <c r="STL538" s="340"/>
      <c r="STM538" s="485"/>
      <c r="STN538" s="340"/>
      <c r="STO538" s="485"/>
      <c r="STP538" s="340"/>
      <c r="STQ538" s="485"/>
      <c r="STR538" s="340"/>
      <c r="STS538" s="485"/>
      <c r="STT538" s="340"/>
      <c r="STU538" s="485"/>
      <c r="STV538" s="340"/>
      <c r="STW538" s="485"/>
      <c r="STX538" s="340"/>
      <c r="STY538" s="485"/>
      <c r="STZ538" s="340"/>
      <c r="SUA538" s="485"/>
      <c r="SUB538" s="340"/>
      <c r="SUC538" s="485"/>
      <c r="SUD538" s="340"/>
      <c r="SUE538" s="485"/>
      <c r="SUF538" s="340"/>
      <c r="SUG538" s="485"/>
      <c r="SUH538" s="340"/>
      <c r="SUI538" s="485"/>
      <c r="SUJ538" s="340"/>
      <c r="SUK538" s="485"/>
      <c r="SUL538" s="340"/>
      <c r="SUM538" s="485"/>
      <c r="SUN538" s="340"/>
      <c r="SUO538" s="485"/>
      <c r="SUP538" s="340"/>
      <c r="SUQ538" s="485"/>
      <c r="SUR538" s="340"/>
      <c r="SUS538" s="485"/>
      <c r="SUT538" s="340"/>
      <c r="SUU538" s="485"/>
      <c r="SUV538" s="340"/>
      <c r="SUW538" s="485"/>
      <c r="SUX538" s="340"/>
      <c r="SUY538" s="485"/>
      <c r="SUZ538" s="340"/>
      <c r="SVA538" s="485"/>
      <c r="SVB538" s="340"/>
      <c r="SVC538" s="485"/>
      <c r="SVD538" s="340"/>
      <c r="SVE538" s="485"/>
      <c r="SVF538" s="340"/>
      <c r="SVG538" s="485"/>
      <c r="SVH538" s="340"/>
      <c r="SVI538" s="485"/>
      <c r="SVJ538" s="340"/>
      <c r="SVK538" s="485"/>
      <c r="SVL538" s="340"/>
      <c r="SVM538" s="485"/>
      <c r="SVN538" s="340"/>
      <c r="SVO538" s="485"/>
      <c r="SVP538" s="340"/>
      <c r="SVQ538" s="485"/>
      <c r="SVR538" s="340"/>
      <c r="SVS538" s="485"/>
      <c r="SVT538" s="340"/>
      <c r="SVU538" s="485"/>
      <c r="SVV538" s="340"/>
      <c r="SVW538" s="485"/>
      <c r="SVX538" s="340"/>
      <c r="SVY538" s="485"/>
      <c r="SVZ538" s="340"/>
      <c r="SWA538" s="485"/>
      <c r="SWB538" s="340"/>
      <c r="SWC538" s="485"/>
      <c r="SWD538" s="340"/>
      <c r="SWE538" s="485"/>
      <c r="SWF538" s="340"/>
      <c r="SWG538" s="485"/>
      <c r="SWH538" s="340"/>
      <c r="SWI538" s="485"/>
      <c r="SWJ538" s="340"/>
      <c r="SWK538" s="485"/>
      <c r="SWL538" s="340"/>
      <c r="SWM538" s="485"/>
      <c r="SWN538" s="340"/>
      <c r="SWO538" s="485"/>
      <c r="SWP538" s="340"/>
      <c r="SWQ538" s="485"/>
      <c r="SWR538" s="340"/>
      <c r="SWS538" s="485"/>
      <c r="SWT538" s="340"/>
      <c r="SWU538" s="485"/>
      <c r="SWV538" s="340"/>
      <c r="SWW538" s="485"/>
      <c r="SWX538" s="340"/>
      <c r="SWY538" s="485"/>
      <c r="SWZ538" s="340"/>
      <c r="SXA538" s="485"/>
      <c r="SXB538" s="340"/>
      <c r="SXC538" s="485"/>
      <c r="SXD538" s="340"/>
      <c r="SXE538" s="485"/>
      <c r="SXF538" s="340"/>
      <c r="SXG538" s="485"/>
      <c r="SXH538" s="340"/>
      <c r="SXI538" s="485"/>
      <c r="SXJ538" s="340"/>
      <c r="SXK538" s="485"/>
      <c r="SXL538" s="340"/>
      <c r="SXM538" s="485"/>
      <c r="SXN538" s="340"/>
      <c r="SXO538" s="485"/>
      <c r="SXP538" s="340"/>
      <c r="SXQ538" s="485"/>
      <c r="SXR538" s="340"/>
      <c r="SXS538" s="485"/>
      <c r="SXT538" s="340"/>
      <c r="SXU538" s="485"/>
      <c r="SXV538" s="340"/>
      <c r="SXW538" s="485"/>
      <c r="SXX538" s="340"/>
      <c r="SXY538" s="485"/>
      <c r="SXZ538" s="340"/>
      <c r="SYA538" s="485"/>
      <c r="SYB538" s="340"/>
      <c r="SYC538" s="485"/>
      <c r="SYD538" s="340"/>
      <c r="SYE538" s="485"/>
      <c r="SYF538" s="340"/>
      <c r="SYG538" s="485"/>
      <c r="SYH538" s="340"/>
      <c r="SYI538" s="485"/>
      <c r="SYJ538" s="340"/>
      <c r="SYK538" s="485"/>
      <c r="SYL538" s="340"/>
      <c r="SYM538" s="485"/>
      <c r="SYN538" s="340"/>
      <c r="SYO538" s="485"/>
      <c r="SYP538" s="340"/>
      <c r="SYQ538" s="485"/>
      <c r="SYR538" s="340"/>
      <c r="SYS538" s="485"/>
      <c r="SYT538" s="340"/>
      <c r="SYU538" s="485"/>
      <c r="SYV538" s="340"/>
      <c r="SYW538" s="485"/>
      <c r="SYX538" s="340"/>
      <c r="SYY538" s="485"/>
      <c r="SYZ538" s="340"/>
      <c r="SZA538" s="485"/>
      <c r="SZB538" s="340"/>
      <c r="SZC538" s="485"/>
      <c r="SZD538" s="340"/>
      <c r="SZE538" s="485"/>
      <c r="SZF538" s="340"/>
      <c r="SZG538" s="485"/>
      <c r="SZH538" s="340"/>
      <c r="SZI538" s="485"/>
      <c r="SZJ538" s="340"/>
      <c r="SZK538" s="485"/>
      <c r="SZL538" s="340"/>
      <c r="SZM538" s="485"/>
      <c r="SZN538" s="340"/>
      <c r="SZO538" s="485"/>
      <c r="SZP538" s="340"/>
      <c r="SZQ538" s="485"/>
      <c r="SZR538" s="340"/>
      <c r="SZS538" s="485"/>
      <c r="SZT538" s="340"/>
      <c r="SZU538" s="485"/>
      <c r="SZV538" s="340"/>
      <c r="SZW538" s="485"/>
      <c r="SZX538" s="340"/>
      <c r="SZY538" s="485"/>
      <c r="SZZ538" s="340"/>
      <c r="TAA538" s="485"/>
      <c r="TAB538" s="340"/>
      <c r="TAC538" s="485"/>
      <c r="TAD538" s="340"/>
      <c r="TAE538" s="485"/>
      <c r="TAF538" s="340"/>
      <c r="TAG538" s="485"/>
      <c r="TAH538" s="340"/>
      <c r="TAI538" s="485"/>
      <c r="TAJ538" s="340"/>
      <c r="TAK538" s="485"/>
      <c r="TAL538" s="340"/>
      <c r="TAM538" s="485"/>
      <c r="TAN538" s="340"/>
      <c r="TAO538" s="485"/>
      <c r="TAP538" s="340"/>
      <c r="TAQ538" s="485"/>
      <c r="TAR538" s="340"/>
      <c r="TAS538" s="485"/>
      <c r="TAT538" s="340"/>
      <c r="TAU538" s="485"/>
      <c r="TAV538" s="340"/>
      <c r="TAW538" s="485"/>
      <c r="TAX538" s="340"/>
      <c r="TAY538" s="485"/>
      <c r="TAZ538" s="340"/>
      <c r="TBA538" s="485"/>
      <c r="TBB538" s="340"/>
      <c r="TBC538" s="485"/>
      <c r="TBD538" s="340"/>
      <c r="TBE538" s="485"/>
      <c r="TBF538" s="340"/>
      <c r="TBG538" s="485"/>
      <c r="TBH538" s="340"/>
      <c r="TBI538" s="485"/>
      <c r="TBJ538" s="340"/>
      <c r="TBK538" s="485"/>
      <c r="TBL538" s="340"/>
      <c r="TBM538" s="485"/>
      <c r="TBN538" s="340"/>
      <c r="TBO538" s="485"/>
      <c r="TBP538" s="340"/>
      <c r="TBQ538" s="485"/>
      <c r="TBR538" s="340"/>
      <c r="TBS538" s="485"/>
      <c r="TBT538" s="340"/>
      <c r="TBU538" s="485"/>
      <c r="TBV538" s="340"/>
      <c r="TBW538" s="485"/>
      <c r="TBX538" s="340"/>
      <c r="TBY538" s="485"/>
      <c r="TBZ538" s="340"/>
      <c r="TCA538" s="485"/>
      <c r="TCB538" s="340"/>
      <c r="TCC538" s="485"/>
      <c r="TCD538" s="340"/>
      <c r="TCE538" s="485"/>
      <c r="TCF538" s="340"/>
      <c r="TCG538" s="485"/>
      <c r="TCH538" s="340"/>
      <c r="TCI538" s="485"/>
      <c r="TCJ538" s="340"/>
      <c r="TCK538" s="485"/>
      <c r="TCL538" s="340"/>
      <c r="TCM538" s="485"/>
      <c r="TCN538" s="340"/>
      <c r="TCO538" s="485"/>
      <c r="TCP538" s="340"/>
      <c r="TCQ538" s="485"/>
      <c r="TCR538" s="340"/>
      <c r="TCS538" s="485"/>
      <c r="TCT538" s="340"/>
      <c r="TCU538" s="485"/>
      <c r="TCV538" s="340"/>
      <c r="TCW538" s="485"/>
      <c r="TCX538" s="340"/>
      <c r="TCY538" s="485"/>
      <c r="TCZ538" s="340"/>
      <c r="TDA538" s="485"/>
      <c r="TDB538" s="340"/>
      <c r="TDC538" s="485"/>
      <c r="TDD538" s="340"/>
      <c r="TDE538" s="485"/>
      <c r="TDF538" s="340"/>
      <c r="TDG538" s="485"/>
      <c r="TDH538" s="340"/>
      <c r="TDI538" s="485"/>
      <c r="TDJ538" s="340"/>
      <c r="TDK538" s="485"/>
      <c r="TDL538" s="340"/>
      <c r="TDM538" s="485"/>
      <c r="TDN538" s="340"/>
      <c r="TDO538" s="485"/>
      <c r="TDP538" s="340"/>
      <c r="TDQ538" s="485"/>
      <c r="TDR538" s="340"/>
      <c r="TDS538" s="485"/>
      <c r="TDT538" s="340"/>
      <c r="TDU538" s="485"/>
      <c r="TDV538" s="340"/>
      <c r="TDW538" s="485"/>
      <c r="TDX538" s="340"/>
      <c r="TDY538" s="485"/>
      <c r="TDZ538" s="340"/>
      <c r="TEA538" s="485"/>
      <c r="TEB538" s="340"/>
      <c r="TEC538" s="485"/>
      <c r="TED538" s="340"/>
      <c r="TEE538" s="485"/>
      <c r="TEF538" s="340"/>
      <c r="TEG538" s="485"/>
      <c r="TEH538" s="340"/>
      <c r="TEI538" s="485"/>
      <c r="TEJ538" s="340"/>
      <c r="TEK538" s="485"/>
      <c r="TEL538" s="340"/>
      <c r="TEM538" s="485"/>
      <c r="TEN538" s="340"/>
      <c r="TEO538" s="485"/>
      <c r="TEP538" s="340"/>
      <c r="TEQ538" s="485"/>
      <c r="TER538" s="340"/>
      <c r="TES538" s="485"/>
      <c r="TET538" s="340"/>
      <c r="TEU538" s="485"/>
      <c r="TEV538" s="340"/>
      <c r="TEW538" s="485"/>
      <c r="TEX538" s="340"/>
      <c r="TEY538" s="485"/>
      <c r="TEZ538" s="340"/>
      <c r="TFA538" s="485"/>
      <c r="TFB538" s="340"/>
      <c r="TFC538" s="485"/>
      <c r="TFD538" s="340"/>
      <c r="TFE538" s="485"/>
      <c r="TFF538" s="340"/>
      <c r="TFG538" s="485"/>
      <c r="TFH538" s="340"/>
      <c r="TFI538" s="485"/>
      <c r="TFJ538" s="340"/>
      <c r="TFK538" s="485"/>
      <c r="TFL538" s="340"/>
      <c r="TFM538" s="485"/>
      <c r="TFN538" s="340"/>
      <c r="TFO538" s="485"/>
      <c r="TFP538" s="340"/>
      <c r="TFQ538" s="485"/>
      <c r="TFR538" s="340"/>
      <c r="TFS538" s="485"/>
      <c r="TFT538" s="340"/>
      <c r="TFU538" s="485"/>
      <c r="TFV538" s="340"/>
      <c r="TFW538" s="485"/>
      <c r="TFX538" s="340"/>
      <c r="TFY538" s="485"/>
      <c r="TFZ538" s="340"/>
      <c r="TGA538" s="485"/>
      <c r="TGB538" s="340"/>
      <c r="TGC538" s="485"/>
      <c r="TGD538" s="340"/>
      <c r="TGE538" s="485"/>
      <c r="TGF538" s="340"/>
      <c r="TGG538" s="485"/>
      <c r="TGH538" s="340"/>
      <c r="TGI538" s="485"/>
      <c r="TGJ538" s="340"/>
      <c r="TGK538" s="485"/>
      <c r="TGL538" s="340"/>
      <c r="TGM538" s="485"/>
      <c r="TGN538" s="340"/>
      <c r="TGO538" s="485"/>
      <c r="TGP538" s="340"/>
      <c r="TGQ538" s="485"/>
      <c r="TGR538" s="340"/>
      <c r="TGS538" s="485"/>
      <c r="TGT538" s="340"/>
      <c r="TGU538" s="485"/>
      <c r="TGV538" s="340"/>
      <c r="TGW538" s="485"/>
      <c r="TGX538" s="340"/>
      <c r="TGY538" s="485"/>
      <c r="TGZ538" s="340"/>
      <c r="THA538" s="485"/>
      <c r="THB538" s="340"/>
      <c r="THC538" s="485"/>
      <c r="THD538" s="340"/>
      <c r="THE538" s="485"/>
      <c r="THF538" s="340"/>
      <c r="THG538" s="485"/>
      <c r="THH538" s="340"/>
      <c r="THI538" s="485"/>
      <c r="THJ538" s="340"/>
      <c r="THK538" s="485"/>
      <c r="THL538" s="340"/>
      <c r="THM538" s="485"/>
      <c r="THN538" s="340"/>
      <c r="THO538" s="485"/>
      <c r="THP538" s="340"/>
      <c r="THQ538" s="485"/>
      <c r="THR538" s="340"/>
      <c r="THS538" s="485"/>
      <c r="THT538" s="340"/>
      <c r="THU538" s="485"/>
      <c r="THV538" s="340"/>
      <c r="THW538" s="485"/>
      <c r="THX538" s="340"/>
      <c r="THY538" s="485"/>
      <c r="THZ538" s="340"/>
      <c r="TIA538" s="485"/>
      <c r="TIB538" s="340"/>
      <c r="TIC538" s="485"/>
      <c r="TID538" s="340"/>
      <c r="TIE538" s="485"/>
      <c r="TIF538" s="340"/>
      <c r="TIG538" s="485"/>
      <c r="TIH538" s="340"/>
      <c r="TII538" s="485"/>
      <c r="TIJ538" s="340"/>
      <c r="TIK538" s="485"/>
      <c r="TIL538" s="340"/>
      <c r="TIM538" s="485"/>
      <c r="TIN538" s="340"/>
      <c r="TIO538" s="485"/>
      <c r="TIP538" s="340"/>
      <c r="TIQ538" s="485"/>
      <c r="TIR538" s="340"/>
      <c r="TIS538" s="485"/>
      <c r="TIT538" s="340"/>
      <c r="TIU538" s="485"/>
      <c r="TIV538" s="340"/>
      <c r="TIW538" s="485"/>
      <c r="TIX538" s="340"/>
      <c r="TIY538" s="485"/>
      <c r="TIZ538" s="340"/>
      <c r="TJA538" s="485"/>
      <c r="TJB538" s="340"/>
      <c r="TJC538" s="485"/>
      <c r="TJD538" s="340"/>
      <c r="TJE538" s="485"/>
      <c r="TJF538" s="340"/>
      <c r="TJG538" s="485"/>
      <c r="TJH538" s="340"/>
      <c r="TJI538" s="485"/>
      <c r="TJJ538" s="340"/>
      <c r="TJK538" s="485"/>
      <c r="TJL538" s="340"/>
      <c r="TJM538" s="485"/>
      <c r="TJN538" s="340"/>
      <c r="TJO538" s="485"/>
      <c r="TJP538" s="340"/>
      <c r="TJQ538" s="485"/>
      <c r="TJR538" s="340"/>
      <c r="TJS538" s="485"/>
      <c r="TJT538" s="340"/>
      <c r="TJU538" s="485"/>
      <c r="TJV538" s="340"/>
      <c r="TJW538" s="485"/>
      <c r="TJX538" s="340"/>
      <c r="TJY538" s="485"/>
      <c r="TJZ538" s="340"/>
      <c r="TKA538" s="485"/>
      <c r="TKB538" s="340"/>
      <c r="TKC538" s="485"/>
      <c r="TKD538" s="340"/>
      <c r="TKE538" s="485"/>
      <c r="TKF538" s="340"/>
      <c r="TKG538" s="485"/>
      <c r="TKH538" s="340"/>
      <c r="TKI538" s="485"/>
      <c r="TKJ538" s="340"/>
      <c r="TKK538" s="485"/>
      <c r="TKL538" s="340"/>
      <c r="TKM538" s="485"/>
      <c r="TKN538" s="340"/>
      <c r="TKO538" s="485"/>
      <c r="TKP538" s="340"/>
      <c r="TKQ538" s="485"/>
      <c r="TKR538" s="340"/>
      <c r="TKS538" s="485"/>
      <c r="TKT538" s="340"/>
      <c r="TKU538" s="485"/>
      <c r="TKV538" s="340"/>
      <c r="TKW538" s="485"/>
      <c r="TKX538" s="340"/>
      <c r="TKY538" s="485"/>
      <c r="TKZ538" s="340"/>
      <c r="TLA538" s="485"/>
      <c r="TLB538" s="340"/>
      <c r="TLC538" s="485"/>
      <c r="TLD538" s="340"/>
      <c r="TLE538" s="485"/>
      <c r="TLF538" s="340"/>
      <c r="TLG538" s="485"/>
      <c r="TLH538" s="340"/>
      <c r="TLI538" s="485"/>
      <c r="TLJ538" s="340"/>
      <c r="TLK538" s="485"/>
      <c r="TLL538" s="340"/>
      <c r="TLM538" s="485"/>
      <c r="TLN538" s="340"/>
      <c r="TLO538" s="485"/>
      <c r="TLP538" s="340"/>
      <c r="TLQ538" s="485"/>
      <c r="TLR538" s="340"/>
      <c r="TLS538" s="485"/>
      <c r="TLT538" s="340"/>
      <c r="TLU538" s="485"/>
      <c r="TLV538" s="340"/>
      <c r="TLW538" s="485"/>
      <c r="TLX538" s="340"/>
      <c r="TLY538" s="485"/>
      <c r="TLZ538" s="340"/>
      <c r="TMA538" s="485"/>
      <c r="TMB538" s="340"/>
      <c r="TMC538" s="485"/>
      <c r="TMD538" s="340"/>
      <c r="TME538" s="485"/>
      <c r="TMF538" s="340"/>
      <c r="TMG538" s="485"/>
      <c r="TMH538" s="340"/>
      <c r="TMI538" s="485"/>
      <c r="TMJ538" s="340"/>
      <c r="TMK538" s="485"/>
      <c r="TML538" s="340"/>
      <c r="TMM538" s="485"/>
      <c r="TMN538" s="340"/>
      <c r="TMO538" s="485"/>
      <c r="TMP538" s="340"/>
      <c r="TMQ538" s="485"/>
      <c r="TMR538" s="340"/>
      <c r="TMS538" s="485"/>
      <c r="TMT538" s="340"/>
      <c r="TMU538" s="485"/>
      <c r="TMV538" s="340"/>
      <c r="TMW538" s="485"/>
      <c r="TMX538" s="340"/>
      <c r="TMY538" s="485"/>
      <c r="TMZ538" s="340"/>
      <c r="TNA538" s="485"/>
      <c r="TNB538" s="340"/>
      <c r="TNC538" s="485"/>
      <c r="TND538" s="340"/>
      <c r="TNE538" s="485"/>
      <c r="TNF538" s="340"/>
      <c r="TNG538" s="485"/>
      <c r="TNH538" s="340"/>
      <c r="TNI538" s="485"/>
      <c r="TNJ538" s="340"/>
      <c r="TNK538" s="485"/>
      <c r="TNL538" s="340"/>
      <c r="TNM538" s="485"/>
      <c r="TNN538" s="340"/>
      <c r="TNO538" s="485"/>
      <c r="TNP538" s="340"/>
      <c r="TNQ538" s="485"/>
      <c r="TNR538" s="340"/>
      <c r="TNS538" s="485"/>
      <c r="TNT538" s="340"/>
      <c r="TNU538" s="485"/>
      <c r="TNV538" s="340"/>
      <c r="TNW538" s="485"/>
      <c r="TNX538" s="340"/>
      <c r="TNY538" s="485"/>
      <c r="TNZ538" s="340"/>
      <c r="TOA538" s="485"/>
      <c r="TOB538" s="340"/>
      <c r="TOC538" s="485"/>
      <c r="TOD538" s="340"/>
      <c r="TOE538" s="485"/>
      <c r="TOF538" s="340"/>
      <c r="TOG538" s="485"/>
      <c r="TOH538" s="340"/>
      <c r="TOI538" s="485"/>
      <c r="TOJ538" s="340"/>
      <c r="TOK538" s="485"/>
      <c r="TOL538" s="340"/>
      <c r="TOM538" s="485"/>
      <c r="TON538" s="340"/>
      <c r="TOO538" s="485"/>
      <c r="TOP538" s="340"/>
      <c r="TOQ538" s="485"/>
      <c r="TOR538" s="340"/>
      <c r="TOS538" s="485"/>
      <c r="TOT538" s="340"/>
      <c r="TOU538" s="485"/>
      <c r="TOV538" s="340"/>
      <c r="TOW538" s="485"/>
      <c r="TOX538" s="340"/>
      <c r="TOY538" s="485"/>
      <c r="TOZ538" s="340"/>
      <c r="TPA538" s="485"/>
      <c r="TPB538" s="340"/>
      <c r="TPC538" s="485"/>
      <c r="TPD538" s="340"/>
      <c r="TPE538" s="485"/>
      <c r="TPF538" s="340"/>
      <c r="TPG538" s="485"/>
      <c r="TPH538" s="340"/>
      <c r="TPI538" s="485"/>
      <c r="TPJ538" s="340"/>
      <c r="TPK538" s="485"/>
      <c r="TPL538" s="340"/>
      <c r="TPM538" s="485"/>
      <c r="TPN538" s="340"/>
      <c r="TPO538" s="485"/>
      <c r="TPP538" s="340"/>
      <c r="TPQ538" s="485"/>
      <c r="TPR538" s="340"/>
      <c r="TPS538" s="485"/>
      <c r="TPT538" s="340"/>
      <c r="TPU538" s="485"/>
      <c r="TPV538" s="340"/>
      <c r="TPW538" s="485"/>
      <c r="TPX538" s="340"/>
      <c r="TPY538" s="485"/>
      <c r="TPZ538" s="340"/>
      <c r="TQA538" s="485"/>
      <c r="TQB538" s="340"/>
      <c r="TQC538" s="485"/>
      <c r="TQD538" s="340"/>
      <c r="TQE538" s="485"/>
      <c r="TQF538" s="340"/>
      <c r="TQG538" s="485"/>
      <c r="TQH538" s="340"/>
      <c r="TQI538" s="485"/>
      <c r="TQJ538" s="340"/>
      <c r="TQK538" s="485"/>
      <c r="TQL538" s="340"/>
      <c r="TQM538" s="485"/>
      <c r="TQN538" s="340"/>
      <c r="TQO538" s="485"/>
      <c r="TQP538" s="340"/>
      <c r="TQQ538" s="485"/>
      <c r="TQR538" s="340"/>
      <c r="TQS538" s="485"/>
      <c r="TQT538" s="340"/>
      <c r="TQU538" s="485"/>
      <c r="TQV538" s="340"/>
      <c r="TQW538" s="485"/>
      <c r="TQX538" s="340"/>
      <c r="TQY538" s="485"/>
      <c r="TQZ538" s="340"/>
      <c r="TRA538" s="485"/>
      <c r="TRB538" s="340"/>
      <c r="TRC538" s="485"/>
      <c r="TRD538" s="340"/>
      <c r="TRE538" s="485"/>
      <c r="TRF538" s="340"/>
      <c r="TRG538" s="485"/>
      <c r="TRH538" s="340"/>
      <c r="TRI538" s="485"/>
      <c r="TRJ538" s="340"/>
      <c r="TRK538" s="485"/>
      <c r="TRL538" s="340"/>
      <c r="TRM538" s="485"/>
      <c r="TRN538" s="340"/>
      <c r="TRO538" s="485"/>
      <c r="TRP538" s="340"/>
      <c r="TRQ538" s="485"/>
      <c r="TRR538" s="340"/>
      <c r="TRS538" s="485"/>
      <c r="TRT538" s="340"/>
      <c r="TRU538" s="485"/>
      <c r="TRV538" s="340"/>
      <c r="TRW538" s="485"/>
      <c r="TRX538" s="340"/>
      <c r="TRY538" s="485"/>
      <c r="TRZ538" s="340"/>
      <c r="TSA538" s="485"/>
      <c r="TSB538" s="340"/>
      <c r="TSC538" s="485"/>
      <c r="TSD538" s="340"/>
      <c r="TSE538" s="485"/>
      <c r="TSF538" s="340"/>
      <c r="TSG538" s="485"/>
      <c r="TSH538" s="340"/>
      <c r="TSI538" s="485"/>
      <c r="TSJ538" s="340"/>
      <c r="TSK538" s="485"/>
      <c r="TSL538" s="340"/>
      <c r="TSM538" s="485"/>
      <c r="TSN538" s="340"/>
      <c r="TSO538" s="485"/>
      <c r="TSP538" s="340"/>
      <c r="TSQ538" s="485"/>
      <c r="TSR538" s="340"/>
      <c r="TSS538" s="485"/>
      <c r="TST538" s="340"/>
      <c r="TSU538" s="485"/>
      <c r="TSV538" s="340"/>
      <c r="TSW538" s="485"/>
      <c r="TSX538" s="340"/>
      <c r="TSY538" s="485"/>
      <c r="TSZ538" s="340"/>
      <c r="TTA538" s="485"/>
      <c r="TTB538" s="340"/>
      <c r="TTC538" s="485"/>
      <c r="TTD538" s="340"/>
      <c r="TTE538" s="485"/>
      <c r="TTF538" s="340"/>
      <c r="TTG538" s="485"/>
      <c r="TTH538" s="340"/>
      <c r="TTI538" s="485"/>
      <c r="TTJ538" s="340"/>
      <c r="TTK538" s="485"/>
      <c r="TTL538" s="340"/>
      <c r="TTM538" s="485"/>
      <c r="TTN538" s="340"/>
      <c r="TTO538" s="485"/>
      <c r="TTP538" s="340"/>
      <c r="TTQ538" s="485"/>
      <c r="TTR538" s="340"/>
      <c r="TTS538" s="485"/>
      <c r="TTT538" s="340"/>
      <c r="TTU538" s="485"/>
      <c r="TTV538" s="340"/>
      <c r="TTW538" s="485"/>
      <c r="TTX538" s="340"/>
      <c r="TTY538" s="485"/>
      <c r="TTZ538" s="340"/>
      <c r="TUA538" s="485"/>
      <c r="TUB538" s="340"/>
      <c r="TUC538" s="485"/>
      <c r="TUD538" s="340"/>
      <c r="TUE538" s="485"/>
      <c r="TUF538" s="340"/>
      <c r="TUG538" s="485"/>
      <c r="TUH538" s="340"/>
      <c r="TUI538" s="485"/>
      <c r="TUJ538" s="340"/>
      <c r="TUK538" s="485"/>
      <c r="TUL538" s="340"/>
      <c r="TUM538" s="485"/>
      <c r="TUN538" s="340"/>
      <c r="TUO538" s="485"/>
      <c r="TUP538" s="340"/>
      <c r="TUQ538" s="485"/>
      <c r="TUR538" s="340"/>
      <c r="TUS538" s="485"/>
      <c r="TUT538" s="340"/>
      <c r="TUU538" s="485"/>
      <c r="TUV538" s="340"/>
      <c r="TUW538" s="485"/>
      <c r="TUX538" s="340"/>
      <c r="TUY538" s="485"/>
      <c r="TUZ538" s="340"/>
      <c r="TVA538" s="485"/>
      <c r="TVB538" s="340"/>
      <c r="TVC538" s="485"/>
      <c r="TVD538" s="340"/>
      <c r="TVE538" s="485"/>
      <c r="TVF538" s="340"/>
      <c r="TVG538" s="485"/>
      <c r="TVH538" s="340"/>
      <c r="TVI538" s="485"/>
      <c r="TVJ538" s="340"/>
      <c r="TVK538" s="485"/>
      <c r="TVL538" s="340"/>
      <c r="TVM538" s="485"/>
      <c r="TVN538" s="340"/>
      <c r="TVO538" s="485"/>
      <c r="TVP538" s="340"/>
      <c r="TVQ538" s="485"/>
      <c r="TVR538" s="340"/>
      <c r="TVS538" s="485"/>
      <c r="TVT538" s="340"/>
      <c r="TVU538" s="485"/>
      <c r="TVV538" s="340"/>
      <c r="TVW538" s="485"/>
      <c r="TVX538" s="340"/>
      <c r="TVY538" s="485"/>
      <c r="TVZ538" s="340"/>
      <c r="TWA538" s="485"/>
      <c r="TWB538" s="340"/>
      <c r="TWC538" s="485"/>
      <c r="TWD538" s="340"/>
      <c r="TWE538" s="485"/>
      <c r="TWF538" s="340"/>
      <c r="TWG538" s="485"/>
      <c r="TWH538" s="340"/>
      <c r="TWI538" s="485"/>
      <c r="TWJ538" s="340"/>
      <c r="TWK538" s="485"/>
      <c r="TWL538" s="340"/>
      <c r="TWM538" s="485"/>
      <c r="TWN538" s="340"/>
      <c r="TWO538" s="485"/>
      <c r="TWP538" s="340"/>
      <c r="TWQ538" s="485"/>
      <c r="TWR538" s="340"/>
      <c r="TWS538" s="485"/>
      <c r="TWT538" s="340"/>
      <c r="TWU538" s="485"/>
      <c r="TWV538" s="340"/>
      <c r="TWW538" s="485"/>
      <c r="TWX538" s="340"/>
      <c r="TWY538" s="485"/>
      <c r="TWZ538" s="340"/>
      <c r="TXA538" s="485"/>
      <c r="TXB538" s="340"/>
      <c r="TXC538" s="485"/>
      <c r="TXD538" s="340"/>
      <c r="TXE538" s="485"/>
      <c r="TXF538" s="340"/>
      <c r="TXG538" s="485"/>
      <c r="TXH538" s="340"/>
      <c r="TXI538" s="485"/>
      <c r="TXJ538" s="340"/>
      <c r="TXK538" s="485"/>
      <c r="TXL538" s="340"/>
      <c r="TXM538" s="485"/>
      <c r="TXN538" s="340"/>
      <c r="TXO538" s="485"/>
      <c r="TXP538" s="340"/>
      <c r="TXQ538" s="485"/>
      <c r="TXR538" s="340"/>
      <c r="TXS538" s="485"/>
      <c r="TXT538" s="340"/>
      <c r="TXU538" s="485"/>
      <c r="TXV538" s="340"/>
      <c r="TXW538" s="485"/>
      <c r="TXX538" s="340"/>
      <c r="TXY538" s="485"/>
      <c r="TXZ538" s="340"/>
      <c r="TYA538" s="485"/>
      <c r="TYB538" s="340"/>
      <c r="TYC538" s="485"/>
      <c r="TYD538" s="340"/>
      <c r="TYE538" s="485"/>
      <c r="TYF538" s="340"/>
      <c r="TYG538" s="485"/>
      <c r="TYH538" s="340"/>
      <c r="TYI538" s="485"/>
      <c r="TYJ538" s="340"/>
      <c r="TYK538" s="485"/>
      <c r="TYL538" s="340"/>
      <c r="TYM538" s="485"/>
      <c r="TYN538" s="340"/>
      <c r="TYO538" s="485"/>
      <c r="TYP538" s="340"/>
      <c r="TYQ538" s="485"/>
      <c r="TYR538" s="340"/>
      <c r="TYS538" s="485"/>
      <c r="TYT538" s="340"/>
      <c r="TYU538" s="485"/>
      <c r="TYV538" s="340"/>
      <c r="TYW538" s="485"/>
      <c r="TYX538" s="340"/>
      <c r="TYY538" s="485"/>
      <c r="TYZ538" s="340"/>
      <c r="TZA538" s="485"/>
      <c r="TZB538" s="340"/>
      <c r="TZC538" s="485"/>
      <c r="TZD538" s="340"/>
      <c r="TZE538" s="485"/>
      <c r="TZF538" s="340"/>
      <c r="TZG538" s="485"/>
      <c r="TZH538" s="340"/>
      <c r="TZI538" s="485"/>
      <c r="TZJ538" s="340"/>
      <c r="TZK538" s="485"/>
      <c r="TZL538" s="340"/>
      <c r="TZM538" s="485"/>
      <c r="TZN538" s="340"/>
      <c r="TZO538" s="485"/>
      <c r="TZP538" s="340"/>
      <c r="TZQ538" s="485"/>
      <c r="TZR538" s="340"/>
      <c r="TZS538" s="485"/>
      <c r="TZT538" s="340"/>
      <c r="TZU538" s="485"/>
      <c r="TZV538" s="340"/>
      <c r="TZW538" s="485"/>
      <c r="TZX538" s="340"/>
      <c r="TZY538" s="485"/>
      <c r="TZZ538" s="340"/>
      <c r="UAA538" s="485"/>
      <c r="UAB538" s="340"/>
      <c r="UAC538" s="485"/>
      <c r="UAD538" s="340"/>
      <c r="UAE538" s="485"/>
      <c r="UAF538" s="340"/>
      <c r="UAG538" s="485"/>
      <c r="UAH538" s="340"/>
      <c r="UAI538" s="485"/>
      <c r="UAJ538" s="340"/>
      <c r="UAK538" s="485"/>
      <c r="UAL538" s="340"/>
      <c r="UAM538" s="485"/>
      <c r="UAN538" s="340"/>
      <c r="UAO538" s="485"/>
      <c r="UAP538" s="340"/>
      <c r="UAQ538" s="485"/>
      <c r="UAR538" s="340"/>
      <c r="UAS538" s="485"/>
      <c r="UAT538" s="340"/>
      <c r="UAU538" s="485"/>
      <c r="UAV538" s="340"/>
      <c r="UAW538" s="485"/>
      <c r="UAX538" s="340"/>
      <c r="UAY538" s="485"/>
      <c r="UAZ538" s="340"/>
      <c r="UBA538" s="485"/>
      <c r="UBB538" s="340"/>
      <c r="UBC538" s="485"/>
      <c r="UBD538" s="340"/>
      <c r="UBE538" s="485"/>
      <c r="UBF538" s="340"/>
      <c r="UBG538" s="485"/>
      <c r="UBH538" s="340"/>
      <c r="UBI538" s="485"/>
      <c r="UBJ538" s="340"/>
      <c r="UBK538" s="485"/>
      <c r="UBL538" s="340"/>
      <c r="UBM538" s="485"/>
      <c r="UBN538" s="340"/>
      <c r="UBO538" s="485"/>
      <c r="UBP538" s="340"/>
      <c r="UBQ538" s="485"/>
      <c r="UBR538" s="340"/>
      <c r="UBS538" s="485"/>
      <c r="UBT538" s="340"/>
      <c r="UBU538" s="485"/>
      <c r="UBV538" s="340"/>
      <c r="UBW538" s="485"/>
      <c r="UBX538" s="340"/>
      <c r="UBY538" s="485"/>
      <c r="UBZ538" s="340"/>
      <c r="UCA538" s="485"/>
      <c r="UCB538" s="340"/>
      <c r="UCC538" s="485"/>
      <c r="UCD538" s="340"/>
      <c r="UCE538" s="485"/>
      <c r="UCF538" s="340"/>
      <c r="UCG538" s="485"/>
      <c r="UCH538" s="340"/>
      <c r="UCI538" s="485"/>
      <c r="UCJ538" s="340"/>
      <c r="UCK538" s="485"/>
      <c r="UCL538" s="340"/>
      <c r="UCM538" s="485"/>
      <c r="UCN538" s="340"/>
      <c r="UCO538" s="485"/>
      <c r="UCP538" s="340"/>
      <c r="UCQ538" s="485"/>
      <c r="UCR538" s="340"/>
      <c r="UCS538" s="485"/>
      <c r="UCT538" s="340"/>
      <c r="UCU538" s="485"/>
      <c r="UCV538" s="340"/>
      <c r="UCW538" s="485"/>
      <c r="UCX538" s="340"/>
      <c r="UCY538" s="485"/>
      <c r="UCZ538" s="340"/>
      <c r="UDA538" s="485"/>
      <c r="UDB538" s="340"/>
      <c r="UDC538" s="485"/>
      <c r="UDD538" s="340"/>
      <c r="UDE538" s="485"/>
      <c r="UDF538" s="340"/>
      <c r="UDG538" s="485"/>
      <c r="UDH538" s="340"/>
      <c r="UDI538" s="485"/>
      <c r="UDJ538" s="340"/>
      <c r="UDK538" s="485"/>
      <c r="UDL538" s="340"/>
      <c r="UDM538" s="485"/>
      <c r="UDN538" s="340"/>
      <c r="UDO538" s="485"/>
      <c r="UDP538" s="340"/>
      <c r="UDQ538" s="485"/>
      <c r="UDR538" s="340"/>
      <c r="UDS538" s="485"/>
      <c r="UDT538" s="340"/>
      <c r="UDU538" s="485"/>
      <c r="UDV538" s="340"/>
      <c r="UDW538" s="485"/>
      <c r="UDX538" s="340"/>
      <c r="UDY538" s="485"/>
      <c r="UDZ538" s="340"/>
      <c r="UEA538" s="485"/>
      <c r="UEB538" s="340"/>
      <c r="UEC538" s="485"/>
      <c r="UED538" s="340"/>
      <c r="UEE538" s="485"/>
      <c r="UEF538" s="340"/>
      <c r="UEG538" s="485"/>
      <c r="UEH538" s="340"/>
      <c r="UEI538" s="485"/>
      <c r="UEJ538" s="340"/>
      <c r="UEK538" s="485"/>
      <c r="UEL538" s="340"/>
      <c r="UEM538" s="485"/>
      <c r="UEN538" s="340"/>
      <c r="UEO538" s="485"/>
      <c r="UEP538" s="340"/>
      <c r="UEQ538" s="485"/>
      <c r="UER538" s="340"/>
      <c r="UES538" s="485"/>
      <c r="UET538" s="340"/>
      <c r="UEU538" s="485"/>
      <c r="UEV538" s="340"/>
      <c r="UEW538" s="485"/>
      <c r="UEX538" s="340"/>
      <c r="UEY538" s="485"/>
      <c r="UEZ538" s="340"/>
      <c r="UFA538" s="485"/>
      <c r="UFB538" s="340"/>
      <c r="UFC538" s="485"/>
      <c r="UFD538" s="340"/>
      <c r="UFE538" s="485"/>
      <c r="UFF538" s="340"/>
      <c r="UFG538" s="485"/>
      <c r="UFH538" s="340"/>
      <c r="UFI538" s="485"/>
      <c r="UFJ538" s="340"/>
      <c r="UFK538" s="485"/>
      <c r="UFL538" s="340"/>
      <c r="UFM538" s="485"/>
      <c r="UFN538" s="340"/>
      <c r="UFO538" s="485"/>
      <c r="UFP538" s="340"/>
      <c r="UFQ538" s="485"/>
      <c r="UFR538" s="340"/>
      <c r="UFS538" s="485"/>
      <c r="UFT538" s="340"/>
      <c r="UFU538" s="485"/>
      <c r="UFV538" s="340"/>
      <c r="UFW538" s="485"/>
      <c r="UFX538" s="340"/>
      <c r="UFY538" s="485"/>
      <c r="UFZ538" s="340"/>
      <c r="UGA538" s="485"/>
      <c r="UGB538" s="340"/>
      <c r="UGC538" s="485"/>
      <c r="UGD538" s="340"/>
      <c r="UGE538" s="485"/>
      <c r="UGF538" s="340"/>
      <c r="UGG538" s="485"/>
      <c r="UGH538" s="340"/>
      <c r="UGI538" s="485"/>
      <c r="UGJ538" s="340"/>
      <c r="UGK538" s="485"/>
      <c r="UGL538" s="340"/>
      <c r="UGM538" s="485"/>
      <c r="UGN538" s="340"/>
      <c r="UGO538" s="485"/>
      <c r="UGP538" s="340"/>
      <c r="UGQ538" s="485"/>
      <c r="UGR538" s="340"/>
      <c r="UGS538" s="485"/>
      <c r="UGT538" s="340"/>
      <c r="UGU538" s="485"/>
      <c r="UGV538" s="340"/>
      <c r="UGW538" s="485"/>
      <c r="UGX538" s="340"/>
      <c r="UGY538" s="485"/>
      <c r="UGZ538" s="340"/>
      <c r="UHA538" s="485"/>
      <c r="UHB538" s="340"/>
      <c r="UHC538" s="485"/>
      <c r="UHD538" s="340"/>
      <c r="UHE538" s="485"/>
      <c r="UHF538" s="340"/>
      <c r="UHG538" s="485"/>
      <c r="UHH538" s="340"/>
      <c r="UHI538" s="485"/>
      <c r="UHJ538" s="340"/>
      <c r="UHK538" s="485"/>
      <c r="UHL538" s="340"/>
      <c r="UHM538" s="485"/>
      <c r="UHN538" s="340"/>
      <c r="UHO538" s="485"/>
      <c r="UHP538" s="340"/>
      <c r="UHQ538" s="485"/>
      <c r="UHR538" s="340"/>
      <c r="UHS538" s="485"/>
      <c r="UHT538" s="340"/>
      <c r="UHU538" s="485"/>
      <c r="UHV538" s="340"/>
      <c r="UHW538" s="485"/>
      <c r="UHX538" s="340"/>
      <c r="UHY538" s="485"/>
      <c r="UHZ538" s="340"/>
      <c r="UIA538" s="485"/>
      <c r="UIB538" s="340"/>
      <c r="UIC538" s="485"/>
      <c r="UID538" s="340"/>
      <c r="UIE538" s="485"/>
      <c r="UIF538" s="340"/>
      <c r="UIG538" s="485"/>
      <c r="UIH538" s="340"/>
      <c r="UII538" s="485"/>
      <c r="UIJ538" s="340"/>
      <c r="UIK538" s="485"/>
      <c r="UIL538" s="340"/>
      <c r="UIM538" s="485"/>
      <c r="UIN538" s="340"/>
      <c r="UIO538" s="485"/>
      <c r="UIP538" s="340"/>
      <c r="UIQ538" s="485"/>
      <c r="UIR538" s="340"/>
      <c r="UIS538" s="485"/>
      <c r="UIT538" s="340"/>
      <c r="UIU538" s="485"/>
      <c r="UIV538" s="340"/>
      <c r="UIW538" s="485"/>
      <c r="UIX538" s="340"/>
      <c r="UIY538" s="485"/>
      <c r="UIZ538" s="340"/>
      <c r="UJA538" s="485"/>
      <c r="UJB538" s="340"/>
      <c r="UJC538" s="485"/>
      <c r="UJD538" s="340"/>
      <c r="UJE538" s="485"/>
      <c r="UJF538" s="340"/>
      <c r="UJG538" s="485"/>
      <c r="UJH538" s="340"/>
      <c r="UJI538" s="485"/>
      <c r="UJJ538" s="340"/>
      <c r="UJK538" s="485"/>
      <c r="UJL538" s="340"/>
      <c r="UJM538" s="485"/>
      <c r="UJN538" s="340"/>
      <c r="UJO538" s="485"/>
      <c r="UJP538" s="340"/>
      <c r="UJQ538" s="485"/>
      <c r="UJR538" s="340"/>
      <c r="UJS538" s="485"/>
      <c r="UJT538" s="340"/>
      <c r="UJU538" s="485"/>
      <c r="UJV538" s="340"/>
      <c r="UJW538" s="485"/>
      <c r="UJX538" s="340"/>
      <c r="UJY538" s="485"/>
      <c r="UJZ538" s="340"/>
      <c r="UKA538" s="485"/>
      <c r="UKB538" s="340"/>
      <c r="UKC538" s="485"/>
      <c r="UKD538" s="340"/>
      <c r="UKE538" s="485"/>
      <c r="UKF538" s="340"/>
      <c r="UKG538" s="485"/>
      <c r="UKH538" s="340"/>
      <c r="UKI538" s="485"/>
      <c r="UKJ538" s="340"/>
      <c r="UKK538" s="485"/>
      <c r="UKL538" s="340"/>
      <c r="UKM538" s="485"/>
      <c r="UKN538" s="340"/>
      <c r="UKO538" s="485"/>
      <c r="UKP538" s="340"/>
      <c r="UKQ538" s="485"/>
      <c r="UKR538" s="340"/>
      <c r="UKS538" s="485"/>
      <c r="UKT538" s="340"/>
      <c r="UKU538" s="485"/>
      <c r="UKV538" s="340"/>
      <c r="UKW538" s="485"/>
      <c r="UKX538" s="340"/>
      <c r="UKY538" s="485"/>
      <c r="UKZ538" s="340"/>
      <c r="ULA538" s="485"/>
      <c r="ULB538" s="340"/>
      <c r="ULC538" s="485"/>
      <c r="ULD538" s="340"/>
      <c r="ULE538" s="485"/>
      <c r="ULF538" s="340"/>
      <c r="ULG538" s="485"/>
      <c r="ULH538" s="340"/>
      <c r="ULI538" s="485"/>
      <c r="ULJ538" s="340"/>
      <c r="ULK538" s="485"/>
      <c r="ULL538" s="340"/>
      <c r="ULM538" s="485"/>
      <c r="ULN538" s="340"/>
      <c r="ULO538" s="485"/>
      <c r="ULP538" s="340"/>
      <c r="ULQ538" s="485"/>
      <c r="ULR538" s="340"/>
      <c r="ULS538" s="485"/>
      <c r="ULT538" s="340"/>
      <c r="ULU538" s="485"/>
      <c r="ULV538" s="340"/>
      <c r="ULW538" s="485"/>
      <c r="ULX538" s="340"/>
      <c r="ULY538" s="485"/>
      <c r="ULZ538" s="340"/>
      <c r="UMA538" s="485"/>
      <c r="UMB538" s="340"/>
      <c r="UMC538" s="485"/>
      <c r="UMD538" s="340"/>
      <c r="UME538" s="485"/>
      <c r="UMF538" s="340"/>
      <c r="UMG538" s="485"/>
      <c r="UMH538" s="340"/>
      <c r="UMI538" s="485"/>
      <c r="UMJ538" s="340"/>
      <c r="UMK538" s="485"/>
      <c r="UML538" s="340"/>
      <c r="UMM538" s="485"/>
      <c r="UMN538" s="340"/>
      <c r="UMO538" s="485"/>
      <c r="UMP538" s="340"/>
      <c r="UMQ538" s="485"/>
      <c r="UMR538" s="340"/>
      <c r="UMS538" s="485"/>
      <c r="UMT538" s="340"/>
      <c r="UMU538" s="485"/>
      <c r="UMV538" s="485"/>
      <c r="UMW538" s="340"/>
      <c r="UMX538" s="485"/>
      <c r="UMY538" s="340"/>
      <c r="UMZ538" s="485"/>
      <c r="UNA538" s="340"/>
      <c r="UNB538" s="485"/>
      <c r="UNC538" s="340"/>
      <c r="UND538" s="485"/>
      <c r="UNE538" s="340"/>
      <c r="UNF538" s="485"/>
      <c r="UNG538" s="340"/>
      <c r="UNH538" s="485"/>
      <c r="UNI538" s="340"/>
      <c r="UNJ538" s="485"/>
      <c r="UNK538" s="340"/>
      <c r="UNL538" s="485"/>
      <c r="UNM538" s="340"/>
      <c r="UNN538" s="485"/>
      <c r="UNO538" s="340"/>
      <c r="UNP538" s="485"/>
      <c r="UNQ538" s="340"/>
      <c r="UNR538" s="485"/>
      <c r="UNS538" s="340"/>
      <c r="UNT538" s="485"/>
      <c r="UNU538" s="340"/>
      <c r="UNV538" s="485"/>
      <c r="UNW538" s="340"/>
      <c r="UNX538" s="485"/>
      <c r="UNY538" s="340"/>
      <c r="UNZ538" s="485"/>
      <c r="UOA538" s="340"/>
      <c r="UOB538" s="485"/>
      <c r="UOC538" s="340"/>
      <c r="UOD538" s="485"/>
      <c r="UOE538" s="340"/>
      <c r="UOF538" s="485"/>
      <c r="UOG538" s="340"/>
      <c r="UOH538" s="485"/>
      <c r="UOI538" s="340"/>
      <c r="UOJ538" s="485"/>
      <c r="UOK538" s="340"/>
      <c r="UOL538" s="485"/>
      <c r="UOM538" s="340"/>
      <c r="UON538" s="485"/>
      <c r="UOO538" s="340"/>
      <c r="UOP538" s="485"/>
      <c r="UOQ538" s="340"/>
      <c r="UOR538" s="485"/>
      <c r="UOS538" s="340"/>
      <c r="UOT538" s="485"/>
      <c r="UOU538" s="340"/>
      <c r="UOV538" s="485"/>
      <c r="UOW538" s="340"/>
      <c r="UOX538" s="485"/>
      <c r="UOY538" s="340"/>
      <c r="UOZ538" s="485"/>
      <c r="UPA538" s="340"/>
      <c r="UPB538" s="485"/>
      <c r="UPC538" s="340"/>
      <c r="UPD538" s="485"/>
      <c r="UPE538" s="340"/>
      <c r="UPF538" s="485"/>
      <c r="UPG538" s="340"/>
      <c r="UPH538" s="485"/>
      <c r="UPI538" s="340"/>
      <c r="UPJ538" s="485"/>
      <c r="UPK538" s="340"/>
      <c r="UPL538" s="485"/>
      <c r="UPM538" s="340"/>
      <c r="UPN538" s="485"/>
      <c r="UPO538" s="340"/>
      <c r="UPP538" s="485"/>
      <c r="UPQ538" s="340"/>
      <c r="UPR538" s="485"/>
      <c r="UPS538" s="340"/>
      <c r="UPT538" s="485"/>
      <c r="UPU538" s="340"/>
      <c r="UPV538" s="485"/>
      <c r="UPW538" s="340"/>
      <c r="UPX538" s="485"/>
      <c r="UPY538" s="340"/>
      <c r="UPZ538" s="485"/>
      <c r="UQA538" s="340"/>
      <c r="UQB538" s="485"/>
      <c r="UQC538" s="340"/>
      <c r="UQD538" s="485"/>
      <c r="UQE538" s="340"/>
      <c r="UQF538" s="485"/>
      <c r="UQG538" s="340"/>
      <c r="UQH538" s="485"/>
      <c r="UQI538" s="340"/>
      <c r="UQJ538" s="485"/>
      <c r="UQK538" s="340"/>
      <c r="UQL538" s="485"/>
      <c r="UQM538" s="340"/>
      <c r="UQN538" s="485"/>
      <c r="UQO538" s="340"/>
      <c r="UQP538" s="485"/>
      <c r="UQQ538" s="340"/>
      <c r="UQR538" s="485"/>
      <c r="UQS538" s="340"/>
      <c r="UQT538" s="485"/>
      <c r="UQU538" s="340"/>
      <c r="UQV538" s="485"/>
      <c r="UQW538" s="340"/>
      <c r="UQX538" s="485"/>
      <c r="UQY538" s="340"/>
      <c r="UQZ538" s="485"/>
      <c r="URA538" s="340"/>
      <c r="URB538" s="485"/>
      <c r="URC538" s="340"/>
      <c r="URD538" s="485"/>
      <c r="URE538" s="340"/>
      <c r="URF538" s="485"/>
      <c r="URG538" s="340"/>
      <c r="URH538" s="485"/>
      <c r="URI538" s="340"/>
      <c r="URJ538" s="485"/>
      <c r="URK538" s="340"/>
      <c r="URL538" s="485"/>
      <c r="URM538" s="340"/>
      <c r="URN538" s="485"/>
      <c r="URO538" s="340"/>
      <c r="URP538" s="485"/>
      <c r="URQ538" s="340"/>
      <c r="URR538" s="485"/>
      <c r="URS538" s="340"/>
      <c r="URT538" s="485"/>
      <c r="URU538" s="340"/>
      <c r="URV538" s="485"/>
      <c r="URW538" s="340"/>
      <c r="URX538" s="485"/>
      <c r="URY538" s="340"/>
      <c r="URZ538" s="485"/>
      <c r="USA538" s="340"/>
      <c r="USB538" s="485"/>
      <c r="USC538" s="340"/>
      <c r="USD538" s="485"/>
      <c r="USE538" s="340"/>
      <c r="USF538" s="485"/>
      <c r="USG538" s="340"/>
      <c r="USH538" s="485"/>
      <c r="USI538" s="340"/>
      <c r="USJ538" s="485"/>
      <c r="USK538" s="340"/>
      <c r="USL538" s="485"/>
      <c r="USM538" s="340"/>
      <c r="USN538" s="485"/>
      <c r="USO538" s="340"/>
      <c r="USP538" s="485"/>
      <c r="USQ538" s="340"/>
      <c r="USR538" s="485"/>
      <c r="USS538" s="340"/>
      <c r="UST538" s="485"/>
      <c r="USU538" s="340"/>
      <c r="USV538" s="485"/>
      <c r="USW538" s="340"/>
      <c r="USX538" s="485"/>
      <c r="USY538" s="340"/>
      <c r="USZ538" s="485"/>
      <c r="UTA538" s="340"/>
      <c r="UTB538" s="485"/>
      <c r="UTC538" s="340"/>
      <c r="UTD538" s="485"/>
      <c r="UTE538" s="340"/>
      <c r="UTF538" s="485"/>
      <c r="UTG538" s="340"/>
      <c r="UTH538" s="485"/>
      <c r="UTI538" s="340"/>
      <c r="UTJ538" s="485"/>
      <c r="UTK538" s="340"/>
      <c r="UTL538" s="485"/>
      <c r="UTM538" s="340"/>
      <c r="UTN538" s="485"/>
      <c r="UTO538" s="340"/>
      <c r="UTP538" s="485"/>
      <c r="UTQ538" s="340"/>
      <c r="UTR538" s="485"/>
      <c r="UTS538" s="340"/>
      <c r="UTT538" s="485"/>
      <c r="UTU538" s="340"/>
      <c r="UTV538" s="485"/>
      <c r="UTW538" s="340"/>
      <c r="UTX538" s="485"/>
      <c r="UTY538" s="340"/>
      <c r="UTZ538" s="485"/>
      <c r="UUA538" s="340"/>
      <c r="UUB538" s="485"/>
      <c r="UUC538" s="340"/>
      <c r="UUD538" s="485"/>
      <c r="UUE538" s="340"/>
      <c r="UUF538" s="485"/>
      <c r="UUG538" s="340"/>
      <c r="UUH538" s="485"/>
      <c r="UUI538" s="340"/>
      <c r="UUJ538" s="485"/>
      <c r="UUK538" s="340"/>
      <c r="UUL538" s="485"/>
      <c r="UUM538" s="340"/>
      <c r="UUN538" s="485"/>
      <c r="UUO538" s="340"/>
      <c r="UUP538" s="485"/>
      <c r="UUQ538" s="340"/>
      <c r="UUR538" s="485"/>
      <c r="UUS538" s="340"/>
      <c r="UUT538" s="485"/>
      <c r="UUU538" s="340"/>
      <c r="UUV538" s="485"/>
      <c r="UUW538" s="340"/>
      <c r="UUX538" s="485"/>
      <c r="UUY538" s="340"/>
      <c r="UUZ538" s="485"/>
      <c r="UVA538" s="340"/>
      <c r="UVB538" s="485"/>
      <c r="UVC538" s="340"/>
      <c r="UVD538" s="485"/>
      <c r="UVE538" s="340"/>
      <c r="UVF538" s="485"/>
      <c r="UVG538" s="340"/>
      <c r="UVH538" s="485"/>
      <c r="UVI538" s="340"/>
      <c r="UVJ538" s="485"/>
      <c r="UVK538" s="340"/>
      <c r="UVL538" s="485"/>
      <c r="UVM538" s="340"/>
      <c r="UVN538" s="485"/>
      <c r="UVO538" s="340"/>
      <c r="UVP538" s="485"/>
      <c r="UVQ538" s="340"/>
      <c r="UVR538" s="485"/>
      <c r="UVS538" s="340"/>
      <c r="UVT538" s="485"/>
      <c r="UVU538" s="340"/>
      <c r="UVV538" s="485"/>
      <c r="UVW538" s="340"/>
      <c r="UVX538" s="485"/>
      <c r="UVY538" s="340"/>
      <c r="UVZ538" s="485"/>
      <c r="UWA538" s="340"/>
      <c r="UWB538" s="485"/>
      <c r="UWC538" s="340"/>
      <c r="UWD538" s="485"/>
      <c r="UWE538" s="340"/>
      <c r="UWF538" s="485"/>
      <c r="UWG538" s="340"/>
      <c r="UWH538" s="485"/>
      <c r="UWI538" s="340"/>
      <c r="UWJ538" s="485"/>
      <c r="UWK538" s="340"/>
      <c r="UWL538" s="485"/>
      <c r="UWM538" s="340"/>
      <c r="UWN538" s="485"/>
      <c r="UWO538" s="340"/>
      <c r="UWP538" s="485"/>
      <c r="UWQ538" s="340"/>
      <c r="UWR538" s="485"/>
      <c r="UWS538" s="340"/>
      <c r="UWT538" s="485"/>
      <c r="UWU538" s="340"/>
      <c r="UWV538" s="485"/>
      <c r="UWW538" s="340"/>
      <c r="UWX538" s="485"/>
      <c r="UWY538" s="340"/>
      <c r="UWZ538" s="485"/>
      <c r="UXA538" s="340"/>
      <c r="UXB538" s="485"/>
      <c r="UXC538" s="340"/>
      <c r="UXD538" s="485"/>
      <c r="UXE538" s="340"/>
      <c r="UXF538" s="485"/>
      <c r="UXG538" s="340"/>
      <c r="UXH538" s="485"/>
      <c r="UXI538" s="340"/>
      <c r="UXJ538" s="485"/>
      <c r="UXK538" s="340"/>
      <c r="UXL538" s="485"/>
      <c r="UXM538" s="340"/>
      <c r="UXN538" s="485"/>
      <c r="UXO538" s="340"/>
      <c r="UXP538" s="485"/>
      <c r="UXQ538" s="340"/>
      <c r="UXR538" s="485"/>
      <c r="UXS538" s="340"/>
      <c r="UXT538" s="485"/>
      <c r="UXU538" s="340"/>
      <c r="UXV538" s="485"/>
      <c r="UXW538" s="340"/>
      <c r="UXX538" s="485"/>
      <c r="UXY538" s="340"/>
      <c r="UXZ538" s="485"/>
      <c r="UYA538" s="340"/>
      <c r="UYB538" s="485"/>
      <c r="UYC538" s="340"/>
      <c r="UYD538" s="485"/>
      <c r="UYE538" s="340"/>
      <c r="UYF538" s="485"/>
      <c r="UYG538" s="340"/>
      <c r="UYH538" s="485"/>
      <c r="UYI538" s="340"/>
      <c r="UYJ538" s="485"/>
      <c r="UYK538" s="340"/>
      <c r="UYL538" s="485"/>
      <c r="UYM538" s="340"/>
      <c r="UYN538" s="485"/>
      <c r="UYO538" s="340"/>
      <c r="UYP538" s="485"/>
      <c r="UYQ538" s="340"/>
      <c r="UYR538" s="485"/>
      <c r="UYS538" s="340"/>
      <c r="UYT538" s="485"/>
      <c r="UYU538" s="340"/>
      <c r="UYV538" s="485"/>
      <c r="UYW538" s="340"/>
      <c r="UYX538" s="485"/>
      <c r="UYY538" s="340"/>
      <c r="UYZ538" s="485"/>
      <c r="UZA538" s="340"/>
      <c r="UZB538" s="485"/>
      <c r="UZC538" s="340"/>
      <c r="UZD538" s="485"/>
      <c r="UZE538" s="340"/>
      <c r="UZF538" s="485"/>
      <c r="UZG538" s="340"/>
      <c r="UZH538" s="485"/>
      <c r="UZI538" s="340"/>
      <c r="UZJ538" s="485"/>
      <c r="UZK538" s="340"/>
      <c r="UZL538" s="485"/>
      <c r="UZM538" s="340"/>
      <c r="UZN538" s="485"/>
      <c r="UZO538" s="340"/>
      <c r="UZP538" s="485"/>
      <c r="UZQ538" s="340"/>
      <c r="UZR538" s="485"/>
      <c r="UZS538" s="340"/>
      <c r="UZT538" s="485"/>
      <c r="UZU538" s="340"/>
      <c r="UZV538" s="485"/>
      <c r="UZW538" s="340"/>
      <c r="UZX538" s="485"/>
      <c r="UZY538" s="340"/>
      <c r="UZZ538" s="485"/>
      <c r="VAA538" s="340"/>
      <c r="VAB538" s="485"/>
      <c r="VAC538" s="340"/>
      <c r="VAD538" s="485"/>
      <c r="VAE538" s="340"/>
      <c r="VAF538" s="485"/>
      <c r="VAG538" s="340"/>
      <c r="VAH538" s="485"/>
      <c r="VAI538" s="340"/>
      <c r="VAJ538" s="485"/>
      <c r="VAK538" s="340"/>
      <c r="VAL538" s="485"/>
      <c r="VAM538" s="340"/>
      <c r="VAN538" s="485"/>
      <c r="VAO538" s="340"/>
      <c r="VAP538" s="485"/>
      <c r="VAQ538" s="340"/>
      <c r="VAR538" s="485"/>
      <c r="VAS538" s="340"/>
      <c r="VAT538" s="485"/>
      <c r="VAU538" s="340"/>
      <c r="VAV538" s="485"/>
      <c r="VAW538" s="340"/>
      <c r="VAX538" s="485"/>
      <c r="VAY538" s="340"/>
      <c r="VAZ538" s="485"/>
      <c r="VBA538" s="340"/>
      <c r="VBB538" s="485"/>
      <c r="VBC538" s="340"/>
      <c r="VBD538" s="485"/>
      <c r="VBE538" s="340"/>
      <c r="VBF538" s="485"/>
      <c r="VBG538" s="340"/>
      <c r="VBH538" s="485"/>
      <c r="VBI538" s="340"/>
      <c r="VBJ538" s="485"/>
      <c r="VBK538" s="340"/>
      <c r="VBL538" s="485"/>
      <c r="VBM538" s="340"/>
      <c r="VBN538" s="485"/>
      <c r="VBO538" s="340"/>
      <c r="VBP538" s="485"/>
      <c r="VBQ538" s="340"/>
      <c r="VBR538" s="485"/>
      <c r="VBS538" s="340"/>
      <c r="VBT538" s="485"/>
      <c r="VBU538" s="340"/>
      <c r="VBV538" s="485"/>
      <c r="VBW538" s="340"/>
      <c r="VBX538" s="485"/>
      <c r="VBY538" s="340"/>
      <c r="VBZ538" s="485"/>
      <c r="VCA538" s="340"/>
      <c r="VCB538" s="485"/>
      <c r="VCC538" s="340"/>
      <c r="VCD538" s="485"/>
      <c r="VCE538" s="340"/>
      <c r="VCF538" s="485"/>
      <c r="VCG538" s="340"/>
      <c r="VCH538" s="485"/>
      <c r="VCI538" s="340"/>
      <c r="VCJ538" s="485"/>
      <c r="VCK538" s="340"/>
      <c r="VCL538" s="485"/>
      <c r="VCM538" s="340"/>
      <c r="VCN538" s="485"/>
      <c r="VCO538" s="340"/>
      <c r="VCP538" s="485"/>
      <c r="VCQ538" s="340"/>
      <c r="VCR538" s="485"/>
      <c r="VCS538" s="340"/>
      <c r="VCT538" s="485"/>
      <c r="VCU538" s="340"/>
      <c r="VCV538" s="485"/>
      <c r="VCW538" s="340"/>
      <c r="VCX538" s="485"/>
      <c r="VCY538" s="340"/>
      <c r="VCZ538" s="485"/>
      <c r="VDA538" s="340"/>
      <c r="VDB538" s="485"/>
      <c r="VDC538" s="340"/>
      <c r="VDD538" s="485"/>
      <c r="VDE538" s="340"/>
      <c r="VDF538" s="485"/>
      <c r="VDG538" s="340"/>
      <c r="VDH538" s="485"/>
      <c r="VDI538" s="340"/>
      <c r="VDJ538" s="485"/>
      <c r="VDK538" s="340"/>
      <c r="VDL538" s="485"/>
      <c r="VDM538" s="340"/>
      <c r="VDN538" s="485"/>
      <c r="VDO538" s="340"/>
      <c r="VDP538" s="485"/>
      <c r="VDQ538" s="340"/>
      <c r="VDR538" s="485"/>
      <c r="VDS538" s="340"/>
      <c r="VDT538" s="485"/>
      <c r="VDU538" s="340"/>
      <c r="VDV538" s="485"/>
      <c r="VDW538" s="340"/>
      <c r="VDX538" s="485"/>
      <c r="VDY538" s="340"/>
      <c r="VDZ538" s="485"/>
      <c r="VEA538" s="340"/>
      <c r="VEB538" s="485"/>
      <c r="VEC538" s="340"/>
      <c r="VED538" s="485"/>
      <c r="VEE538" s="340"/>
      <c r="VEF538" s="485"/>
      <c r="VEG538" s="340"/>
      <c r="VEH538" s="485"/>
      <c r="VEI538" s="340"/>
      <c r="VEJ538" s="485"/>
      <c r="VEK538" s="340"/>
      <c r="VEL538" s="485"/>
      <c r="VEM538" s="340"/>
      <c r="VEN538" s="485"/>
      <c r="VEO538" s="340"/>
      <c r="VEP538" s="485"/>
      <c r="VEQ538" s="340"/>
      <c r="VER538" s="485"/>
      <c r="VES538" s="340"/>
      <c r="VET538" s="485"/>
      <c r="VEU538" s="340"/>
      <c r="VEV538" s="485"/>
      <c r="VEW538" s="340"/>
      <c r="VEX538" s="485"/>
      <c r="VEY538" s="340"/>
      <c r="VEZ538" s="485"/>
      <c r="VFA538" s="340"/>
      <c r="VFB538" s="485"/>
      <c r="VFC538" s="340"/>
      <c r="VFD538" s="485"/>
      <c r="VFE538" s="340"/>
      <c r="VFF538" s="485"/>
      <c r="VFG538" s="340"/>
      <c r="VFH538" s="485"/>
      <c r="VFI538" s="340"/>
      <c r="VFJ538" s="485"/>
      <c r="VFK538" s="340"/>
      <c r="VFL538" s="485"/>
      <c r="VFM538" s="340"/>
      <c r="VFN538" s="485"/>
      <c r="VFO538" s="340"/>
      <c r="VFP538" s="485"/>
      <c r="VFQ538" s="340"/>
      <c r="VFR538" s="485"/>
      <c r="VFS538" s="340"/>
      <c r="VFT538" s="485"/>
      <c r="VFU538" s="340"/>
      <c r="VFV538" s="485"/>
      <c r="VFW538" s="340"/>
      <c r="VFX538" s="485"/>
      <c r="VFY538" s="340"/>
      <c r="VFZ538" s="485"/>
      <c r="VGA538" s="340"/>
      <c r="VGB538" s="485"/>
      <c r="VGC538" s="340"/>
      <c r="VGD538" s="485"/>
      <c r="VGE538" s="340"/>
      <c r="VGF538" s="485"/>
      <c r="VGG538" s="340"/>
      <c r="VGH538" s="485"/>
      <c r="VGI538" s="340"/>
      <c r="VGJ538" s="485"/>
      <c r="VGK538" s="340"/>
      <c r="VGL538" s="485"/>
      <c r="VGM538" s="340"/>
      <c r="VGN538" s="485"/>
      <c r="VGO538" s="340"/>
      <c r="VGP538" s="485"/>
      <c r="VGQ538" s="340"/>
      <c r="VGR538" s="485"/>
      <c r="VGS538" s="340"/>
      <c r="VGT538" s="485"/>
      <c r="VGU538" s="340"/>
      <c r="VGV538" s="485"/>
      <c r="VGW538" s="340"/>
      <c r="VGX538" s="485"/>
      <c r="VGY538" s="340"/>
      <c r="VGZ538" s="485"/>
      <c r="VHA538" s="340"/>
      <c r="VHB538" s="485"/>
      <c r="VHC538" s="340"/>
      <c r="VHD538" s="485"/>
      <c r="VHE538" s="340"/>
      <c r="VHF538" s="485"/>
      <c r="VHG538" s="340"/>
      <c r="VHH538" s="485"/>
      <c r="VHI538" s="340"/>
      <c r="VHJ538" s="485"/>
      <c r="VHK538" s="340"/>
      <c r="VHL538" s="485"/>
      <c r="VHM538" s="340"/>
      <c r="VHN538" s="485"/>
      <c r="VHO538" s="340"/>
      <c r="VHP538" s="485"/>
      <c r="VHQ538" s="340"/>
      <c r="VHR538" s="485"/>
      <c r="VHS538" s="340"/>
      <c r="VHT538" s="485"/>
      <c r="VHU538" s="340"/>
      <c r="VHV538" s="485"/>
      <c r="VHW538" s="340"/>
      <c r="VHX538" s="485"/>
      <c r="VHY538" s="340"/>
      <c r="VHZ538" s="485"/>
      <c r="VIA538" s="340"/>
      <c r="VIB538" s="485"/>
      <c r="VIC538" s="340"/>
      <c r="VID538" s="485"/>
      <c r="VIE538" s="340"/>
      <c r="VIF538" s="485"/>
      <c r="VIG538" s="340"/>
      <c r="VIH538" s="485"/>
      <c r="VII538" s="340"/>
      <c r="VIJ538" s="485"/>
      <c r="VIK538" s="340"/>
      <c r="VIL538" s="485"/>
      <c r="VIM538" s="340"/>
      <c r="VIN538" s="485"/>
      <c r="VIO538" s="340"/>
      <c r="VIP538" s="485"/>
      <c r="VIQ538" s="340"/>
      <c r="VIR538" s="485"/>
      <c r="VIS538" s="340"/>
      <c r="VIT538" s="485"/>
      <c r="VIU538" s="340"/>
      <c r="VIV538" s="485"/>
      <c r="VIW538" s="340"/>
      <c r="VIX538" s="485"/>
      <c r="VIY538" s="340"/>
      <c r="VIZ538" s="485"/>
      <c r="VJA538" s="340"/>
      <c r="VJB538" s="485"/>
      <c r="VJC538" s="340"/>
      <c r="VJD538" s="485"/>
      <c r="VJE538" s="340"/>
      <c r="VJF538" s="485"/>
      <c r="VJG538" s="340"/>
      <c r="VJH538" s="485"/>
      <c r="VJI538" s="340"/>
      <c r="VJJ538" s="485"/>
      <c r="VJK538" s="340"/>
      <c r="VJL538" s="485"/>
      <c r="VJM538" s="340"/>
      <c r="VJN538" s="485"/>
      <c r="VJO538" s="340"/>
      <c r="VJP538" s="485"/>
      <c r="VJQ538" s="340"/>
      <c r="VJR538" s="485"/>
      <c r="VJS538" s="340"/>
      <c r="VJT538" s="485"/>
      <c r="VJU538" s="340"/>
      <c r="VJV538" s="485"/>
      <c r="VJW538" s="340"/>
      <c r="VJX538" s="485"/>
      <c r="VJY538" s="340"/>
      <c r="VJZ538" s="485"/>
      <c r="VKA538" s="340"/>
      <c r="VKB538" s="485"/>
      <c r="VKC538" s="340"/>
      <c r="VKD538" s="485"/>
      <c r="VKE538" s="340"/>
      <c r="VKF538" s="485"/>
      <c r="VKG538" s="340"/>
      <c r="VKH538" s="485"/>
      <c r="VKI538" s="340"/>
      <c r="VKJ538" s="485"/>
      <c r="VKK538" s="340"/>
      <c r="VKL538" s="485"/>
      <c r="VKM538" s="340"/>
      <c r="VKN538" s="485"/>
      <c r="VKO538" s="340"/>
      <c r="VKP538" s="485"/>
      <c r="VKQ538" s="340"/>
      <c r="VKR538" s="485"/>
      <c r="VKS538" s="340"/>
      <c r="VKT538" s="485"/>
      <c r="VKU538" s="340"/>
      <c r="VKV538" s="485"/>
      <c r="VKW538" s="340"/>
      <c r="VKX538" s="485"/>
      <c r="VKY538" s="340"/>
      <c r="VKZ538" s="485"/>
      <c r="VLA538" s="340"/>
      <c r="VLB538" s="485"/>
      <c r="VLC538" s="340"/>
      <c r="VLD538" s="485"/>
      <c r="VLE538" s="340"/>
      <c r="VLF538" s="485"/>
      <c r="VLG538" s="340"/>
      <c r="VLH538" s="485"/>
      <c r="VLI538" s="340"/>
      <c r="VLJ538" s="485"/>
      <c r="VLK538" s="340"/>
      <c r="VLL538" s="485"/>
      <c r="VLM538" s="340"/>
      <c r="VLN538" s="485"/>
      <c r="VLO538" s="340"/>
      <c r="VLP538" s="485"/>
      <c r="VLQ538" s="340"/>
      <c r="VLR538" s="485"/>
      <c r="VLS538" s="340"/>
      <c r="VLT538" s="485"/>
      <c r="VLU538" s="340"/>
      <c r="VLV538" s="485"/>
      <c r="VLW538" s="340"/>
      <c r="VLX538" s="485"/>
      <c r="VLY538" s="340"/>
      <c r="VLZ538" s="485"/>
      <c r="VMA538" s="340"/>
      <c r="VMB538" s="485"/>
      <c r="VMC538" s="340"/>
      <c r="VMD538" s="485"/>
      <c r="VME538" s="340"/>
      <c r="VMF538" s="485"/>
      <c r="VMG538" s="340"/>
      <c r="VMH538" s="485"/>
      <c r="VMI538" s="340"/>
      <c r="VMJ538" s="485"/>
      <c r="VMK538" s="340"/>
      <c r="VML538" s="485"/>
      <c r="VMM538" s="340"/>
      <c r="VMN538" s="485"/>
      <c r="VMO538" s="340"/>
      <c r="VMP538" s="485"/>
      <c r="VMQ538" s="340"/>
      <c r="VMR538" s="485"/>
      <c r="VMS538" s="340"/>
      <c r="VMT538" s="485"/>
      <c r="VMU538" s="340"/>
      <c r="VMV538" s="485"/>
      <c r="VMW538" s="340"/>
      <c r="VMX538" s="485"/>
      <c r="VMY538" s="340"/>
      <c r="VMZ538" s="485"/>
      <c r="VNA538" s="340"/>
      <c r="VNB538" s="485"/>
      <c r="VNC538" s="340"/>
      <c r="VND538" s="485"/>
      <c r="VNE538" s="340"/>
      <c r="VNF538" s="485"/>
      <c r="VNG538" s="340"/>
      <c r="VNH538" s="485"/>
      <c r="VNI538" s="340"/>
      <c r="VNJ538" s="485"/>
      <c r="VNK538" s="340"/>
      <c r="VNL538" s="485"/>
      <c r="VNM538" s="340"/>
      <c r="VNN538" s="485"/>
      <c r="VNO538" s="340"/>
      <c r="VNP538" s="485"/>
      <c r="VNQ538" s="340"/>
      <c r="VNR538" s="485"/>
      <c r="VNS538" s="340"/>
      <c r="VNT538" s="485"/>
      <c r="VNU538" s="340"/>
      <c r="VNV538" s="485"/>
      <c r="VNW538" s="340"/>
      <c r="VNX538" s="485"/>
      <c r="VNY538" s="340"/>
      <c r="VNZ538" s="485"/>
      <c r="VOA538" s="340"/>
      <c r="VOB538" s="485"/>
      <c r="VOC538" s="340"/>
      <c r="VOD538" s="485"/>
      <c r="VOE538" s="340"/>
      <c r="VOF538" s="485"/>
      <c r="VOG538" s="340"/>
      <c r="VOH538" s="485"/>
      <c r="VOI538" s="340"/>
      <c r="VOJ538" s="485"/>
      <c r="VOK538" s="340"/>
      <c r="VOL538" s="485"/>
      <c r="VOM538" s="340"/>
      <c r="VON538" s="485"/>
      <c r="VOO538" s="340"/>
      <c r="VOP538" s="485"/>
      <c r="VOQ538" s="340"/>
      <c r="VOR538" s="485"/>
      <c r="VOS538" s="340"/>
      <c r="VOT538" s="340"/>
      <c r="VOU538" s="485"/>
      <c r="VOV538" s="340"/>
      <c r="VOW538" s="485"/>
      <c r="VOX538" s="340"/>
      <c r="VOY538" s="485"/>
      <c r="VOZ538" s="340"/>
      <c r="VPA538" s="485"/>
      <c r="VPB538" s="340"/>
      <c r="VPC538" s="485"/>
      <c r="VPD538" s="340"/>
      <c r="VPE538" s="485"/>
      <c r="VPF538" s="340"/>
      <c r="VPG538" s="485"/>
      <c r="VPH538" s="340"/>
      <c r="VPI538" s="485"/>
      <c r="VPJ538" s="340"/>
      <c r="VPK538" s="485"/>
      <c r="VPL538" s="340"/>
      <c r="VPM538" s="485"/>
      <c r="VPN538" s="340"/>
      <c r="VPO538" s="485"/>
      <c r="VPP538" s="340"/>
      <c r="VPQ538" s="485"/>
      <c r="VPR538" s="340"/>
      <c r="VPS538" s="485"/>
      <c r="VPT538" s="340"/>
      <c r="VPU538" s="485"/>
      <c r="VPV538" s="340"/>
      <c r="VPW538" s="485"/>
      <c r="VPX538" s="340"/>
      <c r="VPY538" s="485"/>
      <c r="VPZ538" s="340"/>
      <c r="VQA538" s="485"/>
      <c r="VQB538" s="340"/>
      <c r="VQC538" s="485"/>
      <c r="VQD538" s="340"/>
      <c r="VQE538" s="485"/>
      <c r="VQF538" s="340"/>
      <c r="VQG538" s="485"/>
      <c r="VQH538" s="340"/>
      <c r="VQI538" s="485"/>
      <c r="VQJ538" s="340"/>
      <c r="VQK538" s="485"/>
      <c r="VQL538" s="340"/>
      <c r="VQM538" s="485"/>
      <c r="VQN538" s="340"/>
      <c r="VQO538" s="485"/>
      <c r="VQP538" s="340"/>
      <c r="VQQ538" s="485"/>
      <c r="VQR538" s="340"/>
      <c r="VQS538" s="485"/>
      <c r="VQT538" s="340"/>
      <c r="VQU538" s="485"/>
      <c r="VQV538" s="340"/>
      <c r="VQW538" s="485"/>
      <c r="VQX538" s="340"/>
      <c r="VQY538" s="485"/>
      <c r="VQZ538" s="340"/>
      <c r="VRA538" s="485"/>
      <c r="VRB538" s="340"/>
      <c r="VRC538" s="485"/>
      <c r="VRD538" s="340"/>
      <c r="VRE538" s="485"/>
      <c r="VRF538" s="340"/>
      <c r="VRG538" s="485"/>
      <c r="VRH538" s="340"/>
      <c r="VRI538" s="485"/>
      <c r="VRJ538" s="340"/>
      <c r="VRK538" s="485"/>
      <c r="VRL538" s="340"/>
      <c r="VRM538" s="485"/>
      <c r="VRN538" s="340"/>
      <c r="VRO538" s="485"/>
      <c r="VRP538" s="340"/>
      <c r="VRQ538" s="485"/>
      <c r="VRR538" s="340"/>
      <c r="VRS538" s="485"/>
      <c r="VRT538" s="340"/>
      <c r="VRU538" s="485"/>
      <c r="VRV538" s="340"/>
      <c r="VRW538" s="485"/>
      <c r="VRX538" s="340"/>
      <c r="VRY538" s="485"/>
      <c r="VRZ538" s="340"/>
      <c r="VSA538" s="485"/>
      <c r="VSB538" s="340"/>
      <c r="VSC538" s="485"/>
      <c r="VSD538" s="340"/>
      <c r="VSE538" s="485"/>
      <c r="VSF538" s="340"/>
      <c r="VSG538" s="485"/>
      <c r="VSH538" s="340"/>
      <c r="VSI538" s="485"/>
      <c r="VSJ538" s="340"/>
      <c r="VSK538" s="485"/>
      <c r="VSL538" s="340"/>
      <c r="VSM538" s="485"/>
      <c r="VSN538" s="340"/>
      <c r="VSO538" s="485"/>
      <c r="VSP538" s="340"/>
      <c r="VSQ538" s="485"/>
      <c r="VSR538" s="340"/>
      <c r="VSS538" s="485"/>
      <c r="VST538" s="340"/>
      <c r="VSU538" s="485"/>
      <c r="VSV538" s="340"/>
      <c r="VSW538" s="485"/>
      <c r="VSX538" s="340"/>
      <c r="VSY538" s="485"/>
      <c r="VSZ538" s="340"/>
      <c r="VTA538" s="485"/>
      <c r="VTB538" s="340"/>
      <c r="VTC538" s="485"/>
      <c r="VTD538" s="340"/>
      <c r="VTE538" s="485"/>
      <c r="VTF538" s="340"/>
      <c r="VTG538" s="485"/>
      <c r="VTH538" s="340"/>
      <c r="VTI538" s="485"/>
      <c r="VTJ538" s="340"/>
      <c r="VTK538" s="485"/>
      <c r="VTL538" s="340"/>
      <c r="VTM538" s="485"/>
      <c r="VTN538" s="340"/>
      <c r="VTO538" s="485"/>
      <c r="VTP538" s="340"/>
      <c r="VTQ538" s="485"/>
      <c r="VTR538" s="340"/>
      <c r="VTS538" s="485"/>
      <c r="VTT538" s="340"/>
      <c r="VTU538" s="485"/>
      <c r="VTV538" s="340"/>
      <c r="VTW538" s="485"/>
      <c r="VTX538" s="340"/>
      <c r="VTY538" s="485"/>
      <c r="VTZ538" s="340"/>
      <c r="VUA538" s="485"/>
      <c r="VUB538" s="340"/>
      <c r="VUC538" s="485"/>
      <c r="VUD538" s="340"/>
      <c r="VUE538" s="485"/>
      <c r="VUF538" s="340"/>
      <c r="VUG538" s="485"/>
      <c r="VUH538" s="340"/>
      <c r="VUI538" s="485"/>
      <c r="VUJ538" s="340"/>
      <c r="VUK538" s="485"/>
      <c r="VUL538" s="340"/>
      <c r="VUM538" s="485"/>
      <c r="VUN538" s="340"/>
      <c r="VUO538" s="485"/>
      <c r="VUP538" s="340"/>
      <c r="VUQ538" s="485"/>
      <c r="VUR538" s="340"/>
      <c r="VUS538" s="485"/>
      <c r="VUT538" s="340"/>
      <c r="VUU538" s="485"/>
      <c r="VUV538" s="340"/>
      <c r="VUW538" s="485"/>
      <c r="VUX538" s="340"/>
      <c r="VUY538" s="485"/>
      <c r="VUZ538" s="340"/>
      <c r="VVA538" s="485"/>
      <c r="VVB538" s="340"/>
      <c r="VVC538" s="485"/>
      <c r="VVD538" s="340"/>
      <c r="VVE538" s="485"/>
      <c r="VVF538" s="340"/>
      <c r="VVG538" s="485"/>
      <c r="VVH538" s="340"/>
      <c r="VVI538" s="485"/>
      <c r="VVJ538" s="340"/>
      <c r="VVK538" s="485"/>
      <c r="VVL538" s="340"/>
      <c r="VVM538" s="485"/>
      <c r="VVN538" s="340"/>
      <c r="VVO538" s="485"/>
      <c r="VVP538" s="340"/>
      <c r="VVQ538" s="485"/>
      <c r="VVR538" s="340"/>
      <c r="VVS538" s="485"/>
      <c r="VVT538" s="340"/>
      <c r="VVU538" s="485"/>
      <c r="VVV538" s="340"/>
      <c r="VVW538" s="485"/>
      <c r="VVX538" s="340"/>
      <c r="VVY538" s="485"/>
      <c r="VVZ538" s="340"/>
      <c r="VWA538" s="485"/>
      <c r="VWB538" s="340"/>
      <c r="VWC538" s="485"/>
      <c r="VWD538" s="340"/>
      <c r="VWE538" s="485"/>
      <c r="VWF538" s="340"/>
      <c r="VWG538" s="485"/>
      <c r="VWH538" s="340"/>
      <c r="VWI538" s="485"/>
      <c r="VWJ538" s="340"/>
      <c r="VWK538" s="485"/>
      <c r="VWL538" s="340"/>
      <c r="VWM538" s="485"/>
      <c r="VWN538" s="340"/>
      <c r="VWO538" s="485"/>
      <c r="VWP538" s="340"/>
      <c r="VWQ538" s="485"/>
      <c r="VWR538" s="340"/>
      <c r="VWS538" s="485"/>
      <c r="VWT538" s="340"/>
      <c r="VWU538" s="485"/>
      <c r="VWV538" s="340"/>
      <c r="VWW538" s="485"/>
      <c r="VWX538" s="340"/>
      <c r="VWY538" s="485"/>
      <c r="VWZ538" s="340"/>
      <c r="VXA538" s="485"/>
      <c r="VXB538" s="340"/>
      <c r="VXC538" s="485"/>
      <c r="VXD538" s="340"/>
      <c r="VXE538" s="485"/>
      <c r="VXF538" s="340"/>
      <c r="VXG538" s="485"/>
      <c r="VXH538" s="340"/>
      <c r="VXI538" s="485"/>
      <c r="VXJ538" s="340"/>
      <c r="VXK538" s="485"/>
      <c r="VXL538" s="340"/>
      <c r="VXM538" s="485"/>
      <c r="VXN538" s="340"/>
      <c r="VXO538" s="485"/>
      <c r="VXP538" s="340"/>
      <c r="VXQ538" s="485"/>
      <c r="VXR538" s="340"/>
      <c r="VXS538" s="485"/>
      <c r="VXT538" s="340"/>
      <c r="VXU538" s="485"/>
      <c r="VXV538" s="340"/>
      <c r="VXW538" s="485"/>
      <c r="VXX538" s="340"/>
      <c r="VXY538" s="485"/>
      <c r="VXZ538" s="340"/>
      <c r="VYA538" s="485"/>
      <c r="VYB538" s="340"/>
      <c r="VYC538" s="485"/>
      <c r="VYD538" s="340"/>
      <c r="VYE538" s="485"/>
      <c r="VYF538" s="340"/>
      <c r="VYG538" s="485"/>
      <c r="VYH538" s="340"/>
      <c r="VYI538" s="485"/>
      <c r="VYJ538" s="340"/>
      <c r="VYK538" s="485"/>
      <c r="VYL538" s="340"/>
      <c r="VYM538" s="485"/>
      <c r="VYN538" s="340"/>
      <c r="VYO538" s="485"/>
      <c r="VYP538" s="340"/>
      <c r="VYQ538" s="485"/>
      <c r="VYR538" s="340"/>
      <c r="VYS538" s="485"/>
      <c r="VYT538" s="340"/>
      <c r="VYU538" s="485"/>
      <c r="VYV538" s="340"/>
      <c r="VYW538" s="485"/>
      <c r="VYX538" s="340"/>
      <c r="VYY538" s="485"/>
      <c r="VYZ538" s="340"/>
      <c r="VZA538" s="485"/>
      <c r="VZB538" s="340"/>
      <c r="VZC538" s="485"/>
      <c r="VZD538" s="340"/>
      <c r="VZE538" s="485"/>
      <c r="VZF538" s="340"/>
      <c r="VZG538" s="485"/>
      <c r="VZH538" s="340"/>
      <c r="VZI538" s="485"/>
      <c r="VZJ538" s="340"/>
      <c r="VZK538" s="485"/>
      <c r="VZL538" s="340"/>
      <c r="VZM538" s="485"/>
      <c r="VZN538" s="340"/>
      <c r="VZO538" s="485"/>
      <c r="VZP538" s="340"/>
      <c r="VZQ538" s="485"/>
      <c r="VZR538" s="340"/>
      <c r="VZS538" s="485"/>
      <c r="VZT538" s="340"/>
      <c r="VZU538" s="485"/>
      <c r="VZV538" s="340"/>
      <c r="VZW538" s="485"/>
      <c r="VZX538" s="340"/>
      <c r="VZY538" s="485"/>
      <c r="VZZ538" s="340"/>
      <c r="WAA538" s="485"/>
      <c r="WAB538" s="340"/>
      <c r="WAC538" s="485"/>
      <c r="WAD538" s="340"/>
      <c r="WAE538" s="485"/>
      <c r="WAF538" s="340"/>
      <c r="WAG538" s="485"/>
      <c r="WAH538" s="340"/>
      <c r="WAI538" s="485"/>
      <c r="WAJ538" s="340"/>
      <c r="WAK538" s="485"/>
      <c r="WAL538" s="340"/>
      <c r="WAM538" s="485"/>
      <c r="WAN538" s="340"/>
      <c r="WAO538" s="485"/>
      <c r="WAP538" s="340"/>
      <c r="WAQ538" s="485"/>
      <c r="WAR538" s="340"/>
      <c r="WAS538" s="485"/>
      <c r="WAT538" s="340"/>
      <c r="WAU538" s="485"/>
      <c r="WAV538" s="340"/>
      <c r="WAW538" s="485"/>
      <c r="WAX538" s="340"/>
      <c r="WAY538" s="485"/>
      <c r="WAZ538" s="340"/>
      <c r="WBA538" s="485"/>
      <c r="WBB538" s="340"/>
      <c r="WBC538" s="485"/>
      <c r="WBD538" s="340"/>
      <c r="WBE538" s="485"/>
      <c r="WBF538" s="340"/>
      <c r="WBG538" s="485"/>
      <c r="WBH538" s="340"/>
      <c r="WBI538" s="485"/>
      <c r="WBJ538" s="340"/>
      <c r="WBK538" s="485"/>
      <c r="WBL538" s="340"/>
      <c r="WBM538" s="485"/>
      <c r="WBN538" s="340"/>
      <c r="WBO538" s="485"/>
      <c r="WBP538" s="340"/>
      <c r="WBQ538" s="485"/>
      <c r="WBR538" s="340"/>
      <c r="WBS538" s="485"/>
      <c r="WBT538" s="340"/>
      <c r="WBU538" s="485"/>
      <c r="WBV538" s="340"/>
      <c r="WBW538" s="485"/>
      <c r="WBX538" s="340"/>
      <c r="WBY538" s="485"/>
      <c r="WBZ538" s="340"/>
      <c r="WCA538" s="485"/>
      <c r="WCB538" s="340"/>
      <c r="WCC538" s="485"/>
      <c r="WCD538" s="340"/>
      <c r="WCE538" s="485"/>
      <c r="WCF538" s="340"/>
      <c r="WCG538" s="485"/>
      <c r="WCH538" s="340"/>
      <c r="WCI538" s="485"/>
      <c r="WCJ538" s="340"/>
      <c r="WCK538" s="485"/>
      <c r="WCL538" s="340"/>
      <c r="WCM538" s="485"/>
      <c r="WCN538" s="340"/>
      <c r="WCO538" s="485"/>
      <c r="WCP538" s="340"/>
      <c r="WCQ538" s="485"/>
      <c r="WCR538" s="340"/>
      <c r="WCS538" s="485"/>
      <c r="WCT538" s="340"/>
      <c r="WCU538" s="485"/>
      <c r="WCV538" s="340"/>
      <c r="WCW538" s="485"/>
      <c r="WCX538" s="340"/>
      <c r="WCY538" s="485"/>
      <c r="WCZ538" s="340"/>
      <c r="WDA538" s="485"/>
      <c r="WDB538" s="340"/>
      <c r="WDC538" s="485"/>
      <c r="WDD538" s="340"/>
      <c r="WDE538" s="485"/>
      <c r="WDF538" s="340"/>
      <c r="WDG538" s="485"/>
      <c r="WDH538" s="340"/>
      <c r="WDI538" s="485"/>
      <c r="WDJ538" s="340"/>
      <c r="WDK538" s="485"/>
      <c r="WDL538" s="340"/>
      <c r="WDM538" s="485"/>
      <c r="WDN538" s="340"/>
      <c r="WDO538" s="485"/>
      <c r="WDP538" s="340"/>
      <c r="WDQ538" s="485"/>
      <c r="WDR538" s="340"/>
      <c r="WDS538" s="485"/>
      <c r="WDT538" s="340"/>
      <c r="WDU538" s="485"/>
      <c r="WDV538" s="340"/>
      <c r="WDW538" s="485"/>
      <c r="WDX538" s="340"/>
      <c r="WDY538" s="485"/>
      <c r="WDZ538" s="340"/>
      <c r="WEA538" s="485"/>
      <c r="WEB538" s="340"/>
      <c r="WEC538" s="485"/>
      <c r="WED538" s="340"/>
      <c r="WEE538" s="485"/>
      <c r="WEF538" s="340"/>
      <c r="WEG538" s="485"/>
      <c r="WEH538" s="340"/>
      <c r="WEI538" s="485"/>
      <c r="WEJ538" s="340"/>
      <c r="WEK538" s="485"/>
      <c r="WEL538" s="340"/>
      <c r="WEM538" s="485"/>
      <c r="WEN538" s="340"/>
      <c r="WEO538" s="485"/>
      <c r="WEP538" s="340"/>
      <c r="WEQ538" s="485"/>
      <c r="WER538" s="340"/>
      <c r="WES538" s="485"/>
      <c r="WET538" s="340"/>
      <c r="WEU538" s="485"/>
      <c r="WEV538" s="340"/>
      <c r="WEW538" s="485"/>
      <c r="WEX538" s="340"/>
      <c r="WEY538" s="485"/>
      <c r="WEZ538" s="340"/>
      <c r="WFA538" s="485"/>
      <c r="WFB538" s="340"/>
      <c r="WFC538" s="485"/>
      <c r="WFD538" s="340"/>
      <c r="WFE538" s="485"/>
      <c r="WFF538" s="340"/>
      <c r="WFG538" s="485"/>
      <c r="WFH538" s="340"/>
      <c r="WFI538" s="485"/>
      <c r="WFJ538" s="340"/>
      <c r="WFK538" s="485"/>
      <c r="WFL538" s="340"/>
      <c r="WFM538" s="485"/>
      <c r="WFN538" s="340"/>
      <c r="WFO538" s="485"/>
      <c r="WFP538" s="340"/>
      <c r="WFQ538" s="485"/>
      <c r="WFR538" s="340"/>
      <c r="WFS538" s="485"/>
      <c r="WFT538" s="340"/>
      <c r="WFU538" s="485"/>
      <c r="WFV538" s="340"/>
      <c r="WFW538" s="485"/>
      <c r="WFX538" s="340"/>
      <c r="WFY538" s="485"/>
      <c r="WFZ538" s="340"/>
      <c r="WGA538" s="485"/>
      <c r="WGB538" s="340"/>
      <c r="WGC538" s="485"/>
      <c r="WGD538" s="340"/>
      <c r="WGE538" s="485"/>
      <c r="WGF538" s="340"/>
      <c r="WGG538" s="485"/>
      <c r="WGH538" s="340"/>
      <c r="WGI538" s="485"/>
      <c r="WGJ538" s="340"/>
      <c r="WGK538" s="485"/>
      <c r="WGL538" s="340"/>
      <c r="WGM538" s="485"/>
      <c r="WGN538" s="340"/>
      <c r="WGO538" s="485"/>
      <c r="WGP538" s="340"/>
      <c r="WGQ538" s="485"/>
      <c r="WGR538" s="340"/>
      <c r="WGS538" s="485"/>
      <c r="WGT538" s="340"/>
      <c r="WGU538" s="485"/>
      <c r="WGV538" s="340"/>
      <c r="WGW538" s="485"/>
      <c r="WGX538" s="340"/>
      <c r="WGY538" s="485"/>
      <c r="WGZ538" s="340"/>
      <c r="WHA538" s="485"/>
      <c r="WHB538" s="340"/>
      <c r="WHC538" s="485"/>
      <c r="WHD538" s="340"/>
      <c r="WHE538" s="485"/>
      <c r="WHF538" s="340"/>
      <c r="WHG538" s="485"/>
      <c r="WHH538" s="340"/>
      <c r="WHI538" s="485"/>
      <c r="WHJ538" s="340"/>
      <c r="WHK538" s="485"/>
      <c r="WHL538" s="340"/>
      <c r="WHM538" s="485"/>
      <c r="WHN538" s="340"/>
      <c r="WHO538" s="485"/>
      <c r="WHP538" s="340"/>
      <c r="WHQ538" s="485"/>
      <c r="WHR538" s="340"/>
      <c r="WHS538" s="485"/>
      <c r="WHT538" s="340"/>
      <c r="WHU538" s="485"/>
      <c r="WHV538" s="340"/>
      <c r="WHW538" s="485"/>
      <c r="WHX538" s="340"/>
      <c r="WHY538" s="485"/>
      <c r="WHZ538" s="340"/>
      <c r="WIA538" s="485"/>
      <c r="WIB538" s="340"/>
      <c r="WIC538" s="485"/>
      <c r="WID538" s="340"/>
      <c r="WIE538" s="485"/>
      <c r="WIF538" s="340"/>
      <c r="WIG538" s="485"/>
      <c r="WIH538" s="340"/>
      <c r="WII538" s="485"/>
      <c r="WIJ538" s="340"/>
      <c r="WIK538" s="485"/>
      <c r="WIL538" s="340"/>
      <c r="WIM538" s="485"/>
      <c r="WIN538" s="340"/>
      <c r="WIO538" s="485"/>
      <c r="WIP538" s="340"/>
      <c r="WIQ538" s="485"/>
      <c r="WIR538" s="340"/>
      <c r="WIS538" s="485"/>
      <c r="WIT538" s="340"/>
      <c r="WIU538" s="485"/>
      <c r="WIV538" s="340"/>
      <c r="WIW538" s="485"/>
      <c r="WIX538" s="340"/>
      <c r="WIY538" s="485"/>
      <c r="WIZ538" s="340"/>
      <c r="WJA538" s="485"/>
      <c r="WJB538" s="340"/>
      <c r="WJC538" s="485"/>
      <c r="WJD538" s="340"/>
      <c r="WJE538" s="485"/>
      <c r="WJF538" s="340"/>
      <c r="WJG538" s="485"/>
      <c r="WJH538" s="340"/>
      <c r="WJI538" s="485"/>
      <c r="WJJ538" s="340"/>
      <c r="WJK538" s="485"/>
      <c r="WJL538" s="340"/>
      <c r="WJM538" s="485"/>
      <c r="WJN538" s="340"/>
      <c r="WJO538" s="485"/>
      <c r="WJP538" s="340"/>
      <c r="WJQ538" s="485"/>
      <c r="WJR538" s="340"/>
      <c r="WJS538" s="485"/>
      <c r="WJT538" s="340"/>
      <c r="WJU538" s="485"/>
      <c r="WJV538" s="340"/>
      <c r="WJW538" s="485"/>
      <c r="WJX538" s="340"/>
      <c r="WJY538" s="485"/>
      <c r="WJZ538" s="340"/>
      <c r="WKA538" s="485"/>
      <c r="WKB538" s="340"/>
      <c r="WKC538" s="485"/>
      <c r="WKD538" s="340"/>
      <c r="WKE538" s="485"/>
      <c r="WKF538" s="340"/>
      <c r="WKG538" s="485"/>
      <c r="WKH538" s="340"/>
      <c r="WKI538" s="485"/>
      <c r="WKJ538" s="340"/>
      <c r="WKK538" s="485"/>
      <c r="WKL538" s="340"/>
      <c r="WKM538" s="485"/>
      <c r="WKN538" s="340"/>
      <c r="WKO538" s="485"/>
      <c r="WKP538" s="340"/>
      <c r="WKQ538" s="485"/>
      <c r="WKR538" s="340"/>
      <c r="WKS538" s="485"/>
      <c r="WKT538" s="340"/>
      <c r="WKU538" s="485"/>
      <c r="WKV538" s="340"/>
      <c r="WKW538" s="485"/>
      <c r="WKX538" s="340"/>
      <c r="WKY538" s="485"/>
      <c r="WKZ538" s="340"/>
      <c r="WLA538" s="485"/>
      <c r="WLB538" s="340"/>
      <c r="WLC538" s="485"/>
      <c r="WLD538" s="340"/>
      <c r="WLE538" s="485"/>
      <c r="WLF538" s="340"/>
      <c r="WLG538" s="485"/>
      <c r="WLH538" s="340"/>
      <c r="WLI538" s="485"/>
      <c r="WLJ538" s="340"/>
      <c r="WLK538" s="485"/>
      <c r="WLL538" s="340"/>
      <c r="WLM538" s="485"/>
      <c r="WLN538" s="340"/>
      <c r="WLO538" s="485"/>
      <c r="WLP538" s="340"/>
      <c r="WLQ538" s="485"/>
      <c r="WLR538" s="340"/>
      <c r="WLS538" s="485"/>
      <c r="WLT538" s="340"/>
      <c r="WLU538" s="485"/>
      <c r="WLV538" s="340"/>
      <c r="WLW538" s="485"/>
      <c r="WLX538" s="340"/>
      <c r="WLY538" s="485"/>
      <c r="WLZ538" s="340"/>
      <c r="WMA538" s="485"/>
      <c r="WMB538" s="340"/>
      <c r="WMC538" s="485"/>
      <c r="WMD538" s="340"/>
      <c r="WME538" s="485"/>
      <c r="WMF538" s="340"/>
      <c r="WMG538" s="485"/>
      <c r="WMH538" s="340"/>
      <c r="WMI538" s="485"/>
      <c r="WMJ538" s="340"/>
      <c r="WMK538" s="485"/>
      <c r="WML538" s="340"/>
      <c r="WMM538" s="485"/>
      <c r="WMN538" s="340"/>
      <c r="WMO538" s="485"/>
      <c r="WMP538" s="340"/>
      <c r="WMQ538" s="485"/>
      <c r="WMR538" s="340"/>
      <c r="WMS538" s="485"/>
      <c r="WMT538" s="340"/>
      <c r="WMU538" s="485"/>
      <c r="WMV538" s="340"/>
      <c r="WMW538" s="485"/>
      <c r="WMX538" s="340"/>
      <c r="WMY538" s="485"/>
      <c r="WMZ538" s="340"/>
      <c r="WNA538" s="485"/>
      <c r="WNB538" s="340"/>
      <c r="WNC538" s="485"/>
      <c r="WND538" s="340"/>
      <c r="WNE538" s="485"/>
      <c r="WNF538" s="340"/>
      <c r="WNG538" s="485"/>
      <c r="WNH538" s="340"/>
      <c r="WNI538" s="485"/>
      <c r="WNJ538" s="340"/>
      <c r="WNK538" s="485"/>
      <c r="WNL538" s="340"/>
      <c r="WNM538" s="485"/>
      <c r="WNN538" s="340"/>
      <c r="WNO538" s="485"/>
      <c r="WNP538" s="340"/>
      <c r="WNQ538" s="485"/>
      <c r="WNR538" s="340"/>
      <c r="WNS538" s="485"/>
      <c r="WNT538" s="340"/>
      <c r="WNU538" s="485"/>
      <c r="WNV538" s="340"/>
      <c r="WNW538" s="485"/>
      <c r="WNX538" s="340"/>
      <c r="WNY538" s="485"/>
      <c r="WNZ538" s="340"/>
      <c r="WOA538" s="485"/>
      <c r="WOB538" s="340"/>
      <c r="WOC538" s="485"/>
      <c r="WOD538" s="340"/>
      <c r="WOE538" s="485"/>
      <c r="WOF538" s="340"/>
      <c r="WOG538" s="485"/>
      <c r="WOH538" s="340"/>
      <c r="WOI538" s="485"/>
      <c r="WOJ538" s="340"/>
      <c r="WOK538" s="485"/>
      <c r="WOL538" s="340"/>
      <c r="WOM538" s="485"/>
      <c r="WON538" s="340"/>
      <c r="WOO538" s="485"/>
      <c r="WOP538" s="340"/>
      <c r="WOQ538" s="485"/>
      <c r="WOR538" s="340"/>
      <c r="WOS538" s="485"/>
      <c r="WOT538" s="340"/>
      <c r="WOU538" s="485"/>
      <c r="WOV538" s="340"/>
      <c r="WOW538" s="485"/>
      <c r="WOX538" s="340"/>
      <c r="WOY538" s="485"/>
      <c r="WOZ538" s="340"/>
      <c r="WPA538" s="485"/>
      <c r="WPB538" s="340"/>
      <c r="WPC538" s="485"/>
      <c r="WPD538" s="340"/>
      <c r="WPE538" s="485"/>
      <c r="WPF538" s="340"/>
      <c r="WPG538" s="485"/>
      <c r="WPH538" s="340"/>
      <c r="WPI538" s="485"/>
      <c r="WPJ538" s="340"/>
      <c r="WPK538" s="485"/>
      <c r="WPL538" s="340"/>
      <c r="WPM538" s="485"/>
      <c r="WPN538" s="340"/>
      <c r="WPO538" s="485"/>
      <c r="WPP538" s="340"/>
      <c r="WPQ538" s="485"/>
      <c r="WPR538" s="340"/>
      <c r="WPS538" s="485"/>
      <c r="WPT538" s="340"/>
      <c r="WPU538" s="485"/>
      <c r="WPV538" s="340"/>
      <c r="WPW538" s="485"/>
      <c r="WPX538" s="340"/>
      <c r="WPY538" s="485"/>
      <c r="WPZ538" s="340"/>
      <c r="WQA538" s="485"/>
      <c r="WQB538" s="340"/>
      <c r="WQC538" s="485"/>
      <c r="WQD538" s="340"/>
      <c r="WQE538" s="485"/>
      <c r="WQF538" s="340"/>
      <c r="WQG538" s="485"/>
      <c r="WQH538" s="340"/>
      <c r="WQI538" s="485"/>
      <c r="WQJ538" s="340"/>
      <c r="WQK538" s="485"/>
      <c r="WQL538" s="340"/>
      <c r="WQM538" s="485"/>
      <c r="WQN538" s="340"/>
      <c r="WQO538" s="485"/>
      <c r="WQP538" s="340"/>
      <c r="WQQ538" s="485"/>
      <c r="WQR538" s="340"/>
      <c r="WQS538" s="485"/>
      <c r="WQT538" s="340"/>
      <c r="WQU538" s="485"/>
      <c r="WQV538" s="340"/>
      <c r="WQW538" s="485"/>
      <c r="WQX538" s="340"/>
      <c r="WQY538" s="485"/>
      <c r="WQZ538" s="340"/>
      <c r="WRA538" s="485"/>
      <c r="WRB538" s="340"/>
      <c r="WRC538" s="485"/>
      <c r="WRD538" s="340"/>
      <c r="WRE538" s="485"/>
      <c r="WRF538" s="340"/>
      <c r="WRG538" s="485"/>
      <c r="WRH538" s="340"/>
      <c r="WRI538" s="485"/>
      <c r="WRJ538" s="340"/>
      <c r="WRK538" s="485"/>
      <c r="WRL538" s="340"/>
      <c r="WRM538" s="485"/>
      <c r="WRN538" s="340"/>
      <c r="WRO538" s="485"/>
      <c r="WRP538" s="340"/>
      <c r="WRQ538" s="485"/>
      <c r="WRR538" s="340"/>
      <c r="WRS538" s="485"/>
      <c r="WRT538" s="340"/>
      <c r="WRU538" s="485"/>
      <c r="WRV538" s="340"/>
      <c r="WRW538" s="485"/>
      <c r="WRX538" s="340"/>
      <c r="WRY538" s="485"/>
      <c r="WRZ538" s="340"/>
      <c r="WSA538" s="485"/>
      <c r="WSB538" s="340"/>
      <c r="WSC538" s="485"/>
      <c r="WSD538" s="340"/>
      <c r="WSE538" s="485"/>
      <c r="WSF538" s="340"/>
      <c r="WSG538" s="485"/>
      <c r="WSH538" s="340"/>
      <c r="WSI538" s="485"/>
      <c r="WSJ538" s="340"/>
      <c r="WSK538" s="485"/>
      <c r="WSL538" s="340"/>
      <c r="WSM538" s="485"/>
      <c r="WSN538" s="340"/>
      <c r="WSO538" s="485"/>
      <c r="WSP538" s="340"/>
      <c r="WSQ538" s="485"/>
      <c r="WSR538" s="340"/>
      <c r="WSS538" s="485"/>
      <c r="WST538" s="340"/>
      <c r="WSU538" s="485"/>
      <c r="WSV538" s="340"/>
      <c r="WSW538" s="485"/>
      <c r="WSX538" s="340"/>
      <c r="WSY538" s="485"/>
      <c r="WSZ538" s="340"/>
      <c r="WTA538" s="485"/>
      <c r="WTB538" s="340"/>
      <c r="WTC538" s="485"/>
      <c r="WTD538" s="340"/>
      <c r="WTE538" s="485"/>
      <c r="WTF538" s="340"/>
      <c r="WTG538" s="485"/>
      <c r="WTH538" s="340"/>
      <c r="WTI538" s="485"/>
      <c r="WTJ538" s="340"/>
      <c r="WTK538" s="485"/>
      <c r="WTL538" s="340"/>
      <c r="WTM538" s="485"/>
      <c r="WTN538" s="340"/>
      <c r="WTO538" s="485"/>
      <c r="WTP538" s="340"/>
      <c r="WTQ538" s="485"/>
      <c r="WTR538" s="340"/>
      <c r="WTS538" s="485"/>
      <c r="WTT538" s="340"/>
      <c r="WTU538" s="485"/>
      <c r="WTV538" s="340"/>
      <c r="WTW538" s="485"/>
      <c r="WTX538" s="340"/>
      <c r="WTY538" s="485"/>
      <c r="WTZ538" s="340"/>
      <c r="WUA538" s="485"/>
      <c r="WUB538" s="340"/>
      <c r="WUC538" s="485"/>
      <c r="WUD538" s="340"/>
      <c r="WUE538" s="485"/>
      <c r="WUF538" s="340"/>
      <c r="WUG538" s="485"/>
      <c r="WUH538" s="340"/>
      <c r="WUI538" s="485"/>
      <c r="WUJ538" s="340"/>
      <c r="WUK538" s="485"/>
      <c r="WUL538" s="340"/>
      <c r="WUM538" s="485"/>
      <c r="WUN538" s="340"/>
      <c r="WUO538" s="485"/>
      <c r="WUP538" s="340"/>
      <c r="WUQ538" s="485"/>
      <c r="WUR538" s="340"/>
      <c r="WUS538" s="485"/>
      <c r="WUT538" s="340"/>
      <c r="WUU538" s="485"/>
      <c r="WUV538" s="340"/>
      <c r="WUW538" s="485"/>
      <c r="WUX538" s="340"/>
      <c r="WUY538" s="485"/>
      <c r="WUZ538" s="340"/>
      <c r="WVA538" s="485"/>
      <c r="WVB538" s="340"/>
      <c r="WVC538" s="485"/>
      <c r="WVD538" s="340"/>
      <c r="WVE538" s="485"/>
      <c r="WVF538" s="340"/>
      <c r="WVG538" s="485"/>
      <c r="WVH538" s="340"/>
      <c r="WVI538" s="485"/>
      <c r="WVJ538" s="340"/>
      <c r="WVK538" s="485"/>
      <c r="WVL538" s="340"/>
      <c r="WVM538" s="485"/>
      <c r="WVN538" s="340"/>
      <c r="WVO538" s="485"/>
      <c r="WVP538" s="340"/>
      <c r="WVQ538" s="485"/>
      <c r="WVR538" s="340"/>
      <c r="WVS538" s="485"/>
      <c r="WVT538" s="340"/>
      <c r="WVU538" s="485"/>
      <c r="WVV538" s="340"/>
      <c r="WVW538" s="485"/>
      <c r="WVX538" s="340"/>
      <c r="WVY538" s="485"/>
      <c r="WVZ538" s="340"/>
      <c r="WWA538" s="485"/>
      <c r="WWB538" s="340"/>
      <c r="WWC538" s="485"/>
      <c r="WWD538" s="340"/>
      <c r="WWE538" s="485"/>
      <c r="WWF538" s="340"/>
      <c r="WWG538" s="485"/>
      <c r="WWH538" s="340"/>
      <c r="WWI538" s="485"/>
      <c r="WWJ538" s="340"/>
      <c r="WWK538" s="485"/>
      <c r="WWL538" s="340"/>
      <c r="WWM538" s="485"/>
      <c r="WWN538" s="340"/>
      <c r="WWO538" s="485"/>
      <c r="WWP538" s="340"/>
      <c r="WWQ538" s="485"/>
      <c r="WWR538" s="340"/>
      <c r="WWS538" s="485"/>
      <c r="WWT538" s="340"/>
      <c r="WWU538" s="485"/>
      <c r="WWV538" s="340"/>
      <c r="WWW538" s="485"/>
      <c r="WWX538" s="340"/>
      <c r="WWY538" s="485"/>
      <c r="WWZ538" s="340"/>
      <c r="WXA538" s="485"/>
      <c r="WXB538" s="340"/>
      <c r="WXC538" s="485"/>
      <c r="WXD538" s="340"/>
      <c r="WXE538" s="485"/>
      <c r="WXF538" s="340"/>
      <c r="WXG538" s="485"/>
      <c r="WXH538" s="340"/>
      <c r="WXI538" s="485"/>
      <c r="WXJ538" s="340"/>
      <c r="WXK538" s="485"/>
      <c r="WXL538" s="340"/>
      <c r="WXM538" s="485"/>
      <c r="WXN538" s="340"/>
      <c r="WXO538" s="485"/>
      <c r="WXP538" s="340"/>
      <c r="WXQ538" s="485"/>
      <c r="WXR538" s="340"/>
      <c r="WXS538" s="485"/>
      <c r="WXT538" s="340"/>
      <c r="WXU538" s="485"/>
      <c r="WXV538" s="340"/>
      <c r="WXW538" s="485"/>
      <c r="WXX538" s="340"/>
      <c r="WXY538" s="485"/>
      <c r="WXZ538" s="340"/>
      <c r="WYA538" s="485"/>
      <c r="WYB538" s="340"/>
      <c r="WYC538" s="485"/>
      <c r="WYD538" s="340"/>
      <c r="WYE538" s="485"/>
      <c r="WYF538" s="340"/>
      <c r="WYG538" s="485"/>
      <c r="WYH538" s="340"/>
      <c r="WYI538" s="485"/>
      <c r="WYJ538" s="340"/>
      <c r="WYK538" s="485"/>
      <c r="WYL538" s="340"/>
      <c r="WYM538" s="485"/>
      <c r="WYN538" s="340"/>
      <c r="WYO538" s="485"/>
      <c r="WYP538" s="340"/>
      <c r="WYQ538" s="485"/>
      <c r="WYR538" s="340"/>
      <c r="WYS538" s="485"/>
      <c r="WYT538" s="340"/>
      <c r="WYU538" s="485"/>
      <c r="WYV538" s="340"/>
      <c r="WYW538" s="485"/>
      <c r="WYX538" s="340"/>
      <c r="WYY538" s="485"/>
      <c r="WYZ538" s="340"/>
      <c r="WZA538" s="485"/>
      <c r="WZB538" s="340"/>
      <c r="WZC538" s="485"/>
      <c r="WZD538" s="340"/>
      <c r="WZE538" s="485"/>
      <c r="WZF538" s="340"/>
      <c r="WZG538" s="485"/>
      <c r="WZH538" s="340"/>
      <c r="WZI538" s="485"/>
      <c r="WZJ538" s="340"/>
      <c r="WZK538" s="485"/>
      <c r="WZL538" s="340"/>
      <c r="WZM538" s="485"/>
      <c r="WZN538" s="340"/>
      <c r="WZO538" s="485"/>
      <c r="WZP538" s="340"/>
      <c r="WZQ538" s="485"/>
      <c r="WZR538" s="340"/>
      <c r="WZS538" s="485"/>
      <c r="WZT538" s="340"/>
      <c r="WZU538" s="485"/>
      <c r="WZV538" s="340"/>
      <c r="WZW538" s="485"/>
      <c r="WZX538" s="340"/>
      <c r="WZY538" s="485"/>
      <c r="WZZ538" s="340"/>
      <c r="XAA538" s="485"/>
      <c r="XAB538" s="340"/>
      <c r="XAC538" s="485"/>
      <c r="XAD538" s="340"/>
      <c r="XAE538" s="485"/>
      <c r="XAF538" s="340"/>
      <c r="XAG538" s="485"/>
      <c r="XAH538" s="340"/>
      <c r="XAI538" s="485"/>
      <c r="XAJ538" s="340"/>
      <c r="XAK538" s="485"/>
      <c r="XAL538" s="340"/>
      <c r="XAM538" s="485"/>
      <c r="XAN538" s="340"/>
      <c r="XAO538" s="485"/>
      <c r="XAP538" s="340"/>
      <c r="XAQ538" s="485"/>
      <c r="XAR538" s="340"/>
      <c r="XAS538" s="485"/>
      <c r="XAT538" s="340"/>
      <c r="XAU538" s="485"/>
      <c r="XAV538" s="340"/>
      <c r="XAW538" s="485"/>
      <c r="XAX538" s="340"/>
      <c r="XAY538" s="485"/>
      <c r="XAZ538" s="340"/>
      <c r="XBA538" s="485"/>
      <c r="XBB538" s="340"/>
      <c r="XBC538" s="485"/>
      <c r="XBD538" s="340"/>
      <c r="XBE538" s="485"/>
      <c r="XBF538" s="340"/>
      <c r="XBG538" s="485"/>
      <c r="XBH538" s="340"/>
      <c r="XBI538" s="485"/>
      <c r="XBJ538" s="340"/>
      <c r="XBK538" s="485"/>
      <c r="XBL538" s="340"/>
      <c r="XBM538" s="485"/>
      <c r="XBN538" s="340"/>
      <c r="XBO538" s="485"/>
      <c r="XBP538" s="340"/>
      <c r="XBQ538" s="485"/>
      <c r="XBR538" s="340"/>
      <c r="XBS538" s="485"/>
      <c r="XBT538" s="340"/>
      <c r="XBU538" s="485"/>
      <c r="XBV538" s="340"/>
      <c r="XBW538" s="485"/>
      <c r="XBX538" s="340"/>
      <c r="XBY538" s="485"/>
      <c r="XBZ538" s="340"/>
      <c r="XCA538" s="485"/>
      <c r="XCB538" s="340"/>
      <c r="XCC538" s="485"/>
      <c r="XCD538" s="340"/>
      <c r="XCE538" s="485"/>
      <c r="XCF538" s="340"/>
      <c r="XCG538" s="485"/>
      <c r="XCH538" s="340"/>
      <c r="XCI538" s="485"/>
      <c r="XCJ538" s="340"/>
      <c r="XCK538" s="485"/>
      <c r="XCL538" s="340"/>
      <c r="XCM538" s="485"/>
      <c r="XCN538" s="340"/>
      <c r="XCO538" s="485"/>
      <c r="XCP538" s="340"/>
      <c r="XCQ538" s="485"/>
      <c r="XCR538" s="340"/>
      <c r="XCS538" s="485"/>
      <c r="XCT538" s="340"/>
      <c r="XCU538" s="485"/>
      <c r="XCV538" s="340"/>
      <c r="XCW538" s="485"/>
      <c r="XCX538" s="340"/>
      <c r="XCY538" s="485"/>
      <c r="XCZ538" s="340"/>
      <c r="XDA538" s="485"/>
      <c r="XDB538" s="340"/>
      <c r="XDC538" s="485"/>
      <c r="XDD538" s="340"/>
      <c r="XDE538" s="485"/>
      <c r="XDF538" s="340"/>
      <c r="XDG538" s="485"/>
      <c r="XDH538" s="340"/>
      <c r="XDI538" s="485"/>
      <c r="XDJ538" s="340"/>
      <c r="XDK538" s="485"/>
      <c r="XDL538" s="340"/>
      <c r="XDM538" s="485"/>
      <c r="XDN538" s="340"/>
      <c r="XDO538" s="485"/>
      <c r="XDP538" s="340"/>
      <c r="XDQ538" s="485"/>
      <c r="XDR538" s="340"/>
      <c r="XDS538" s="485"/>
      <c r="XDT538" s="340"/>
      <c r="XDU538" s="485"/>
      <c r="XDV538" s="340"/>
      <c r="XDW538" s="485"/>
      <c r="XDX538" s="340"/>
      <c r="XDY538" s="485"/>
      <c r="XDZ538" s="340"/>
      <c r="XEA538" s="485"/>
      <c r="XEB538" s="340"/>
      <c r="XEC538" s="485"/>
      <c r="XED538" s="340"/>
      <c r="XEE538" s="485"/>
      <c r="XEF538" s="340"/>
      <c r="XEG538" s="485"/>
      <c r="XEH538" s="340"/>
      <c r="XEI538" s="485"/>
      <c r="XEJ538" s="340"/>
      <c r="XEK538" s="485"/>
      <c r="XEL538" s="340"/>
      <c r="XEM538" s="485"/>
      <c r="XEN538" s="340"/>
      <c r="XEO538" s="485"/>
      <c r="XEP538" s="340"/>
      <c r="XEQ538" s="485"/>
      <c r="XER538" s="340"/>
      <c r="XES538" s="485"/>
      <c r="XET538" s="340"/>
      <c r="XEU538" s="485"/>
      <c r="XEV538" s="340"/>
      <c r="XEW538" s="485"/>
      <c r="XEX538" s="340"/>
      <c r="XEY538" s="485"/>
      <c r="XEZ538" s="340"/>
      <c r="XFA538" s="485"/>
      <c r="XFB538" s="340"/>
      <c r="XFC538" s="485"/>
      <c r="XFD538" s="340"/>
    </row>
    <row r="539" spans="1:16384" ht="15.75" customHeight="1" x14ac:dyDescent="0.25">
      <c r="A539" s="485">
        <f>A538+1</f>
        <v>406</v>
      </c>
      <c r="B539" s="339" t="s">
        <v>619</v>
      </c>
      <c r="C539" s="486">
        <f>D539+M539+O539+Q539+S539+U539+W539+X539+Y539</f>
        <v>215442.24</v>
      </c>
      <c r="D539" s="531">
        <f>E539+F539+G539+H539+I539+J539</f>
        <v>0</v>
      </c>
      <c r="E539" s="453"/>
      <c r="F539" s="483"/>
      <c r="G539" s="453"/>
      <c r="H539" s="483"/>
      <c r="I539" s="453"/>
      <c r="J539" s="483"/>
      <c r="K539" s="483"/>
      <c r="L539" s="483"/>
      <c r="M539" s="483"/>
      <c r="N539" s="453"/>
      <c r="O539" s="483"/>
      <c r="P539" s="453"/>
      <c r="Q539" s="483"/>
      <c r="R539" s="453"/>
      <c r="S539" s="483"/>
      <c r="T539" s="453"/>
      <c r="U539" s="483"/>
      <c r="V539" s="453"/>
      <c r="W539" s="483"/>
      <c r="X539" s="453"/>
      <c r="Y539" s="531">
        <v>215442.24</v>
      </c>
      <c r="Z539" s="527"/>
      <c r="AA539" s="134"/>
      <c r="AB539" s="340" t="s">
        <v>985</v>
      </c>
      <c r="AC539" s="53"/>
      <c r="AD539" s="340"/>
      <c r="AE539" s="485"/>
      <c r="AF539" s="340"/>
      <c r="AG539" s="485"/>
      <c r="AH539" s="340"/>
      <c r="AI539" s="485"/>
      <c r="AJ539" s="340"/>
      <c r="AK539" s="485"/>
      <c r="AL539" s="340"/>
      <c r="AM539" s="485"/>
      <c r="AN539" s="340"/>
      <c r="AO539" s="485"/>
      <c r="AP539" s="340"/>
      <c r="AQ539" s="485"/>
      <c r="AR539" s="340"/>
      <c r="AS539" s="485"/>
      <c r="AT539" s="340"/>
      <c r="AU539" s="485"/>
      <c r="AV539" s="340"/>
      <c r="AW539" s="485"/>
      <c r="AX539" s="340"/>
      <c r="AY539" s="485"/>
      <c r="AZ539" s="340"/>
      <c r="BA539" s="485"/>
      <c r="BB539" s="340"/>
      <c r="BC539" s="485"/>
      <c r="BD539" s="340"/>
      <c r="BE539" s="485"/>
      <c r="BF539" s="340"/>
      <c r="BG539" s="485"/>
      <c r="BH539" s="340"/>
      <c r="BI539" s="485"/>
      <c r="BJ539" s="340"/>
      <c r="BK539" s="485"/>
      <c r="BL539" s="340"/>
      <c r="BM539" s="485"/>
      <c r="BN539" s="340"/>
      <c r="BO539" s="485"/>
      <c r="BP539" s="340"/>
      <c r="BQ539" s="485"/>
      <c r="BR539" s="340"/>
      <c r="BS539" s="485"/>
      <c r="BT539" s="340"/>
      <c r="BU539" s="485"/>
      <c r="BV539" s="340"/>
      <c r="BW539" s="485"/>
      <c r="BX539" s="340"/>
      <c r="BY539" s="485"/>
      <c r="BZ539" s="340"/>
      <c r="CA539" s="485"/>
      <c r="CB539" s="340"/>
      <c r="CC539" s="485"/>
      <c r="CD539" s="340"/>
      <c r="CE539" s="485"/>
      <c r="CF539" s="340"/>
      <c r="CG539" s="485"/>
      <c r="CH539" s="340"/>
      <c r="CI539" s="485"/>
      <c r="CJ539" s="340"/>
      <c r="CK539" s="485"/>
      <c r="CL539" s="340"/>
      <c r="CM539" s="485"/>
      <c r="CN539" s="340"/>
      <c r="CO539" s="485"/>
      <c r="CP539" s="340"/>
      <c r="CQ539" s="485"/>
      <c r="CR539" s="340"/>
      <c r="CS539" s="485"/>
      <c r="CT539" s="340"/>
      <c r="CU539" s="485"/>
      <c r="CV539" s="340"/>
      <c r="CW539" s="485"/>
      <c r="CX539" s="340"/>
      <c r="CY539" s="485"/>
      <c r="CZ539" s="340"/>
      <c r="DA539" s="485"/>
      <c r="DB539" s="340"/>
      <c r="DC539" s="485"/>
      <c r="DD539" s="340"/>
      <c r="DE539" s="485"/>
      <c r="DF539" s="340"/>
      <c r="DG539" s="485"/>
      <c r="DH539" s="340"/>
      <c r="DI539" s="485"/>
      <c r="DJ539" s="340"/>
      <c r="DK539" s="485"/>
      <c r="DL539" s="340"/>
      <c r="DM539" s="485"/>
      <c r="DN539" s="340"/>
      <c r="DO539" s="485"/>
      <c r="DP539" s="340"/>
      <c r="DQ539" s="485"/>
      <c r="DR539" s="340"/>
      <c r="DS539" s="485"/>
      <c r="DT539" s="340"/>
      <c r="DU539" s="485"/>
      <c r="DV539" s="340"/>
      <c r="DW539" s="485"/>
      <c r="DX539" s="340"/>
      <c r="DY539" s="485"/>
      <c r="DZ539" s="340"/>
      <c r="EA539" s="485"/>
      <c r="EB539" s="340"/>
      <c r="EC539" s="485"/>
      <c r="ED539" s="340"/>
      <c r="EE539" s="485"/>
      <c r="EF539" s="340"/>
      <c r="EG539" s="485"/>
      <c r="EH539" s="340"/>
      <c r="EI539" s="485"/>
      <c r="EJ539" s="340"/>
      <c r="EK539" s="485"/>
      <c r="EL539" s="340"/>
      <c r="EM539" s="485"/>
      <c r="EN539" s="340"/>
      <c r="EO539" s="485"/>
      <c r="EP539" s="340"/>
      <c r="EQ539" s="485"/>
      <c r="ER539" s="340"/>
      <c r="ES539" s="485"/>
      <c r="ET539" s="340"/>
      <c r="EU539" s="485"/>
      <c r="EV539" s="340"/>
      <c r="EW539" s="485"/>
      <c r="EX539" s="340"/>
      <c r="EY539" s="485"/>
      <c r="EZ539" s="340"/>
      <c r="FA539" s="485"/>
      <c r="FB539" s="340"/>
      <c r="FC539" s="485"/>
      <c r="FD539" s="340"/>
      <c r="FE539" s="485"/>
      <c r="FF539" s="340"/>
      <c r="FG539" s="485"/>
      <c r="FH539" s="340"/>
      <c r="FI539" s="485"/>
      <c r="FJ539" s="340"/>
      <c r="FK539" s="485"/>
      <c r="FL539" s="340"/>
      <c r="FM539" s="485"/>
      <c r="FN539" s="340"/>
      <c r="FO539" s="485"/>
      <c r="FP539" s="340"/>
      <c r="FQ539" s="485"/>
      <c r="FR539" s="340"/>
      <c r="FS539" s="485"/>
      <c r="FT539" s="340"/>
      <c r="FU539" s="485"/>
      <c r="FV539" s="340"/>
      <c r="FW539" s="485"/>
      <c r="FX539" s="340"/>
      <c r="FY539" s="485"/>
      <c r="FZ539" s="340"/>
      <c r="GA539" s="485"/>
      <c r="GB539" s="340"/>
      <c r="GC539" s="485"/>
      <c r="GD539" s="340"/>
      <c r="GE539" s="485"/>
      <c r="GF539" s="340"/>
      <c r="GG539" s="485"/>
      <c r="GH539" s="340"/>
      <c r="GI539" s="485"/>
      <c r="GJ539" s="340"/>
      <c r="GK539" s="485"/>
      <c r="GL539" s="340"/>
      <c r="GM539" s="485"/>
      <c r="GN539" s="340"/>
      <c r="GO539" s="485"/>
      <c r="GP539" s="340"/>
      <c r="GQ539" s="485"/>
      <c r="GR539" s="340"/>
      <c r="GS539" s="485"/>
      <c r="GT539" s="340"/>
      <c r="GU539" s="485"/>
      <c r="GV539" s="340"/>
      <c r="GW539" s="485"/>
      <c r="GX539" s="340"/>
      <c r="GY539" s="485"/>
      <c r="GZ539" s="340"/>
      <c r="HA539" s="485"/>
      <c r="HB539" s="340"/>
      <c r="HC539" s="485"/>
      <c r="HD539" s="340"/>
      <c r="HE539" s="485"/>
      <c r="HF539" s="340"/>
      <c r="HG539" s="485"/>
      <c r="HH539" s="340"/>
      <c r="HI539" s="485"/>
      <c r="HJ539" s="340"/>
      <c r="HK539" s="485"/>
      <c r="HL539" s="340"/>
      <c r="HM539" s="485"/>
      <c r="HN539" s="340"/>
      <c r="HO539" s="485"/>
      <c r="HP539" s="340"/>
      <c r="HQ539" s="485"/>
      <c r="HR539" s="340"/>
      <c r="HS539" s="485"/>
      <c r="HT539" s="340"/>
      <c r="HU539" s="485"/>
      <c r="HV539" s="340"/>
      <c r="HW539" s="485"/>
      <c r="HX539" s="340"/>
      <c r="HY539" s="485"/>
      <c r="HZ539" s="340"/>
      <c r="IA539" s="485"/>
      <c r="IB539" s="340"/>
      <c r="IC539" s="485"/>
      <c r="ID539" s="340"/>
      <c r="IE539" s="485"/>
      <c r="IF539" s="340"/>
      <c r="IG539" s="485"/>
      <c r="IH539" s="340"/>
      <c r="II539" s="485"/>
      <c r="IJ539" s="340"/>
      <c r="IK539" s="485"/>
      <c r="IL539" s="340"/>
      <c r="IM539" s="485"/>
      <c r="IN539" s="340"/>
      <c r="IO539" s="485"/>
      <c r="IP539" s="340"/>
      <c r="IQ539" s="485"/>
      <c r="IR539" s="340"/>
      <c r="IS539" s="485"/>
      <c r="IT539" s="340"/>
      <c r="IU539" s="485"/>
      <c r="IV539" s="340"/>
      <c r="IW539" s="485"/>
      <c r="IX539" s="340"/>
      <c r="IY539" s="485"/>
      <c r="IZ539" s="340"/>
      <c r="JA539" s="485"/>
      <c r="JB539" s="340"/>
      <c r="JC539" s="485"/>
      <c r="JD539" s="340"/>
      <c r="JE539" s="485"/>
      <c r="JF539" s="340"/>
      <c r="JG539" s="485"/>
      <c r="JH539" s="340"/>
      <c r="JI539" s="485"/>
      <c r="JJ539" s="340"/>
      <c r="JK539" s="485"/>
      <c r="JL539" s="340"/>
      <c r="JM539" s="485"/>
      <c r="JN539" s="340"/>
      <c r="JO539" s="485"/>
      <c r="JP539" s="340"/>
      <c r="JQ539" s="485"/>
      <c r="JR539" s="340"/>
      <c r="JS539" s="485"/>
      <c r="JT539" s="340"/>
      <c r="JU539" s="485"/>
      <c r="JV539" s="340"/>
      <c r="JW539" s="485"/>
      <c r="JX539" s="340"/>
      <c r="JY539" s="485"/>
      <c r="JZ539" s="340"/>
      <c r="KA539" s="485"/>
      <c r="KB539" s="340"/>
      <c r="KC539" s="485"/>
      <c r="KD539" s="340"/>
      <c r="KE539" s="485"/>
      <c r="KF539" s="340"/>
      <c r="KG539" s="485"/>
      <c r="KH539" s="340"/>
      <c r="KI539" s="485"/>
      <c r="KJ539" s="340"/>
      <c r="KK539" s="485"/>
      <c r="KL539" s="340"/>
      <c r="KM539" s="485"/>
      <c r="KN539" s="340"/>
      <c r="KO539" s="485"/>
      <c r="KP539" s="340"/>
      <c r="KQ539" s="485"/>
      <c r="KR539" s="340"/>
      <c r="KS539" s="485"/>
      <c r="KT539" s="340"/>
      <c r="KU539" s="485"/>
      <c r="KV539" s="340"/>
      <c r="KW539" s="485"/>
      <c r="KX539" s="340"/>
      <c r="KY539" s="485"/>
      <c r="KZ539" s="340"/>
      <c r="LA539" s="485"/>
      <c r="LB539" s="340"/>
      <c r="LC539" s="485"/>
      <c r="LD539" s="340"/>
      <c r="LE539" s="485"/>
      <c r="LF539" s="340"/>
      <c r="LG539" s="485"/>
      <c r="LH539" s="340"/>
      <c r="LI539" s="485"/>
      <c r="LJ539" s="340"/>
      <c r="LK539" s="485"/>
      <c r="LL539" s="340"/>
      <c r="LM539" s="485"/>
      <c r="LN539" s="340"/>
      <c r="LO539" s="485"/>
      <c r="LP539" s="340"/>
      <c r="LQ539" s="485"/>
      <c r="LR539" s="340"/>
      <c r="LS539" s="485"/>
      <c r="LT539" s="340"/>
      <c r="LU539" s="485"/>
      <c r="LV539" s="340"/>
      <c r="LW539" s="485"/>
      <c r="LX539" s="340"/>
      <c r="LY539" s="485"/>
      <c r="LZ539" s="340"/>
      <c r="MA539" s="485"/>
      <c r="MB539" s="340"/>
      <c r="MC539" s="485"/>
      <c r="MD539" s="340"/>
      <c r="ME539" s="485"/>
      <c r="MF539" s="340"/>
      <c r="MG539" s="485"/>
      <c r="MH539" s="340"/>
      <c r="MI539" s="485"/>
      <c r="MJ539" s="340"/>
      <c r="MK539" s="485"/>
      <c r="ML539" s="340"/>
      <c r="MM539" s="485"/>
      <c r="MN539" s="340"/>
      <c r="MO539" s="485"/>
      <c r="MP539" s="340"/>
      <c r="MQ539" s="485"/>
      <c r="MR539" s="340"/>
      <c r="MS539" s="485"/>
      <c r="MT539" s="340"/>
      <c r="MU539" s="485"/>
      <c r="MV539" s="340"/>
      <c r="MW539" s="485"/>
      <c r="MX539" s="340"/>
      <c r="MY539" s="485"/>
      <c r="MZ539" s="340"/>
      <c r="NA539" s="485"/>
      <c r="NB539" s="340"/>
      <c r="NC539" s="485"/>
      <c r="ND539" s="340"/>
      <c r="NE539" s="485"/>
      <c r="NF539" s="340"/>
      <c r="NG539" s="485"/>
      <c r="NH539" s="340"/>
      <c r="NI539" s="485"/>
      <c r="NJ539" s="340"/>
      <c r="NK539" s="485"/>
      <c r="NL539" s="340"/>
      <c r="NM539" s="485"/>
      <c r="NN539" s="340"/>
      <c r="NO539" s="485"/>
      <c r="NP539" s="340"/>
      <c r="NQ539" s="485"/>
      <c r="NR539" s="340"/>
      <c r="NS539" s="485"/>
      <c r="NT539" s="340"/>
      <c r="NU539" s="485"/>
      <c r="NV539" s="340"/>
      <c r="NW539" s="485"/>
      <c r="NX539" s="340"/>
      <c r="NY539" s="485"/>
      <c r="NZ539" s="340"/>
      <c r="OA539" s="485"/>
      <c r="OB539" s="340"/>
      <c r="OC539" s="485"/>
      <c r="OD539" s="340"/>
      <c r="OE539" s="485"/>
      <c r="OF539" s="340"/>
      <c r="OG539" s="485"/>
      <c r="OH539" s="340"/>
      <c r="OI539" s="485"/>
      <c r="OJ539" s="340"/>
      <c r="OK539" s="485"/>
      <c r="OL539" s="340"/>
      <c r="OM539" s="485"/>
      <c r="ON539" s="340"/>
      <c r="OO539" s="485"/>
      <c r="OP539" s="340"/>
      <c r="OQ539" s="485"/>
      <c r="OR539" s="340"/>
      <c r="OS539" s="485"/>
      <c r="OT539" s="340"/>
      <c r="OU539" s="485"/>
      <c r="OV539" s="340"/>
      <c r="OW539" s="485"/>
      <c r="OX539" s="340"/>
      <c r="OY539" s="485"/>
      <c r="OZ539" s="340"/>
      <c r="PA539" s="485"/>
      <c r="PB539" s="340"/>
      <c r="PC539" s="485"/>
      <c r="PD539" s="340"/>
      <c r="PE539" s="485"/>
      <c r="PF539" s="340"/>
      <c r="PG539" s="485"/>
      <c r="PH539" s="340"/>
      <c r="PI539" s="485"/>
      <c r="PJ539" s="340"/>
      <c r="PK539" s="485"/>
      <c r="PL539" s="340"/>
      <c r="PM539" s="485"/>
      <c r="PN539" s="340"/>
      <c r="PO539" s="485"/>
      <c r="PP539" s="340"/>
      <c r="PQ539" s="485"/>
      <c r="PR539" s="340"/>
      <c r="PS539" s="485"/>
      <c r="PT539" s="340"/>
      <c r="PU539" s="485"/>
      <c r="PV539" s="340"/>
      <c r="PW539" s="485"/>
      <c r="PX539" s="340"/>
      <c r="PY539" s="485"/>
      <c r="PZ539" s="340"/>
      <c r="QA539" s="485"/>
      <c r="QB539" s="340"/>
      <c r="QC539" s="485"/>
      <c r="QD539" s="340"/>
      <c r="QE539" s="485"/>
      <c r="QF539" s="340"/>
      <c r="QG539" s="485"/>
      <c r="QH539" s="340"/>
      <c r="QI539" s="485"/>
      <c r="QJ539" s="340"/>
      <c r="QK539" s="485"/>
      <c r="QL539" s="340"/>
      <c r="QM539" s="485"/>
      <c r="QN539" s="340"/>
      <c r="QO539" s="485"/>
      <c r="QP539" s="340"/>
      <c r="QQ539" s="485"/>
      <c r="QR539" s="340"/>
      <c r="QS539" s="485"/>
      <c r="QT539" s="340"/>
      <c r="QU539" s="485"/>
      <c r="QV539" s="340"/>
      <c r="QW539" s="485"/>
      <c r="QX539" s="340"/>
      <c r="QY539" s="485"/>
      <c r="QZ539" s="340"/>
      <c r="RA539" s="485"/>
      <c r="RB539" s="340"/>
      <c r="RC539" s="485"/>
      <c r="RD539" s="340"/>
      <c r="RE539" s="485"/>
      <c r="RF539" s="340"/>
      <c r="RG539" s="485"/>
      <c r="RH539" s="340"/>
      <c r="RI539" s="485"/>
      <c r="RJ539" s="340"/>
      <c r="RK539" s="485"/>
      <c r="RL539" s="340"/>
      <c r="RM539" s="485"/>
      <c r="RN539" s="340"/>
      <c r="RO539" s="485"/>
      <c r="RP539" s="340"/>
      <c r="RQ539" s="485"/>
      <c r="RR539" s="340"/>
      <c r="RS539" s="485"/>
      <c r="RT539" s="340"/>
      <c r="RU539" s="485"/>
      <c r="RV539" s="340"/>
      <c r="RW539" s="485"/>
      <c r="RX539" s="340"/>
      <c r="RY539" s="485"/>
      <c r="RZ539" s="340"/>
      <c r="SA539" s="485"/>
      <c r="SB539" s="340"/>
      <c r="SC539" s="485"/>
      <c r="SD539" s="340"/>
      <c r="SE539" s="485"/>
      <c r="SF539" s="340"/>
      <c r="SG539" s="485"/>
      <c r="SH539" s="340"/>
      <c r="SI539" s="485"/>
      <c r="SJ539" s="340"/>
      <c r="SK539" s="485"/>
      <c r="SL539" s="340"/>
      <c r="SM539" s="485"/>
      <c r="SN539" s="340"/>
      <c r="SO539" s="485"/>
      <c r="SP539" s="340"/>
      <c r="SQ539" s="485"/>
      <c r="SR539" s="340"/>
      <c r="SS539" s="485"/>
      <c r="ST539" s="340"/>
      <c r="SU539" s="485"/>
      <c r="SV539" s="340"/>
      <c r="SW539" s="485"/>
      <c r="SX539" s="340"/>
      <c r="SY539" s="485"/>
      <c r="SZ539" s="340"/>
      <c r="TA539" s="485"/>
      <c r="TB539" s="340"/>
      <c r="TC539" s="485"/>
      <c r="TD539" s="340"/>
      <c r="TE539" s="485"/>
      <c r="TF539" s="340"/>
      <c r="TG539" s="485"/>
      <c r="TH539" s="340"/>
      <c r="TI539" s="485"/>
      <c r="TJ539" s="340"/>
      <c r="TK539" s="485"/>
      <c r="TL539" s="340"/>
      <c r="TM539" s="485"/>
      <c r="TN539" s="340"/>
      <c r="TO539" s="485"/>
      <c r="TP539" s="340"/>
      <c r="TQ539" s="485"/>
      <c r="TR539" s="340"/>
      <c r="TS539" s="485"/>
      <c r="TT539" s="340"/>
      <c r="TU539" s="485"/>
      <c r="TV539" s="340"/>
      <c r="TW539" s="485"/>
      <c r="TX539" s="340"/>
      <c r="TY539" s="485"/>
      <c r="TZ539" s="340"/>
      <c r="UA539" s="485"/>
      <c r="UB539" s="340"/>
      <c r="UC539" s="485"/>
      <c r="UD539" s="340"/>
      <c r="UE539" s="485"/>
      <c r="UF539" s="340"/>
      <c r="UG539" s="485"/>
      <c r="UH539" s="340"/>
      <c r="UI539" s="485"/>
      <c r="UJ539" s="340"/>
      <c r="UK539" s="485"/>
      <c r="UL539" s="340"/>
      <c r="UM539" s="485"/>
      <c r="UN539" s="340"/>
      <c r="UO539" s="485"/>
      <c r="UP539" s="340"/>
      <c r="UQ539" s="485"/>
      <c r="UR539" s="340"/>
      <c r="US539" s="485"/>
      <c r="UT539" s="340"/>
      <c r="UU539" s="485"/>
      <c r="UV539" s="340"/>
      <c r="UW539" s="485"/>
      <c r="UX539" s="340"/>
      <c r="UY539" s="485"/>
      <c r="UZ539" s="340"/>
      <c r="VA539" s="485"/>
      <c r="VB539" s="340"/>
      <c r="VC539" s="485"/>
      <c r="VD539" s="340"/>
      <c r="VE539" s="485"/>
      <c r="VF539" s="340"/>
      <c r="VG539" s="485"/>
      <c r="VH539" s="340"/>
      <c r="VI539" s="485"/>
      <c r="VJ539" s="340"/>
      <c r="VK539" s="485"/>
      <c r="VL539" s="340"/>
      <c r="VM539" s="485"/>
      <c r="VN539" s="340"/>
      <c r="VO539" s="485"/>
      <c r="VP539" s="340"/>
      <c r="VQ539" s="485"/>
      <c r="VR539" s="340"/>
      <c r="VS539" s="485"/>
      <c r="VT539" s="340"/>
      <c r="VU539" s="485"/>
      <c r="VV539" s="340"/>
      <c r="VW539" s="485"/>
      <c r="VX539" s="340"/>
      <c r="VY539" s="485"/>
      <c r="VZ539" s="340"/>
      <c r="WA539" s="485"/>
      <c r="WB539" s="340"/>
      <c r="WC539" s="485"/>
      <c r="WD539" s="340"/>
      <c r="WE539" s="485"/>
      <c r="WF539" s="340"/>
      <c r="WG539" s="485"/>
      <c r="WH539" s="340"/>
      <c r="WI539" s="485"/>
      <c r="WJ539" s="340"/>
      <c r="WK539" s="485"/>
      <c r="WL539" s="340"/>
      <c r="WM539" s="485"/>
      <c r="WN539" s="340"/>
      <c r="WO539" s="485"/>
      <c r="WP539" s="340"/>
      <c r="WQ539" s="485"/>
      <c r="WR539" s="340"/>
      <c r="WS539" s="485"/>
      <c r="WT539" s="340"/>
      <c r="WU539" s="485"/>
      <c r="WV539" s="340"/>
      <c r="WW539" s="485"/>
      <c r="WX539" s="340"/>
      <c r="WY539" s="485"/>
      <c r="WZ539" s="340"/>
      <c r="XA539" s="485"/>
      <c r="XB539" s="340"/>
      <c r="XC539" s="485"/>
      <c r="XD539" s="340"/>
      <c r="XE539" s="485"/>
      <c r="XF539" s="340"/>
      <c r="XG539" s="485"/>
      <c r="XH539" s="340"/>
      <c r="XI539" s="485"/>
      <c r="XJ539" s="340"/>
      <c r="XK539" s="485"/>
      <c r="XL539" s="340"/>
      <c r="XM539" s="485"/>
      <c r="XN539" s="340"/>
      <c r="XO539" s="485"/>
      <c r="XP539" s="340"/>
      <c r="XQ539" s="485"/>
      <c r="XR539" s="340"/>
      <c r="XS539" s="485"/>
      <c r="XT539" s="340"/>
      <c r="XU539" s="485"/>
      <c r="XV539" s="340"/>
      <c r="XW539" s="485"/>
      <c r="XX539" s="340"/>
      <c r="XY539" s="485"/>
      <c r="XZ539" s="340"/>
      <c r="YA539" s="485"/>
      <c r="YB539" s="340"/>
      <c r="YC539" s="485"/>
      <c r="YD539" s="340"/>
      <c r="YE539" s="485"/>
      <c r="YF539" s="340"/>
      <c r="YG539" s="485"/>
      <c r="YH539" s="340"/>
      <c r="YI539" s="485"/>
      <c r="YJ539" s="340"/>
      <c r="YK539" s="485"/>
      <c r="YL539" s="340"/>
      <c r="YM539" s="485"/>
      <c r="YN539" s="340"/>
      <c r="YO539" s="485"/>
      <c r="YP539" s="340"/>
      <c r="YQ539" s="485"/>
      <c r="YR539" s="340"/>
      <c r="YS539" s="485"/>
      <c r="YT539" s="340"/>
      <c r="YU539" s="485"/>
      <c r="YV539" s="340"/>
      <c r="YW539" s="485"/>
      <c r="YX539" s="340"/>
      <c r="YY539" s="485"/>
      <c r="YZ539" s="340"/>
      <c r="ZA539" s="485"/>
      <c r="ZB539" s="340"/>
      <c r="ZC539" s="485"/>
      <c r="ZD539" s="340"/>
      <c r="ZE539" s="485"/>
      <c r="ZF539" s="340"/>
      <c r="ZG539" s="485"/>
      <c r="ZH539" s="340"/>
      <c r="ZI539" s="485"/>
      <c r="ZJ539" s="340"/>
      <c r="ZK539" s="485"/>
      <c r="ZL539" s="340"/>
      <c r="ZM539" s="485"/>
      <c r="ZN539" s="340"/>
      <c r="ZO539" s="485"/>
      <c r="ZP539" s="340"/>
      <c r="ZQ539" s="485"/>
      <c r="ZR539" s="340"/>
      <c r="ZS539" s="485"/>
      <c r="ZT539" s="340"/>
      <c r="ZU539" s="485"/>
      <c r="ZV539" s="340"/>
      <c r="ZW539" s="485"/>
      <c r="ZX539" s="340"/>
      <c r="ZY539" s="485"/>
      <c r="ZZ539" s="340"/>
      <c r="AAA539" s="485"/>
      <c r="AAB539" s="340"/>
      <c r="AAC539" s="485"/>
      <c r="AAD539" s="340"/>
      <c r="AAE539" s="485"/>
      <c r="AAF539" s="340"/>
      <c r="AAG539" s="485"/>
      <c r="AAH539" s="340"/>
      <c r="AAI539" s="485"/>
      <c r="AAJ539" s="340"/>
      <c r="AAK539" s="485"/>
      <c r="AAL539" s="340"/>
      <c r="AAM539" s="485"/>
      <c r="AAN539" s="340"/>
      <c r="AAO539" s="485"/>
      <c r="AAP539" s="340"/>
      <c r="AAQ539" s="485"/>
      <c r="AAR539" s="340"/>
      <c r="AAS539" s="485"/>
      <c r="AAT539" s="340"/>
      <c r="AAU539" s="485"/>
      <c r="AAV539" s="340"/>
      <c r="AAW539" s="485"/>
      <c r="AAX539" s="340"/>
      <c r="AAY539" s="485"/>
      <c r="AAZ539" s="340"/>
      <c r="ABA539" s="485"/>
      <c r="ABB539" s="340"/>
      <c r="ABC539" s="485"/>
      <c r="ABD539" s="340"/>
      <c r="ABE539" s="485"/>
      <c r="ABF539" s="340"/>
      <c r="ABG539" s="485"/>
      <c r="ABH539" s="340"/>
      <c r="ABI539" s="485"/>
      <c r="ABJ539" s="340"/>
      <c r="ABK539" s="485"/>
      <c r="ABL539" s="340"/>
      <c r="ABM539" s="485"/>
      <c r="ABN539" s="340"/>
      <c r="ABO539" s="485"/>
      <c r="ABP539" s="340"/>
      <c r="ABQ539" s="485"/>
      <c r="ABR539" s="340"/>
      <c r="ABS539" s="485"/>
      <c r="ABT539" s="340"/>
      <c r="ABU539" s="485"/>
      <c r="ABV539" s="340"/>
      <c r="ABW539" s="485"/>
      <c r="ABX539" s="340"/>
      <c r="ABY539" s="485"/>
      <c r="ABZ539" s="340"/>
      <c r="ACA539" s="485"/>
      <c r="ACB539" s="340"/>
      <c r="ACC539" s="485"/>
      <c r="ACD539" s="340"/>
      <c r="ACE539" s="485"/>
      <c r="ACF539" s="340"/>
      <c r="ACG539" s="485"/>
      <c r="ACH539" s="340"/>
      <c r="ACI539" s="485"/>
      <c r="ACJ539" s="340"/>
      <c r="ACK539" s="485"/>
      <c r="ACL539" s="340"/>
      <c r="ACM539" s="485"/>
      <c r="ACN539" s="340"/>
      <c r="ACO539" s="485"/>
      <c r="ACP539" s="340"/>
      <c r="ACQ539" s="485"/>
      <c r="ACR539" s="340"/>
      <c r="ACS539" s="485"/>
      <c r="ACT539" s="340"/>
      <c r="ACU539" s="485"/>
      <c r="ACV539" s="340"/>
      <c r="ACW539" s="485"/>
      <c r="ACX539" s="340"/>
      <c r="ACY539" s="485"/>
      <c r="ACZ539" s="340"/>
      <c r="ADA539" s="485"/>
      <c r="ADB539" s="340"/>
      <c r="ADC539" s="485"/>
      <c r="ADD539" s="340"/>
      <c r="ADE539" s="485"/>
      <c r="ADF539" s="340"/>
      <c r="ADG539" s="485"/>
      <c r="ADH539" s="340"/>
      <c r="ADI539" s="485"/>
      <c r="ADJ539" s="340"/>
      <c r="ADK539" s="485"/>
      <c r="ADL539" s="340"/>
      <c r="ADM539" s="485"/>
      <c r="ADN539" s="340"/>
      <c r="ADO539" s="485"/>
      <c r="ADP539" s="340"/>
      <c r="ADQ539" s="485"/>
      <c r="ADR539" s="340"/>
      <c r="ADS539" s="485"/>
      <c r="ADT539" s="340"/>
      <c r="ADU539" s="485"/>
      <c r="ADV539" s="340"/>
      <c r="ADW539" s="485"/>
      <c r="ADX539" s="340"/>
      <c r="ADY539" s="485"/>
      <c r="ADZ539" s="340"/>
      <c r="AEA539" s="485"/>
      <c r="AEB539" s="340"/>
      <c r="AEC539" s="485"/>
      <c r="AED539" s="340"/>
      <c r="AEE539" s="485"/>
      <c r="AEF539" s="340"/>
      <c r="AEG539" s="485"/>
      <c r="AEH539" s="340"/>
      <c r="AEI539" s="485"/>
      <c r="AEJ539" s="340"/>
      <c r="AEK539" s="485"/>
      <c r="AEL539" s="340"/>
      <c r="AEM539" s="485"/>
      <c r="AEN539" s="340"/>
      <c r="AEO539" s="485"/>
      <c r="AEP539" s="340"/>
      <c r="AEQ539" s="485"/>
      <c r="AER539" s="340"/>
      <c r="AES539" s="485"/>
      <c r="AET539" s="340"/>
      <c r="AEU539" s="485"/>
      <c r="AEV539" s="340"/>
      <c r="AEW539" s="485"/>
      <c r="AEX539" s="340"/>
      <c r="AEY539" s="485"/>
      <c r="AEZ539" s="340"/>
      <c r="AFA539" s="485"/>
      <c r="AFB539" s="340"/>
      <c r="AFC539" s="485"/>
      <c r="AFD539" s="340"/>
      <c r="AFE539" s="485"/>
      <c r="AFF539" s="340"/>
      <c r="AFG539" s="485"/>
      <c r="AFH539" s="340"/>
      <c r="AFI539" s="485"/>
      <c r="AFJ539" s="340"/>
      <c r="AFK539" s="485"/>
      <c r="AFL539" s="340"/>
      <c r="AFM539" s="485"/>
      <c r="AFN539" s="340"/>
      <c r="AFO539" s="485"/>
      <c r="AFP539" s="340"/>
      <c r="AFQ539" s="485"/>
      <c r="AFR539" s="340"/>
      <c r="AFS539" s="485"/>
      <c r="AFT539" s="340"/>
      <c r="AFU539" s="485"/>
      <c r="AFV539" s="340"/>
      <c r="AFW539" s="485"/>
      <c r="AFX539" s="340"/>
      <c r="AFY539" s="485"/>
      <c r="AFZ539" s="340"/>
      <c r="AGA539" s="485"/>
      <c r="AGB539" s="340"/>
      <c r="AGC539" s="485"/>
      <c r="AGD539" s="340"/>
      <c r="AGE539" s="485"/>
      <c r="AGF539" s="340"/>
      <c r="AGG539" s="485"/>
      <c r="AGH539" s="340"/>
      <c r="AGI539" s="485"/>
      <c r="AGJ539" s="340"/>
      <c r="AGK539" s="485"/>
      <c r="AGL539" s="340"/>
      <c r="AGM539" s="485"/>
      <c r="AGN539" s="340"/>
      <c r="AGO539" s="485"/>
      <c r="AGP539" s="340"/>
      <c r="AGQ539" s="485"/>
      <c r="AGR539" s="340"/>
      <c r="AGS539" s="485"/>
      <c r="AGT539" s="340"/>
      <c r="AGU539" s="485"/>
      <c r="AGV539" s="340"/>
      <c r="AGW539" s="485"/>
      <c r="AGX539" s="340"/>
      <c r="AGY539" s="485"/>
      <c r="AGZ539" s="340"/>
      <c r="AHA539" s="485"/>
      <c r="AHB539" s="340"/>
      <c r="AHC539" s="485"/>
      <c r="AHD539" s="340"/>
      <c r="AHE539" s="485"/>
      <c r="AHF539" s="340"/>
      <c r="AHG539" s="485"/>
      <c r="AHH539" s="340"/>
      <c r="AHI539" s="485"/>
      <c r="AHJ539" s="340"/>
      <c r="AHK539" s="485"/>
      <c r="AHL539" s="340"/>
      <c r="AHM539" s="485"/>
      <c r="AHN539" s="340"/>
      <c r="AHO539" s="485"/>
      <c r="AHP539" s="340"/>
      <c r="AHQ539" s="485"/>
      <c r="AHR539" s="340"/>
      <c r="AHS539" s="485"/>
      <c r="AHT539" s="340"/>
      <c r="AHU539" s="485"/>
      <c r="AHV539" s="340"/>
      <c r="AHW539" s="485"/>
      <c r="AHX539" s="340"/>
      <c r="AHY539" s="485"/>
      <c r="AHZ539" s="340"/>
      <c r="AIA539" s="485"/>
      <c r="AIB539" s="340"/>
      <c r="AIC539" s="485"/>
      <c r="AID539" s="340"/>
      <c r="AIE539" s="485"/>
      <c r="AIF539" s="340"/>
      <c r="AIG539" s="485"/>
      <c r="AIH539" s="340"/>
      <c r="AII539" s="485"/>
      <c r="AIJ539" s="340"/>
      <c r="AIK539" s="485"/>
      <c r="AIL539" s="340"/>
      <c r="AIM539" s="485"/>
      <c r="AIN539" s="340"/>
      <c r="AIO539" s="485"/>
      <c r="AIP539" s="340"/>
      <c r="AIQ539" s="485"/>
      <c r="AIR539" s="340"/>
      <c r="AIS539" s="485"/>
      <c r="AIT539" s="340"/>
      <c r="AIU539" s="485"/>
      <c r="AIV539" s="340"/>
      <c r="AIW539" s="485"/>
      <c r="AIX539" s="340"/>
      <c r="AIY539" s="485"/>
      <c r="AIZ539" s="340"/>
      <c r="AJA539" s="485"/>
      <c r="AJB539" s="340"/>
      <c r="AJC539" s="485"/>
      <c r="AJD539" s="340"/>
      <c r="AJE539" s="485"/>
      <c r="AJF539" s="340"/>
      <c r="AJG539" s="485"/>
      <c r="AJH539" s="340"/>
      <c r="AJI539" s="485"/>
      <c r="AJJ539" s="340"/>
      <c r="AJK539" s="485"/>
      <c r="AJL539" s="340"/>
      <c r="AJM539" s="485"/>
      <c r="AJN539" s="340"/>
      <c r="AJO539" s="485"/>
      <c r="AJP539" s="340"/>
      <c r="AJQ539" s="485"/>
      <c r="AJR539" s="340"/>
      <c r="AJS539" s="485"/>
      <c r="AJT539" s="340"/>
      <c r="AJU539" s="485"/>
      <c r="AJV539" s="340"/>
      <c r="AJW539" s="485"/>
      <c r="AJX539" s="340"/>
      <c r="AJY539" s="485"/>
      <c r="AJZ539" s="340"/>
      <c r="AKA539" s="485"/>
      <c r="AKB539" s="340"/>
      <c r="AKC539" s="485"/>
      <c r="AKD539" s="340"/>
      <c r="AKE539" s="485"/>
      <c r="AKF539" s="340"/>
      <c r="AKG539" s="485"/>
      <c r="AKH539" s="340"/>
      <c r="AKI539" s="485"/>
      <c r="AKJ539" s="340"/>
      <c r="AKK539" s="485"/>
      <c r="AKL539" s="340"/>
      <c r="AKM539" s="485"/>
      <c r="AKN539" s="340"/>
      <c r="AKO539" s="485"/>
      <c r="AKP539" s="340"/>
      <c r="AKQ539" s="485"/>
      <c r="AKR539" s="340"/>
      <c r="AKS539" s="485"/>
      <c r="AKT539" s="340"/>
      <c r="AKU539" s="485"/>
      <c r="AKV539" s="340"/>
      <c r="AKW539" s="485"/>
      <c r="AKX539" s="340"/>
      <c r="AKY539" s="485"/>
      <c r="AKZ539" s="340"/>
      <c r="ALA539" s="485"/>
      <c r="ALB539" s="340"/>
      <c r="ALC539" s="485"/>
      <c r="ALD539" s="340"/>
      <c r="ALE539" s="485"/>
      <c r="ALF539" s="340"/>
      <c r="ALG539" s="485"/>
      <c r="ALH539" s="340"/>
      <c r="ALI539" s="485"/>
      <c r="ALJ539" s="340"/>
      <c r="ALK539" s="485"/>
      <c r="ALL539" s="340"/>
      <c r="ALM539" s="485"/>
      <c r="ALN539" s="340"/>
      <c r="ALO539" s="485"/>
      <c r="ALP539" s="340"/>
      <c r="ALQ539" s="485"/>
      <c r="ALR539" s="340"/>
      <c r="ALS539" s="485"/>
      <c r="ALT539" s="340"/>
      <c r="ALU539" s="485"/>
      <c r="ALV539" s="340"/>
      <c r="ALW539" s="485"/>
      <c r="ALX539" s="340"/>
      <c r="ALY539" s="485"/>
      <c r="ALZ539" s="340"/>
      <c r="AMA539" s="485"/>
      <c r="AMB539" s="340"/>
      <c r="AMC539" s="485"/>
      <c r="AMD539" s="340"/>
      <c r="AME539" s="485"/>
      <c r="AMF539" s="340"/>
      <c r="AMG539" s="485"/>
      <c r="AMH539" s="340"/>
      <c r="AMI539" s="485"/>
      <c r="AMJ539" s="340"/>
      <c r="AMK539" s="485"/>
      <c r="AML539" s="340"/>
      <c r="AMM539" s="485"/>
      <c r="AMN539" s="340"/>
      <c r="AMO539" s="485"/>
      <c r="AMP539" s="340"/>
      <c r="AMQ539" s="485"/>
      <c r="AMR539" s="340"/>
      <c r="AMS539" s="485"/>
      <c r="AMT539" s="340"/>
      <c r="AMU539" s="485"/>
      <c r="AMV539" s="340"/>
      <c r="AMW539" s="485"/>
      <c r="AMX539" s="340"/>
      <c r="AMY539" s="485"/>
      <c r="AMZ539" s="340"/>
      <c r="ANA539" s="485"/>
      <c r="ANB539" s="340"/>
      <c r="ANC539" s="485"/>
      <c r="AND539" s="340"/>
      <c r="ANE539" s="485"/>
      <c r="ANF539" s="340"/>
      <c r="ANG539" s="485"/>
      <c r="ANH539" s="340"/>
      <c r="ANI539" s="485"/>
      <c r="ANJ539" s="340"/>
      <c r="ANK539" s="485"/>
      <c r="ANL539" s="340"/>
      <c r="ANM539" s="485"/>
      <c r="ANN539" s="340"/>
      <c r="ANO539" s="485"/>
      <c r="ANP539" s="340"/>
      <c r="ANQ539" s="485"/>
      <c r="ANR539" s="340"/>
      <c r="ANS539" s="485"/>
      <c r="ANT539" s="340"/>
      <c r="ANU539" s="485"/>
      <c r="ANV539" s="340"/>
      <c r="ANW539" s="485"/>
      <c r="ANX539" s="340"/>
      <c r="ANY539" s="485"/>
      <c r="ANZ539" s="340"/>
      <c r="AOA539" s="485"/>
      <c r="AOB539" s="340"/>
      <c r="AOC539" s="485"/>
      <c r="AOD539" s="340"/>
      <c r="AOE539" s="485"/>
      <c r="AOF539" s="340"/>
      <c r="AOG539" s="485"/>
      <c r="AOH539" s="340"/>
      <c r="AOI539" s="485"/>
      <c r="AOJ539" s="340"/>
      <c r="AOK539" s="485"/>
      <c r="AOL539" s="340"/>
      <c r="AOM539" s="485"/>
      <c r="AON539" s="340"/>
      <c r="AOO539" s="485"/>
      <c r="AOP539" s="340"/>
      <c r="AOQ539" s="485"/>
      <c r="AOR539" s="340"/>
      <c r="AOS539" s="485"/>
      <c r="AOT539" s="340"/>
      <c r="AOU539" s="485"/>
      <c r="AOV539" s="340"/>
      <c r="AOW539" s="485"/>
      <c r="AOX539" s="340"/>
      <c r="AOY539" s="485"/>
      <c r="AOZ539" s="340"/>
      <c r="APA539" s="485"/>
      <c r="APB539" s="340"/>
      <c r="APC539" s="485"/>
      <c r="APD539" s="340"/>
      <c r="APE539" s="485"/>
      <c r="APF539" s="340"/>
      <c r="APG539" s="485"/>
      <c r="APH539" s="340"/>
      <c r="API539" s="485"/>
      <c r="APJ539" s="340"/>
      <c r="APK539" s="485"/>
      <c r="APL539" s="340"/>
      <c r="APM539" s="485"/>
      <c r="APN539" s="340"/>
      <c r="APO539" s="485"/>
      <c r="APP539" s="340"/>
      <c r="APQ539" s="485"/>
      <c r="APR539" s="340"/>
      <c r="APS539" s="485"/>
      <c r="APT539" s="340"/>
      <c r="APU539" s="485"/>
      <c r="APV539" s="340"/>
      <c r="APW539" s="485"/>
      <c r="APX539" s="340"/>
      <c r="APY539" s="485"/>
      <c r="APZ539" s="340"/>
      <c r="AQA539" s="485"/>
      <c r="AQB539" s="340"/>
      <c r="AQC539" s="485"/>
      <c r="AQD539" s="340"/>
      <c r="AQE539" s="485"/>
      <c r="AQF539" s="340"/>
      <c r="AQG539" s="485"/>
      <c r="AQH539" s="340"/>
      <c r="AQI539" s="485"/>
      <c r="AQJ539" s="340"/>
      <c r="AQK539" s="485"/>
      <c r="AQL539" s="340"/>
      <c r="AQM539" s="485"/>
      <c r="AQN539" s="340"/>
      <c r="AQO539" s="485"/>
      <c r="AQP539" s="340"/>
      <c r="AQQ539" s="485"/>
      <c r="AQR539" s="340"/>
      <c r="AQS539" s="485"/>
      <c r="AQT539" s="340"/>
      <c r="AQU539" s="485"/>
      <c r="AQV539" s="340"/>
      <c r="AQW539" s="485"/>
      <c r="AQX539" s="340"/>
      <c r="AQY539" s="485"/>
      <c r="AQZ539" s="340"/>
      <c r="ARA539" s="485"/>
      <c r="ARB539" s="340"/>
      <c r="ARC539" s="485"/>
      <c r="ARD539" s="340"/>
      <c r="ARE539" s="485"/>
      <c r="ARF539" s="340"/>
      <c r="ARG539" s="485"/>
      <c r="ARH539" s="340"/>
      <c r="ARI539" s="485"/>
      <c r="ARJ539" s="340"/>
      <c r="ARK539" s="485"/>
      <c r="ARL539" s="340"/>
      <c r="ARM539" s="485"/>
      <c r="ARN539" s="340"/>
      <c r="ARO539" s="485"/>
      <c r="ARP539" s="340"/>
      <c r="ARQ539" s="485"/>
      <c r="ARR539" s="340"/>
      <c r="ARS539" s="485"/>
      <c r="ART539" s="340"/>
      <c r="ARU539" s="485"/>
      <c r="ARV539" s="340"/>
      <c r="ARW539" s="485"/>
      <c r="ARX539" s="340"/>
      <c r="ARY539" s="485"/>
      <c r="ARZ539" s="340"/>
      <c r="ASA539" s="485"/>
      <c r="ASB539" s="340"/>
      <c r="ASC539" s="485"/>
      <c r="ASD539" s="340"/>
      <c r="ASE539" s="485"/>
      <c r="ASF539" s="340"/>
      <c r="ASG539" s="485"/>
      <c r="ASH539" s="340"/>
      <c r="ASI539" s="485"/>
      <c r="ASJ539" s="340"/>
      <c r="ASK539" s="485"/>
      <c r="ASL539" s="340"/>
      <c r="ASM539" s="485"/>
      <c r="ASN539" s="340"/>
      <c r="ASO539" s="485"/>
      <c r="ASP539" s="340"/>
      <c r="ASQ539" s="485"/>
      <c r="ASR539" s="340"/>
      <c r="ASS539" s="485"/>
      <c r="AST539" s="340"/>
      <c r="ASU539" s="485"/>
      <c r="ASV539" s="340"/>
      <c r="ASW539" s="485"/>
      <c r="ASX539" s="340"/>
      <c r="ASY539" s="485"/>
      <c r="ASZ539" s="340"/>
      <c r="ATA539" s="485"/>
      <c r="ATB539" s="340"/>
      <c r="ATC539" s="485"/>
      <c r="ATD539" s="340"/>
      <c r="ATE539" s="485"/>
      <c r="ATF539" s="340"/>
      <c r="ATG539" s="485"/>
      <c r="ATH539" s="340"/>
      <c r="ATI539" s="485"/>
      <c r="ATJ539" s="340"/>
      <c r="ATK539" s="485"/>
      <c r="ATL539" s="340"/>
      <c r="ATM539" s="485"/>
      <c r="ATN539" s="340"/>
      <c r="ATO539" s="485"/>
      <c r="ATP539" s="340"/>
      <c r="ATQ539" s="485"/>
      <c r="ATR539" s="340"/>
      <c r="ATS539" s="485"/>
      <c r="ATT539" s="340"/>
      <c r="ATU539" s="485"/>
      <c r="ATV539" s="340"/>
      <c r="ATW539" s="485"/>
      <c r="ATX539" s="340"/>
      <c r="ATY539" s="485"/>
      <c r="ATZ539" s="340"/>
      <c r="AUA539" s="485"/>
      <c r="AUB539" s="340"/>
      <c r="AUC539" s="485"/>
      <c r="AUD539" s="340"/>
      <c r="AUE539" s="485"/>
      <c r="AUF539" s="340"/>
      <c r="AUG539" s="485"/>
      <c r="AUH539" s="340"/>
      <c r="AUI539" s="485"/>
      <c r="AUJ539" s="340"/>
      <c r="AUK539" s="485"/>
      <c r="AUL539" s="340"/>
      <c r="AUM539" s="485"/>
      <c r="AUN539" s="340"/>
      <c r="AUO539" s="485"/>
      <c r="AUP539" s="340"/>
      <c r="AUQ539" s="485"/>
      <c r="AUR539" s="340"/>
      <c r="AUS539" s="485"/>
      <c r="AUT539" s="340"/>
      <c r="AUU539" s="485"/>
      <c r="AUV539" s="340"/>
      <c r="AUW539" s="485"/>
      <c r="AUX539" s="340"/>
      <c r="AUY539" s="485"/>
      <c r="AUZ539" s="340"/>
      <c r="AVA539" s="485"/>
      <c r="AVB539" s="340"/>
      <c r="AVC539" s="485"/>
      <c r="AVD539" s="340"/>
      <c r="AVE539" s="485"/>
      <c r="AVF539" s="340"/>
      <c r="AVG539" s="485"/>
      <c r="AVH539" s="340"/>
      <c r="AVI539" s="485"/>
      <c r="AVJ539" s="340"/>
      <c r="AVK539" s="485"/>
      <c r="AVL539" s="340"/>
      <c r="AVM539" s="485"/>
      <c r="AVN539" s="340"/>
      <c r="AVO539" s="485"/>
      <c r="AVP539" s="340"/>
      <c r="AVQ539" s="485"/>
      <c r="AVR539" s="340"/>
      <c r="AVS539" s="485"/>
      <c r="AVT539" s="340"/>
      <c r="AVU539" s="485"/>
      <c r="AVV539" s="340"/>
      <c r="AVW539" s="485"/>
      <c r="AVX539" s="340"/>
      <c r="AVY539" s="485"/>
      <c r="AVZ539" s="340"/>
      <c r="AWA539" s="485"/>
      <c r="AWB539" s="340"/>
      <c r="AWC539" s="485"/>
      <c r="AWD539" s="340"/>
      <c r="AWE539" s="485"/>
      <c r="AWF539" s="340"/>
      <c r="AWG539" s="485"/>
      <c r="AWH539" s="340"/>
      <c r="AWI539" s="485"/>
      <c r="AWJ539" s="340"/>
      <c r="AWK539" s="485"/>
      <c r="AWL539" s="340"/>
      <c r="AWM539" s="485"/>
      <c r="AWN539" s="340"/>
      <c r="AWO539" s="485"/>
      <c r="AWP539" s="340"/>
      <c r="AWQ539" s="485"/>
      <c r="AWR539" s="340"/>
      <c r="AWS539" s="485"/>
      <c r="AWT539" s="340"/>
      <c r="AWU539" s="485"/>
      <c r="AWV539" s="340"/>
      <c r="AWW539" s="485"/>
      <c r="AWX539" s="340"/>
      <c r="AWY539" s="485"/>
      <c r="AWZ539" s="340"/>
      <c r="AXA539" s="485"/>
      <c r="AXB539" s="340"/>
      <c r="AXC539" s="485"/>
      <c r="AXD539" s="340"/>
      <c r="AXE539" s="485"/>
      <c r="AXF539" s="340"/>
      <c r="AXG539" s="485"/>
      <c r="AXH539" s="340"/>
      <c r="AXI539" s="485"/>
      <c r="AXJ539" s="340"/>
      <c r="AXK539" s="485"/>
      <c r="AXL539" s="340"/>
      <c r="AXM539" s="485"/>
      <c r="AXN539" s="340"/>
      <c r="AXO539" s="485"/>
      <c r="AXP539" s="340"/>
      <c r="AXQ539" s="485"/>
      <c r="AXR539" s="340"/>
      <c r="AXS539" s="485"/>
      <c r="AXT539" s="340"/>
      <c r="AXU539" s="485"/>
      <c r="AXV539" s="340"/>
      <c r="AXW539" s="485"/>
      <c r="AXX539" s="340"/>
      <c r="AXY539" s="485"/>
      <c r="AXZ539" s="340"/>
      <c r="AYA539" s="485"/>
      <c r="AYB539" s="340"/>
      <c r="AYC539" s="485"/>
      <c r="AYD539" s="340"/>
      <c r="AYE539" s="485"/>
      <c r="AYF539" s="340"/>
      <c r="AYG539" s="485"/>
      <c r="AYH539" s="340"/>
      <c r="AYI539" s="485"/>
      <c r="AYJ539" s="340"/>
      <c r="AYK539" s="485"/>
      <c r="AYL539" s="340"/>
      <c r="AYM539" s="485"/>
      <c r="AYN539" s="340"/>
      <c r="AYO539" s="485"/>
      <c r="AYP539" s="340"/>
      <c r="AYQ539" s="485"/>
      <c r="AYR539" s="340"/>
      <c r="AYS539" s="485"/>
      <c r="AYT539" s="340"/>
      <c r="AYU539" s="485"/>
      <c r="AYV539" s="340"/>
      <c r="AYW539" s="485"/>
      <c r="AYX539" s="340"/>
      <c r="AYY539" s="485"/>
      <c r="AYZ539" s="340"/>
      <c r="AZA539" s="485"/>
      <c r="AZB539" s="340"/>
      <c r="AZC539" s="485"/>
      <c r="AZD539" s="340"/>
      <c r="AZE539" s="485"/>
      <c r="AZF539" s="340"/>
      <c r="AZG539" s="485"/>
      <c r="AZH539" s="340"/>
      <c r="AZI539" s="485"/>
      <c r="AZJ539" s="340"/>
      <c r="AZK539" s="485"/>
      <c r="AZL539" s="340"/>
      <c r="AZM539" s="485"/>
      <c r="AZN539" s="340"/>
      <c r="AZO539" s="485"/>
      <c r="AZP539" s="340"/>
      <c r="AZQ539" s="485"/>
      <c r="AZR539" s="340"/>
      <c r="AZS539" s="485"/>
      <c r="AZT539" s="340"/>
      <c r="AZU539" s="485"/>
      <c r="AZV539" s="340"/>
      <c r="AZW539" s="485"/>
      <c r="AZX539" s="340"/>
      <c r="AZY539" s="485"/>
      <c r="AZZ539" s="340"/>
      <c r="BAA539" s="485"/>
      <c r="BAB539" s="340"/>
      <c r="BAC539" s="485"/>
      <c r="BAD539" s="340"/>
      <c r="BAE539" s="485"/>
      <c r="BAF539" s="340"/>
      <c r="BAG539" s="485"/>
      <c r="BAH539" s="340"/>
      <c r="BAI539" s="485"/>
      <c r="BAJ539" s="340"/>
      <c r="BAK539" s="485"/>
      <c r="BAL539" s="340"/>
      <c r="BAM539" s="485"/>
      <c r="BAN539" s="340"/>
      <c r="BAO539" s="485"/>
      <c r="BAP539" s="340"/>
      <c r="BAQ539" s="485"/>
      <c r="BAR539" s="340"/>
      <c r="BAS539" s="485"/>
      <c r="BAT539" s="340"/>
      <c r="BAU539" s="485"/>
      <c r="BAV539" s="340"/>
      <c r="BAW539" s="485"/>
      <c r="BAX539" s="340"/>
      <c r="BAY539" s="485"/>
      <c r="BAZ539" s="340"/>
      <c r="BBA539" s="485"/>
      <c r="BBB539" s="340"/>
      <c r="BBC539" s="485"/>
      <c r="BBD539" s="340"/>
      <c r="BBE539" s="485"/>
      <c r="BBF539" s="340"/>
      <c r="BBG539" s="485"/>
      <c r="BBH539" s="340"/>
      <c r="BBI539" s="485"/>
      <c r="BBJ539" s="340"/>
      <c r="BBK539" s="485"/>
      <c r="BBL539" s="340"/>
      <c r="BBM539" s="485"/>
      <c r="BBN539" s="340"/>
      <c r="BBO539" s="485"/>
      <c r="BBP539" s="340"/>
      <c r="BBQ539" s="485"/>
      <c r="BBR539" s="340"/>
      <c r="BBS539" s="485"/>
      <c r="BBT539" s="340"/>
      <c r="BBU539" s="485"/>
      <c r="BBV539" s="340"/>
      <c r="BBW539" s="485"/>
      <c r="BBX539" s="340"/>
      <c r="BBY539" s="485"/>
      <c r="BBZ539" s="340"/>
      <c r="BCA539" s="485"/>
      <c r="BCB539" s="340"/>
      <c r="BCC539" s="485"/>
      <c r="BCD539" s="340"/>
      <c r="BCE539" s="485"/>
      <c r="BCF539" s="340"/>
      <c r="BCG539" s="485"/>
      <c r="BCH539" s="340"/>
      <c r="BCI539" s="485"/>
      <c r="BCJ539" s="340"/>
      <c r="BCK539" s="485"/>
      <c r="BCL539" s="340"/>
      <c r="BCM539" s="485"/>
      <c r="BCN539" s="340"/>
      <c r="BCO539" s="485"/>
      <c r="BCP539" s="340"/>
      <c r="BCQ539" s="485"/>
      <c r="BCR539" s="340"/>
      <c r="BCS539" s="485"/>
      <c r="BCT539" s="340"/>
      <c r="BCU539" s="485"/>
      <c r="BCV539" s="340"/>
      <c r="BCW539" s="485"/>
      <c r="BCX539" s="340"/>
      <c r="BCY539" s="485"/>
      <c r="BCZ539" s="340"/>
      <c r="BDA539" s="485"/>
      <c r="BDB539" s="340"/>
      <c r="BDC539" s="485"/>
      <c r="BDD539" s="340"/>
      <c r="BDE539" s="485"/>
      <c r="BDF539" s="340"/>
      <c r="BDG539" s="485"/>
      <c r="BDH539" s="340"/>
      <c r="BDI539" s="485"/>
      <c r="BDJ539" s="340"/>
      <c r="BDK539" s="485"/>
      <c r="BDL539" s="340"/>
      <c r="BDM539" s="485"/>
      <c r="BDN539" s="340"/>
      <c r="BDO539" s="485"/>
      <c r="BDP539" s="340"/>
      <c r="BDQ539" s="485"/>
      <c r="BDR539" s="340"/>
      <c r="BDS539" s="485"/>
      <c r="BDT539" s="340"/>
      <c r="BDU539" s="485"/>
      <c r="BDV539" s="340"/>
      <c r="BDW539" s="485"/>
      <c r="BDX539" s="340"/>
      <c r="BDY539" s="485"/>
      <c r="BDZ539" s="340"/>
      <c r="BEA539" s="485"/>
      <c r="BEB539" s="340"/>
      <c r="BEC539" s="485"/>
      <c r="BED539" s="340"/>
      <c r="BEE539" s="485"/>
      <c r="BEF539" s="340"/>
      <c r="BEG539" s="485"/>
      <c r="BEH539" s="340"/>
      <c r="BEI539" s="485"/>
      <c r="BEJ539" s="340"/>
      <c r="BEK539" s="485"/>
      <c r="BEL539" s="340"/>
      <c r="BEM539" s="485"/>
      <c r="BEN539" s="340"/>
      <c r="BEO539" s="485"/>
      <c r="BEP539" s="340"/>
      <c r="BEQ539" s="485"/>
      <c r="BER539" s="340"/>
      <c r="BES539" s="485"/>
      <c r="BET539" s="340"/>
      <c r="BEU539" s="485"/>
      <c r="BEV539" s="340"/>
      <c r="BEW539" s="485"/>
      <c r="BEX539" s="340"/>
      <c r="BEY539" s="485"/>
      <c r="BEZ539" s="340"/>
      <c r="BFA539" s="485"/>
      <c r="BFB539" s="340"/>
      <c r="BFC539" s="485"/>
      <c r="BFD539" s="340"/>
      <c r="BFE539" s="485"/>
      <c r="BFF539" s="340"/>
      <c r="BFG539" s="485"/>
      <c r="BFH539" s="340"/>
      <c r="BFI539" s="485"/>
      <c r="BFJ539" s="340"/>
      <c r="BFK539" s="485"/>
      <c r="BFL539" s="340"/>
      <c r="BFM539" s="485"/>
      <c r="BFN539" s="340"/>
      <c r="BFO539" s="485"/>
      <c r="BFP539" s="340"/>
      <c r="BFQ539" s="485"/>
      <c r="BFR539" s="340"/>
      <c r="BFS539" s="485"/>
      <c r="BFT539" s="340"/>
      <c r="BFU539" s="485"/>
      <c r="BFV539" s="340"/>
      <c r="BFW539" s="485"/>
      <c r="BFX539" s="340"/>
      <c r="BFY539" s="485"/>
      <c r="BFZ539" s="340"/>
      <c r="BGA539" s="485"/>
      <c r="BGB539" s="340"/>
      <c r="BGC539" s="485"/>
      <c r="BGD539" s="340"/>
      <c r="BGE539" s="485"/>
      <c r="BGF539" s="340"/>
      <c r="BGG539" s="485"/>
      <c r="BGH539" s="340"/>
      <c r="BGI539" s="485"/>
      <c r="BGJ539" s="340"/>
      <c r="BGK539" s="485"/>
      <c r="BGL539" s="340"/>
      <c r="BGM539" s="485"/>
      <c r="BGN539" s="340"/>
      <c r="BGO539" s="485"/>
      <c r="BGP539" s="340"/>
      <c r="BGQ539" s="485"/>
      <c r="BGR539" s="340"/>
      <c r="BGS539" s="485"/>
      <c r="BGT539" s="340"/>
      <c r="BGU539" s="485"/>
      <c r="BGV539" s="340"/>
      <c r="BGW539" s="485"/>
      <c r="BGX539" s="340"/>
      <c r="BGY539" s="485"/>
      <c r="BGZ539" s="340"/>
      <c r="BHA539" s="485"/>
      <c r="BHB539" s="340"/>
      <c r="BHC539" s="485"/>
      <c r="BHD539" s="340"/>
      <c r="BHE539" s="485"/>
      <c r="BHF539" s="340"/>
      <c r="BHG539" s="485"/>
      <c r="BHH539" s="340"/>
      <c r="BHI539" s="485"/>
      <c r="BHJ539" s="340"/>
      <c r="BHK539" s="485"/>
      <c r="BHL539" s="340"/>
      <c r="BHM539" s="485"/>
      <c r="BHN539" s="340"/>
      <c r="BHO539" s="485"/>
      <c r="BHP539" s="340"/>
      <c r="BHQ539" s="485"/>
      <c r="BHR539" s="340"/>
      <c r="BHS539" s="485"/>
      <c r="BHT539" s="340"/>
      <c r="BHU539" s="485"/>
      <c r="BHV539" s="340"/>
      <c r="BHW539" s="485"/>
      <c r="BHX539" s="340"/>
      <c r="BHY539" s="485"/>
      <c r="BHZ539" s="340"/>
      <c r="BIA539" s="485"/>
      <c r="BIB539" s="340"/>
      <c r="BIC539" s="485"/>
      <c r="BID539" s="340"/>
      <c r="BIE539" s="485"/>
      <c r="BIF539" s="340"/>
      <c r="BIG539" s="485"/>
      <c r="BIH539" s="340"/>
      <c r="BII539" s="485"/>
      <c r="BIJ539" s="340"/>
      <c r="BIK539" s="485"/>
      <c r="BIL539" s="340"/>
      <c r="BIM539" s="485"/>
      <c r="BIN539" s="340"/>
      <c r="BIO539" s="485"/>
      <c r="BIP539" s="340"/>
      <c r="BIQ539" s="485"/>
      <c r="BIR539" s="340"/>
      <c r="BIS539" s="485"/>
      <c r="BIT539" s="340"/>
      <c r="BIU539" s="485"/>
      <c r="BIV539" s="340"/>
      <c r="BIW539" s="485"/>
      <c r="BIX539" s="340"/>
      <c r="BIY539" s="485"/>
      <c r="BIZ539" s="340"/>
      <c r="BJA539" s="485"/>
      <c r="BJB539" s="340"/>
      <c r="BJC539" s="485"/>
      <c r="BJD539" s="340"/>
      <c r="BJE539" s="485"/>
      <c r="BJF539" s="340"/>
      <c r="BJG539" s="485"/>
      <c r="BJH539" s="340"/>
      <c r="BJI539" s="485"/>
      <c r="BJJ539" s="340"/>
      <c r="BJK539" s="485"/>
      <c r="BJL539" s="340"/>
      <c r="BJM539" s="485"/>
      <c r="BJN539" s="340"/>
      <c r="BJO539" s="485"/>
      <c r="BJP539" s="340"/>
      <c r="BJQ539" s="485"/>
      <c r="BJR539" s="340"/>
      <c r="BJS539" s="485"/>
      <c r="BJT539" s="340"/>
      <c r="BJU539" s="485"/>
      <c r="BJV539" s="340"/>
      <c r="BJW539" s="485"/>
      <c r="BJX539" s="340"/>
      <c r="BJY539" s="485"/>
      <c r="BJZ539" s="340"/>
      <c r="BKA539" s="485"/>
      <c r="BKB539" s="340"/>
      <c r="BKC539" s="485"/>
      <c r="BKD539" s="340"/>
      <c r="BKE539" s="485"/>
      <c r="BKF539" s="340"/>
      <c r="BKG539" s="485"/>
      <c r="BKH539" s="340"/>
      <c r="BKI539" s="485"/>
      <c r="BKJ539" s="340"/>
      <c r="BKK539" s="485"/>
      <c r="BKL539" s="340"/>
      <c r="BKM539" s="485"/>
      <c r="BKN539" s="340"/>
      <c r="BKO539" s="485"/>
      <c r="BKP539" s="340"/>
      <c r="BKQ539" s="485"/>
      <c r="BKR539" s="340"/>
      <c r="BKS539" s="485"/>
      <c r="BKT539" s="340"/>
      <c r="BKU539" s="485"/>
      <c r="BKV539" s="340"/>
      <c r="BKW539" s="485"/>
      <c r="BKX539" s="340"/>
      <c r="BKY539" s="485"/>
      <c r="BKZ539" s="340"/>
      <c r="BLA539" s="485"/>
      <c r="BLB539" s="340"/>
      <c r="BLC539" s="485"/>
      <c r="BLD539" s="340"/>
      <c r="BLE539" s="485"/>
      <c r="BLF539" s="340"/>
      <c r="BLG539" s="485"/>
      <c r="BLH539" s="340"/>
      <c r="BLI539" s="485"/>
      <c r="BLJ539" s="340"/>
      <c r="BLK539" s="485"/>
      <c r="BLL539" s="340"/>
      <c r="BLM539" s="485"/>
      <c r="BLN539" s="340"/>
      <c r="BLO539" s="485"/>
      <c r="BLP539" s="340"/>
      <c r="BLQ539" s="485"/>
      <c r="BLR539" s="340"/>
      <c r="BLS539" s="485"/>
      <c r="BLT539" s="340"/>
      <c r="BLU539" s="485"/>
      <c r="BLV539" s="340"/>
      <c r="BLW539" s="485"/>
      <c r="BLX539" s="340"/>
      <c r="BLY539" s="485"/>
      <c r="BLZ539" s="340"/>
      <c r="BMA539" s="485"/>
      <c r="BMB539" s="340"/>
      <c r="BMC539" s="485"/>
      <c r="BMD539" s="340"/>
      <c r="BME539" s="485"/>
      <c r="BMF539" s="340"/>
      <c r="BMG539" s="485"/>
      <c r="BMH539" s="340"/>
      <c r="BMI539" s="485"/>
      <c r="BMJ539" s="340"/>
      <c r="BMK539" s="485"/>
      <c r="BML539" s="340"/>
      <c r="BMM539" s="485"/>
      <c r="BMN539" s="340"/>
      <c r="BMO539" s="485"/>
      <c r="BMP539" s="340"/>
      <c r="BMQ539" s="485"/>
      <c r="BMR539" s="340"/>
      <c r="BMS539" s="485"/>
      <c r="BMT539" s="340"/>
      <c r="BMU539" s="485"/>
      <c r="BMV539" s="340"/>
      <c r="BMW539" s="485"/>
      <c r="BMX539" s="340" t="s">
        <v>613</v>
      </c>
      <c r="BMY539" s="485">
        <f>BMY538+1</f>
        <v>4</v>
      </c>
      <c r="BMZ539" s="340" t="s">
        <v>613</v>
      </c>
      <c r="BNA539" s="485">
        <f>BNA538+1</f>
        <v>4</v>
      </c>
      <c r="BNB539" s="340" t="s">
        <v>613</v>
      </c>
      <c r="BNC539" s="485">
        <f>BNC538+1</f>
        <v>4</v>
      </c>
      <c r="BND539" s="340" t="s">
        <v>613</v>
      </c>
      <c r="BNE539" s="485">
        <f>BNE538+1</f>
        <v>4</v>
      </c>
      <c r="BNF539" s="340" t="s">
        <v>613</v>
      </c>
      <c r="BNG539" s="485">
        <f>BNG538+1</f>
        <v>4</v>
      </c>
      <c r="BNH539" s="340" t="s">
        <v>613</v>
      </c>
      <c r="BNI539" s="485">
        <f>BNI538+1</f>
        <v>4</v>
      </c>
      <c r="BNJ539" s="340" t="s">
        <v>613</v>
      </c>
      <c r="BNK539" s="485">
        <f>BNK538+1</f>
        <v>4</v>
      </c>
      <c r="BNL539" s="340" t="s">
        <v>613</v>
      </c>
      <c r="BNM539" s="485">
        <f>BNM538+1</f>
        <v>4</v>
      </c>
      <c r="BNN539" s="340" t="s">
        <v>613</v>
      </c>
      <c r="BNO539" s="485">
        <f>BNO538+1</f>
        <v>4</v>
      </c>
      <c r="BNP539" s="340" t="s">
        <v>613</v>
      </c>
      <c r="BNQ539" s="485">
        <f>BNQ538+1</f>
        <v>4</v>
      </c>
      <c r="BNR539" s="340" t="s">
        <v>613</v>
      </c>
      <c r="BNS539" s="485">
        <f>BNS538+1</f>
        <v>4</v>
      </c>
      <c r="BNT539" s="340" t="s">
        <v>613</v>
      </c>
      <c r="BNU539" s="485">
        <f>BNU538+1</f>
        <v>4</v>
      </c>
      <c r="BNV539" s="340" t="s">
        <v>613</v>
      </c>
      <c r="BNW539" s="485">
        <f>BNW538+1</f>
        <v>4</v>
      </c>
      <c r="BNX539" s="340" t="s">
        <v>613</v>
      </c>
      <c r="BNY539" s="485">
        <f>BNY538+1</f>
        <v>4</v>
      </c>
      <c r="BNZ539" s="340" t="s">
        <v>613</v>
      </c>
      <c r="BOA539" s="485">
        <f>BOA538+1</f>
        <v>4</v>
      </c>
      <c r="BOB539" s="340" t="s">
        <v>613</v>
      </c>
      <c r="BOC539" s="485">
        <f>BOC538+1</f>
        <v>4</v>
      </c>
      <c r="BOD539" s="340" t="s">
        <v>613</v>
      </c>
      <c r="BOE539" s="485">
        <f>BOE538+1</f>
        <v>4</v>
      </c>
      <c r="BOF539" s="340" t="s">
        <v>613</v>
      </c>
      <c r="BOG539" s="485">
        <f>BOG538+1</f>
        <v>4</v>
      </c>
      <c r="BOH539" s="340" t="s">
        <v>613</v>
      </c>
      <c r="BOI539" s="485">
        <f>BOI538+1</f>
        <v>4</v>
      </c>
      <c r="BOJ539" s="340" t="s">
        <v>613</v>
      </c>
      <c r="BOK539" s="485">
        <f>BOK538+1</f>
        <v>4</v>
      </c>
      <c r="BOL539" s="340" t="s">
        <v>613</v>
      </c>
      <c r="BOM539" s="485">
        <f>BOM538+1</f>
        <v>4</v>
      </c>
      <c r="BON539" s="340" t="s">
        <v>613</v>
      </c>
      <c r="BOO539" s="485">
        <f>BOO538+1</f>
        <v>4</v>
      </c>
      <c r="BOP539" s="340" t="s">
        <v>613</v>
      </c>
      <c r="BOQ539" s="485">
        <f>BOQ538+1</f>
        <v>4</v>
      </c>
      <c r="BOR539" s="340" t="s">
        <v>613</v>
      </c>
      <c r="BOS539" s="485">
        <f>BOS538+1</f>
        <v>4</v>
      </c>
      <c r="BOT539" s="340" t="s">
        <v>613</v>
      </c>
      <c r="BOU539" s="485">
        <f>BOU538+1</f>
        <v>4</v>
      </c>
      <c r="BOV539" s="340" t="s">
        <v>613</v>
      </c>
      <c r="BOW539" s="485">
        <f>BOW538+1</f>
        <v>4</v>
      </c>
      <c r="BOX539" s="340" t="s">
        <v>613</v>
      </c>
      <c r="BOY539" s="485">
        <f>BOY538+1</f>
        <v>4</v>
      </c>
      <c r="BOZ539" s="340" t="s">
        <v>613</v>
      </c>
      <c r="BPA539" s="485">
        <f>BPA538+1</f>
        <v>4</v>
      </c>
      <c r="BPB539" s="340" t="s">
        <v>613</v>
      </c>
      <c r="BPC539" s="485">
        <f>BPC538+1</f>
        <v>4</v>
      </c>
      <c r="BPD539" s="340" t="s">
        <v>613</v>
      </c>
      <c r="BPE539" s="485">
        <f>BPE538+1</f>
        <v>4</v>
      </c>
      <c r="BPF539" s="340" t="s">
        <v>613</v>
      </c>
      <c r="BPG539" s="485">
        <f>BPG538+1</f>
        <v>4</v>
      </c>
      <c r="BPH539" s="340" t="s">
        <v>613</v>
      </c>
      <c r="BPI539" s="485">
        <f>BPI538+1</f>
        <v>4</v>
      </c>
      <c r="BPJ539" s="340" t="s">
        <v>613</v>
      </c>
      <c r="BPK539" s="485">
        <f>BPK538+1</f>
        <v>4</v>
      </c>
      <c r="BPL539" s="340" t="s">
        <v>613</v>
      </c>
      <c r="BPM539" s="485">
        <f>BPM538+1</f>
        <v>4</v>
      </c>
      <c r="BPN539" s="340" t="s">
        <v>613</v>
      </c>
      <c r="BPO539" s="485">
        <f>BPO538+1</f>
        <v>4</v>
      </c>
      <c r="BPP539" s="340" t="s">
        <v>613</v>
      </c>
      <c r="BPQ539" s="485">
        <f>BPQ538+1</f>
        <v>4</v>
      </c>
      <c r="BPR539" s="340" t="s">
        <v>613</v>
      </c>
      <c r="BPS539" s="485">
        <f>BPS538+1</f>
        <v>4</v>
      </c>
      <c r="BPT539" s="340" t="s">
        <v>613</v>
      </c>
      <c r="BPU539" s="485">
        <f>BPU538+1</f>
        <v>4</v>
      </c>
      <c r="BPV539" s="340" t="s">
        <v>613</v>
      </c>
      <c r="BPW539" s="485">
        <f>BPW538+1</f>
        <v>4</v>
      </c>
      <c r="BPX539" s="340" t="s">
        <v>613</v>
      </c>
      <c r="BPY539" s="485">
        <f>BPY538+1</f>
        <v>4</v>
      </c>
      <c r="BPZ539" s="340" t="s">
        <v>613</v>
      </c>
      <c r="BQA539" s="485">
        <f>BQA538+1</f>
        <v>4</v>
      </c>
      <c r="BQB539" s="340" t="s">
        <v>613</v>
      </c>
      <c r="BQC539" s="485">
        <f>BQC538+1</f>
        <v>4</v>
      </c>
      <c r="BQD539" s="340" t="s">
        <v>613</v>
      </c>
      <c r="BQE539" s="485">
        <f>BQE538+1</f>
        <v>4</v>
      </c>
      <c r="BQF539" s="340" t="s">
        <v>613</v>
      </c>
      <c r="BQG539" s="485">
        <f>BQG538+1</f>
        <v>4</v>
      </c>
      <c r="BQH539" s="340" t="s">
        <v>613</v>
      </c>
      <c r="BQI539" s="485">
        <f>BQI538+1</f>
        <v>4</v>
      </c>
      <c r="BQJ539" s="340" t="s">
        <v>613</v>
      </c>
      <c r="BQK539" s="485">
        <f>BQK538+1</f>
        <v>4</v>
      </c>
      <c r="BQL539" s="340" t="s">
        <v>613</v>
      </c>
      <c r="BQM539" s="485">
        <f>BQM538+1</f>
        <v>4</v>
      </c>
      <c r="BQN539" s="340" t="s">
        <v>613</v>
      </c>
      <c r="BQO539" s="485">
        <f>BQO538+1</f>
        <v>4</v>
      </c>
      <c r="BQP539" s="340" t="s">
        <v>613</v>
      </c>
      <c r="BQQ539" s="485">
        <f>BQQ538+1</f>
        <v>4</v>
      </c>
      <c r="BQR539" s="340" t="s">
        <v>613</v>
      </c>
      <c r="BQS539" s="485">
        <f>BQS538+1</f>
        <v>4</v>
      </c>
      <c r="BQT539" s="340" t="s">
        <v>613</v>
      </c>
      <c r="BQU539" s="485">
        <f>BQU538+1</f>
        <v>4</v>
      </c>
      <c r="BQV539" s="340" t="s">
        <v>613</v>
      </c>
      <c r="BQW539" s="485">
        <f>BQW538+1</f>
        <v>4</v>
      </c>
      <c r="BQX539" s="340" t="s">
        <v>613</v>
      </c>
      <c r="BQY539" s="485">
        <f>BQY538+1</f>
        <v>4</v>
      </c>
      <c r="BQZ539" s="340" t="s">
        <v>613</v>
      </c>
      <c r="BRA539" s="485">
        <f>BRA538+1</f>
        <v>4</v>
      </c>
      <c r="BRB539" s="340" t="s">
        <v>613</v>
      </c>
      <c r="BRC539" s="485">
        <f>BRC538+1</f>
        <v>4</v>
      </c>
      <c r="BRD539" s="340" t="s">
        <v>613</v>
      </c>
      <c r="BRE539" s="485">
        <f>BRE538+1</f>
        <v>4</v>
      </c>
      <c r="BRF539" s="340" t="s">
        <v>613</v>
      </c>
      <c r="BRG539" s="485">
        <f>BRG538+1</f>
        <v>4</v>
      </c>
      <c r="BRH539" s="340" t="s">
        <v>613</v>
      </c>
      <c r="BRI539" s="485">
        <f>BRI538+1</f>
        <v>4</v>
      </c>
      <c r="BRJ539" s="340" t="s">
        <v>613</v>
      </c>
      <c r="BRK539" s="485">
        <f>BRK538+1</f>
        <v>4</v>
      </c>
      <c r="BRL539" s="340" t="s">
        <v>613</v>
      </c>
      <c r="BRM539" s="485">
        <f>BRM538+1</f>
        <v>4</v>
      </c>
      <c r="BRN539" s="340" t="s">
        <v>613</v>
      </c>
      <c r="BRO539" s="485">
        <f>BRO538+1</f>
        <v>4</v>
      </c>
      <c r="BRP539" s="340" t="s">
        <v>613</v>
      </c>
      <c r="BRQ539" s="485">
        <f>BRQ538+1</f>
        <v>4</v>
      </c>
      <c r="BRR539" s="340" t="s">
        <v>613</v>
      </c>
      <c r="BRS539" s="485">
        <f>BRS538+1</f>
        <v>4</v>
      </c>
      <c r="BRT539" s="340" t="s">
        <v>613</v>
      </c>
      <c r="BRU539" s="485">
        <f>BRU538+1</f>
        <v>4</v>
      </c>
      <c r="BRV539" s="340" t="s">
        <v>613</v>
      </c>
      <c r="BRW539" s="485">
        <f>BRW538+1</f>
        <v>4</v>
      </c>
      <c r="BRX539" s="340" t="s">
        <v>613</v>
      </c>
      <c r="BRY539" s="485">
        <f>BRY538+1</f>
        <v>4</v>
      </c>
      <c r="BRZ539" s="340" t="s">
        <v>613</v>
      </c>
      <c r="BSA539" s="485">
        <f>BSA538+1</f>
        <v>4</v>
      </c>
      <c r="BSB539" s="340" t="s">
        <v>613</v>
      </c>
      <c r="BSC539" s="485">
        <f>BSC538+1</f>
        <v>4</v>
      </c>
      <c r="BSD539" s="340" t="s">
        <v>613</v>
      </c>
      <c r="BSE539" s="485">
        <f>BSE538+1</f>
        <v>4</v>
      </c>
      <c r="BSF539" s="340" t="s">
        <v>613</v>
      </c>
      <c r="BSG539" s="485">
        <f>BSG538+1</f>
        <v>4</v>
      </c>
      <c r="BSH539" s="340" t="s">
        <v>613</v>
      </c>
      <c r="BSI539" s="485">
        <f>BSI538+1</f>
        <v>4</v>
      </c>
      <c r="BSJ539" s="340" t="s">
        <v>613</v>
      </c>
      <c r="BSK539" s="485">
        <f>BSK538+1</f>
        <v>4</v>
      </c>
      <c r="BSL539" s="340" t="s">
        <v>613</v>
      </c>
      <c r="BSM539" s="485">
        <f>BSM538+1</f>
        <v>4</v>
      </c>
      <c r="BSN539" s="340" t="s">
        <v>613</v>
      </c>
      <c r="BSO539" s="485">
        <f>BSO538+1</f>
        <v>4</v>
      </c>
      <c r="BSP539" s="340" t="s">
        <v>613</v>
      </c>
      <c r="BSQ539" s="485">
        <f>BSQ538+1</f>
        <v>4</v>
      </c>
      <c r="BSR539" s="340" t="s">
        <v>613</v>
      </c>
      <c r="BSS539" s="485">
        <f>BSS538+1</f>
        <v>4</v>
      </c>
      <c r="BST539" s="340" t="s">
        <v>613</v>
      </c>
      <c r="BSU539" s="485">
        <f>BSU538+1</f>
        <v>4</v>
      </c>
      <c r="BSV539" s="340" t="s">
        <v>613</v>
      </c>
      <c r="BSW539" s="485">
        <f>BSW538+1</f>
        <v>4</v>
      </c>
      <c r="BSX539" s="340" t="s">
        <v>613</v>
      </c>
      <c r="BSY539" s="485">
        <f>BSY538+1</f>
        <v>4</v>
      </c>
      <c r="BSZ539" s="340" t="s">
        <v>613</v>
      </c>
      <c r="BTA539" s="485">
        <f>BTA538+1</f>
        <v>4</v>
      </c>
      <c r="BTB539" s="340" t="s">
        <v>613</v>
      </c>
      <c r="BTC539" s="485">
        <f>BTC538+1</f>
        <v>4</v>
      </c>
      <c r="BTD539" s="340" t="s">
        <v>613</v>
      </c>
      <c r="BTE539" s="485">
        <f>BTE538+1</f>
        <v>4</v>
      </c>
      <c r="BTF539" s="340" t="s">
        <v>613</v>
      </c>
      <c r="BTG539" s="485">
        <f>BTG538+1</f>
        <v>4</v>
      </c>
      <c r="BTH539" s="340" t="s">
        <v>613</v>
      </c>
      <c r="BTI539" s="485">
        <f>BTI538+1</f>
        <v>4</v>
      </c>
      <c r="BTJ539" s="340" t="s">
        <v>613</v>
      </c>
      <c r="BTK539" s="485">
        <f>BTK538+1</f>
        <v>4</v>
      </c>
      <c r="BTL539" s="340" t="s">
        <v>613</v>
      </c>
      <c r="BTM539" s="485">
        <f>BTM538+1</f>
        <v>4</v>
      </c>
      <c r="BTN539" s="340" t="s">
        <v>613</v>
      </c>
      <c r="BTO539" s="485">
        <f>BTO538+1</f>
        <v>4</v>
      </c>
      <c r="BTP539" s="340" t="s">
        <v>613</v>
      </c>
      <c r="BTQ539" s="485">
        <f>BTQ538+1</f>
        <v>4</v>
      </c>
      <c r="BTR539" s="340" t="s">
        <v>613</v>
      </c>
      <c r="BTS539" s="485">
        <f>BTS538+1</f>
        <v>4</v>
      </c>
      <c r="BTT539" s="340" t="s">
        <v>613</v>
      </c>
      <c r="BTU539" s="485">
        <f>BTU538+1</f>
        <v>4</v>
      </c>
      <c r="BTV539" s="340" t="s">
        <v>613</v>
      </c>
      <c r="BTW539" s="485">
        <f>BTW538+1</f>
        <v>4</v>
      </c>
      <c r="BTX539" s="340" t="s">
        <v>613</v>
      </c>
      <c r="BTY539" s="485">
        <f>BTY538+1</f>
        <v>4</v>
      </c>
      <c r="BTZ539" s="340" t="s">
        <v>613</v>
      </c>
      <c r="BUA539" s="485">
        <f>BUA538+1</f>
        <v>4</v>
      </c>
      <c r="BUB539" s="340" t="s">
        <v>613</v>
      </c>
      <c r="BUC539" s="485">
        <f>BUC538+1</f>
        <v>4</v>
      </c>
      <c r="BUD539" s="340" t="s">
        <v>613</v>
      </c>
      <c r="BUE539" s="485">
        <f>BUE538+1</f>
        <v>4</v>
      </c>
      <c r="BUF539" s="340" t="s">
        <v>613</v>
      </c>
      <c r="BUG539" s="485">
        <f>BUG538+1</f>
        <v>4</v>
      </c>
      <c r="BUH539" s="340" t="s">
        <v>613</v>
      </c>
      <c r="BUI539" s="485">
        <f>BUI538+1</f>
        <v>4</v>
      </c>
      <c r="BUJ539" s="340" t="s">
        <v>613</v>
      </c>
      <c r="BUK539" s="485">
        <f>BUK538+1</f>
        <v>4</v>
      </c>
      <c r="BUL539" s="340" t="s">
        <v>613</v>
      </c>
      <c r="BUM539" s="485">
        <f>BUM538+1</f>
        <v>4</v>
      </c>
      <c r="BUN539" s="340" t="s">
        <v>613</v>
      </c>
      <c r="BUO539" s="485">
        <f>BUO538+1</f>
        <v>4</v>
      </c>
      <c r="BUP539" s="340" t="s">
        <v>613</v>
      </c>
      <c r="BUQ539" s="485">
        <f>BUQ538+1</f>
        <v>4</v>
      </c>
      <c r="BUR539" s="340" t="s">
        <v>613</v>
      </c>
      <c r="BUS539" s="485">
        <f>BUS538+1</f>
        <v>4</v>
      </c>
      <c r="BUT539" s="340" t="s">
        <v>613</v>
      </c>
      <c r="BUU539" s="485">
        <f>BUU538+1</f>
        <v>4</v>
      </c>
      <c r="BUV539" s="340" t="s">
        <v>613</v>
      </c>
      <c r="BUW539" s="485">
        <f>BUW538+1</f>
        <v>4</v>
      </c>
      <c r="BUX539" s="340" t="s">
        <v>613</v>
      </c>
      <c r="BUY539" s="485">
        <f>BUY538+1</f>
        <v>4</v>
      </c>
      <c r="BUZ539" s="340" t="s">
        <v>613</v>
      </c>
      <c r="BVA539" s="485">
        <f>BVA538+1</f>
        <v>4</v>
      </c>
      <c r="BVB539" s="340" t="s">
        <v>613</v>
      </c>
      <c r="BVC539" s="485">
        <f>BVC538+1</f>
        <v>4</v>
      </c>
      <c r="BVD539" s="340" t="s">
        <v>613</v>
      </c>
      <c r="BVE539" s="485">
        <f>BVE538+1</f>
        <v>4</v>
      </c>
      <c r="BVF539" s="340" t="s">
        <v>613</v>
      </c>
      <c r="BVG539" s="485">
        <f>BVG538+1</f>
        <v>4</v>
      </c>
      <c r="BVH539" s="340" t="s">
        <v>613</v>
      </c>
      <c r="BVI539" s="485">
        <f>BVI538+1</f>
        <v>4</v>
      </c>
      <c r="BVJ539" s="340" t="s">
        <v>613</v>
      </c>
      <c r="BVK539" s="485">
        <f>BVK538+1</f>
        <v>4</v>
      </c>
      <c r="BVL539" s="340" t="s">
        <v>613</v>
      </c>
      <c r="BVM539" s="485">
        <f>BVM538+1</f>
        <v>4</v>
      </c>
      <c r="BVN539" s="340" t="s">
        <v>613</v>
      </c>
      <c r="BVO539" s="485">
        <f>BVO538+1</f>
        <v>4</v>
      </c>
      <c r="BVP539" s="340" t="s">
        <v>613</v>
      </c>
      <c r="BVQ539" s="485">
        <f>BVQ538+1</f>
        <v>4</v>
      </c>
      <c r="BVR539" s="340" t="s">
        <v>613</v>
      </c>
      <c r="BVS539" s="485">
        <f>BVS538+1</f>
        <v>4</v>
      </c>
      <c r="BVT539" s="340" t="s">
        <v>613</v>
      </c>
      <c r="BVU539" s="485">
        <f>BVU538+1</f>
        <v>4</v>
      </c>
      <c r="BVV539" s="340" t="s">
        <v>613</v>
      </c>
      <c r="BVW539" s="485">
        <f>BVW538+1</f>
        <v>4</v>
      </c>
      <c r="BVX539" s="340" t="s">
        <v>613</v>
      </c>
      <c r="BVY539" s="485">
        <f>BVY538+1</f>
        <v>4</v>
      </c>
      <c r="BVZ539" s="340" t="s">
        <v>613</v>
      </c>
      <c r="BWA539" s="485">
        <f>BWA538+1</f>
        <v>4</v>
      </c>
      <c r="BWB539" s="340" t="s">
        <v>613</v>
      </c>
      <c r="BWC539" s="485">
        <f>BWC538+1</f>
        <v>4</v>
      </c>
      <c r="BWD539" s="340" t="s">
        <v>613</v>
      </c>
      <c r="BWE539" s="485">
        <f>BWE538+1</f>
        <v>4</v>
      </c>
      <c r="BWF539" s="340" t="s">
        <v>613</v>
      </c>
      <c r="BWG539" s="485">
        <f>BWG538+1</f>
        <v>4</v>
      </c>
      <c r="BWH539" s="340" t="s">
        <v>613</v>
      </c>
      <c r="BWI539" s="485">
        <f>BWI538+1</f>
        <v>4</v>
      </c>
      <c r="BWJ539" s="340" t="s">
        <v>613</v>
      </c>
      <c r="BWK539" s="485">
        <f>BWK538+1</f>
        <v>4</v>
      </c>
      <c r="BWL539" s="340" t="s">
        <v>613</v>
      </c>
      <c r="BWM539" s="485">
        <f>BWM538+1</f>
        <v>4</v>
      </c>
      <c r="BWN539" s="340" t="s">
        <v>613</v>
      </c>
      <c r="BWO539" s="485">
        <f>BWO538+1</f>
        <v>4</v>
      </c>
      <c r="BWP539" s="340" t="s">
        <v>613</v>
      </c>
      <c r="BWQ539" s="485">
        <f>BWQ538+1</f>
        <v>4</v>
      </c>
      <c r="BWR539" s="340" t="s">
        <v>613</v>
      </c>
      <c r="BWS539" s="485">
        <f>BWS538+1</f>
        <v>4</v>
      </c>
      <c r="BWT539" s="340" t="s">
        <v>613</v>
      </c>
      <c r="BWU539" s="485">
        <f>BWU538+1</f>
        <v>4</v>
      </c>
      <c r="BWV539" s="340" t="s">
        <v>613</v>
      </c>
      <c r="BWW539" s="485">
        <f>BWW538+1</f>
        <v>4</v>
      </c>
      <c r="BWX539" s="340" t="s">
        <v>613</v>
      </c>
      <c r="BWY539" s="485">
        <f>BWY538+1</f>
        <v>4</v>
      </c>
      <c r="BWZ539" s="340" t="s">
        <v>613</v>
      </c>
      <c r="BXA539" s="485">
        <f>BXA538+1</f>
        <v>4</v>
      </c>
      <c r="BXB539" s="340" t="s">
        <v>613</v>
      </c>
      <c r="BXC539" s="485">
        <f>BXC538+1</f>
        <v>4</v>
      </c>
      <c r="BXD539" s="340" t="s">
        <v>613</v>
      </c>
      <c r="BXE539" s="485">
        <f>BXE538+1</f>
        <v>4</v>
      </c>
      <c r="BXF539" s="340" t="s">
        <v>613</v>
      </c>
      <c r="BXG539" s="485">
        <f>BXG538+1</f>
        <v>4</v>
      </c>
      <c r="BXH539" s="340" t="s">
        <v>613</v>
      </c>
      <c r="BXI539" s="485">
        <f>BXI538+1</f>
        <v>4</v>
      </c>
      <c r="BXJ539" s="340" t="s">
        <v>613</v>
      </c>
      <c r="BXK539" s="485">
        <f>BXK538+1</f>
        <v>4</v>
      </c>
      <c r="BXL539" s="340" t="s">
        <v>613</v>
      </c>
      <c r="BXM539" s="485">
        <f>BXM538+1</f>
        <v>4</v>
      </c>
      <c r="BXN539" s="340" t="s">
        <v>613</v>
      </c>
      <c r="BXO539" s="485">
        <f>BXO538+1</f>
        <v>4</v>
      </c>
      <c r="BXP539" s="340" t="s">
        <v>613</v>
      </c>
      <c r="BXQ539" s="485">
        <f>BXQ538+1</f>
        <v>4</v>
      </c>
      <c r="BXR539" s="340" t="s">
        <v>613</v>
      </c>
      <c r="BXS539" s="485">
        <f>BXS538+1</f>
        <v>4</v>
      </c>
      <c r="BXT539" s="340" t="s">
        <v>613</v>
      </c>
      <c r="BXU539" s="485">
        <f>BXU538+1</f>
        <v>4</v>
      </c>
      <c r="BXV539" s="340" t="s">
        <v>613</v>
      </c>
      <c r="BXW539" s="485">
        <f>BXW538+1</f>
        <v>4</v>
      </c>
      <c r="BXX539" s="340" t="s">
        <v>613</v>
      </c>
      <c r="BXY539" s="485">
        <f>BXY538+1</f>
        <v>4</v>
      </c>
      <c r="BXZ539" s="340" t="s">
        <v>613</v>
      </c>
      <c r="BYA539" s="485">
        <f>BYA538+1</f>
        <v>4</v>
      </c>
      <c r="BYB539" s="340" t="s">
        <v>613</v>
      </c>
      <c r="BYC539" s="485">
        <f>BYC538+1</f>
        <v>4</v>
      </c>
      <c r="BYD539" s="340" t="s">
        <v>613</v>
      </c>
      <c r="BYE539" s="485">
        <f>BYE538+1</f>
        <v>4</v>
      </c>
      <c r="BYF539" s="340" t="s">
        <v>613</v>
      </c>
      <c r="BYG539" s="485">
        <f>BYG538+1</f>
        <v>4</v>
      </c>
      <c r="BYH539" s="340" t="s">
        <v>613</v>
      </c>
      <c r="BYI539" s="485">
        <f>BYI538+1</f>
        <v>4</v>
      </c>
      <c r="BYJ539" s="340" t="s">
        <v>613</v>
      </c>
      <c r="BYK539" s="485">
        <f>BYK538+1</f>
        <v>4</v>
      </c>
      <c r="BYL539" s="340" t="s">
        <v>613</v>
      </c>
      <c r="BYM539" s="485">
        <f>BYM538+1</f>
        <v>4</v>
      </c>
      <c r="BYN539" s="340" t="s">
        <v>613</v>
      </c>
      <c r="BYO539" s="485">
        <f>BYO538+1</f>
        <v>4</v>
      </c>
      <c r="BYP539" s="340" t="s">
        <v>613</v>
      </c>
      <c r="BYQ539" s="485">
        <f>BYQ538+1</f>
        <v>4</v>
      </c>
      <c r="BYR539" s="340" t="s">
        <v>613</v>
      </c>
      <c r="BYS539" s="485">
        <f>BYS538+1</f>
        <v>4</v>
      </c>
      <c r="BYT539" s="340" t="s">
        <v>613</v>
      </c>
      <c r="BYU539" s="485">
        <f>BYU538+1</f>
        <v>4</v>
      </c>
      <c r="BYV539" s="340" t="s">
        <v>613</v>
      </c>
      <c r="BYW539" s="485">
        <f>BYW538+1</f>
        <v>4</v>
      </c>
      <c r="BYX539" s="340" t="s">
        <v>613</v>
      </c>
      <c r="BYY539" s="485">
        <f>BYY538+1</f>
        <v>4</v>
      </c>
      <c r="BYZ539" s="340" t="s">
        <v>613</v>
      </c>
      <c r="BZA539" s="485">
        <f>BZA538+1</f>
        <v>4</v>
      </c>
      <c r="BZB539" s="340" t="s">
        <v>613</v>
      </c>
      <c r="BZC539" s="485">
        <f>BZC538+1</f>
        <v>4</v>
      </c>
      <c r="BZD539" s="340" t="s">
        <v>613</v>
      </c>
      <c r="BZE539" s="485">
        <f>BZE538+1</f>
        <v>4</v>
      </c>
      <c r="BZF539" s="340" t="s">
        <v>613</v>
      </c>
      <c r="BZG539" s="485">
        <f>BZG538+1</f>
        <v>4</v>
      </c>
      <c r="BZH539" s="340" t="s">
        <v>613</v>
      </c>
      <c r="BZI539" s="485">
        <f>BZI538+1</f>
        <v>4</v>
      </c>
      <c r="BZJ539" s="340" t="s">
        <v>613</v>
      </c>
      <c r="BZK539" s="485">
        <f>BZK538+1</f>
        <v>4</v>
      </c>
      <c r="BZL539" s="340" t="s">
        <v>613</v>
      </c>
      <c r="BZM539" s="485">
        <f>BZM538+1</f>
        <v>4</v>
      </c>
      <c r="BZN539" s="340" t="s">
        <v>613</v>
      </c>
      <c r="BZO539" s="485">
        <f>BZO538+1</f>
        <v>4</v>
      </c>
      <c r="BZP539" s="340" t="s">
        <v>613</v>
      </c>
      <c r="BZQ539" s="485">
        <f>BZQ538+1</f>
        <v>4</v>
      </c>
      <c r="BZR539" s="340" t="s">
        <v>613</v>
      </c>
      <c r="BZS539" s="485">
        <f>BZS538+1</f>
        <v>4</v>
      </c>
      <c r="BZT539" s="340" t="s">
        <v>613</v>
      </c>
      <c r="BZU539" s="485">
        <f>BZU538+1</f>
        <v>4</v>
      </c>
      <c r="BZV539" s="340" t="s">
        <v>613</v>
      </c>
      <c r="BZW539" s="485">
        <f>BZW538+1</f>
        <v>4</v>
      </c>
      <c r="BZX539" s="340" t="s">
        <v>613</v>
      </c>
      <c r="BZY539" s="485">
        <f>BZY538+1</f>
        <v>4</v>
      </c>
      <c r="BZZ539" s="340" t="s">
        <v>613</v>
      </c>
      <c r="CAA539" s="485">
        <f>CAA538+1</f>
        <v>4</v>
      </c>
      <c r="CAB539" s="340" t="s">
        <v>613</v>
      </c>
      <c r="CAC539" s="485">
        <f>CAC538+1</f>
        <v>4</v>
      </c>
      <c r="CAD539" s="340" t="s">
        <v>613</v>
      </c>
      <c r="CAE539" s="485">
        <f>CAE538+1</f>
        <v>4</v>
      </c>
      <c r="CAF539" s="340" t="s">
        <v>613</v>
      </c>
      <c r="CAG539" s="485">
        <f>CAG538+1</f>
        <v>4</v>
      </c>
      <c r="CAH539" s="340" t="s">
        <v>613</v>
      </c>
      <c r="CAI539" s="485">
        <f>CAI538+1</f>
        <v>4</v>
      </c>
      <c r="CAJ539" s="340" t="s">
        <v>613</v>
      </c>
      <c r="CAK539" s="485">
        <f>CAK538+1</f>
        <v>4</v>
      </c>
      <c r="CAL539" s="340" t="s">
        <v>613</v>
      </c>
      <c r="CAM539" s="485">
        <f>CAM538+1</f>
        <v>4</v>
      </c>
      <c r="CAN539" s="340" t="s">
        <v>613</v>
      </c>
      <c r="CAO539" s="485">
        <f>CAO538+1</f>
        <v>4</v>
      </c>
      <c r="CAP539" s="340" t="s">
        <v>613</v>
      </c>
      <c r="CAQ539" s="485">
        <f>CAQ538+1</f>
        <v>4</v>
      </c>
      <c r="CAR539" s="340" t="s">
        <v>613</v>
      </c>
      <c r="CAS539" s="485">
        <f>CAS538+1</f>
        <v>4</v>
      </c>
      <c r="CAT539" s="340" t="s">
        <v>613</v>
      </c>
      <c r="CAU539" s="485">
        <f>CAU538+1</f>
        <v>4</v>
      </c>
      <c r="CAV539" s="340" t="s">
        <v>613</v>
      </c>
      <c r="CAW539" s="485">
        <f>CAW538+1</f>
        <v>4</v>
      </c>
      <c r="CAX539" s="340" t="s">
        <v>613</v>
      </c>
      <c r="CAY539" s="485">
        <f>CAY538+1</f>
        <v>4</v>
      </c>
      <c r="CAZ539" s="340" t="s">
        <v>613</v>
      </c>
      <c r="CBA539" s="485">
        <f>CBA538+1</f>
        <v>4</v>
      </c>
      <c r="CBB539" s="340" t="s">
        <v>613</v>
      </c>
      <c r="CBC539" s="485">
        <f>CBC538+1</f>
        <v>4</v>
      </c>
      <c r="CBD539" s="340" t="s">
        <v>613</v>
      </c>
      <c r="CBE539" s="485">
        <f>CBE538+1</f>
        <v>4</v>
      </c>
      <c r="CBF539" s="340" t="s">
        <v>613</v>
      </c>
      <c r="CBG539" s="485">
        <f>CBG538+1</f>
        <v>4</v>
      </c>
      <c r="CBH539" s="340" t="s">
        <v>613</v>
      </c>
      <c r="CBI539" s="485">
        <f>CBI538+1</f>
        <v>4</v>
      </c>
      <c r="CBJ539" s="340" t="s">
        <v>613</v>
      </c>
      <c r="CBK539" s="485">
        <f>CBK538+1</f>
        <v>4</v>
      </c>
      <c r="CBL539" s="340" t="s">
        <v>613</v>
      </c>
      <c r="CBM539" s="485">
        <f>CBM538+1</f>
        <v>4</v>
      </c>
      <c r="CBN539" s="340" t="s">
        <v>613</v>
      </c>
      <c r="CBO539" s="485">
        <f>CBO538+1</f>
        <v>4</v>
      </c>
      <c r="CBP539" s="340" t="s">
        <v>613</v>
      </c>
      <c r="CBQ539" s="485">
        <f>CBQ538+1</f>
        <v>4</v>
      </c>
      <c r="CBR539" s="340" t="s">
        <v>613</v>
      </c>
      <c r="CBS539" s="485">
        <f>CBS538+1</f>
        <v>4</v>
      </c>
      <c r="CBT539" s="340" t="s">
        <v>613</v>
      </c>
      <c r="CBU539" s="485">
        <f>CBU538+1</f>
        <v>4</v>
      </c>
      <c r="CBV539" s="340" t="s">
        <v>613</v>
      </c>
      <c r="CBW539" s="485">
        <f>CBW538+1</f>
        <v>4</v>
      </c>
      <c r="CBX539" s="340" t="s">
        <v>613</v>
      </c>
      <c r="CBY539" s="485">
        <f>CBY538+1</f>
        <v>4</v>
      </c>
      <c r="CBZ539" s="340" t="s">
        <v>613</v>
      </c>
      <c r="CCA539" s="485">
        <f>CCA538+1</f>
        <v>4</v>
      </c>
      <c r="CCB539" s="340" t="s">
        <v>613</v>
      </c>
      <c r="CCC539" s="485">
        <f>CCC538+1</f>
        <v>4</v>
      </c>
      <c r="CCD539" s="340" t="s">
        <v>613</v>
      </c>
      <c r="CCE539" s="485">
        <f>CCE538+1</f>
        <v>4</v>
      </c>
      <c r="CCF539" s="340" t="s">
        <v>613</v>
      </c>
      <c r="CCG539" s="485">
        <f>CCG538+1</f>
        <v>4</v>
      </c>
      <c r="CCH539" s="340" t="s">
        <v>613</v>
      </c>
      <c r="CCI539" s="485">
        <f>CCI538+1</f>
        <v>4</v>
      </c>
      <c r="CCJ539" s="340" t="s">
        <v>613</v>
      </c>
      <c r="CCK539" s="485">
        <f>CCK538+1</f>
        <v>4</v>
      </c>
      <c r="CCL539" s="340" t="s">
        <v>613</v>
      </c>
      <c r="CCM539" s="485">
        <f>CCM538+1</f>
        <v>4</v>
      </c>
      <c r="CCN539" s="340" t="s">
        <v>613</v>
      </c>
      <c r="CCO539" s="485">
        <f>CCO538+1</f>
        <v>4</v>
      </c>
      <c r="CCP539" s="340" t="s">
        <v>613</v>
      </c>
      <c r="CCQ539" s="485">
        <f>CCQ538+1</f>
        <v>4</v>
      </c>
      <c r="CCR539" s="340" t="s">
        <v>613</v>
      </c>
      <c r="CCS539" s="485">
        <f>CCS538+1</f>
        <v>4</v>
      </c>
      <c r="CCT539" s="340" t="s">
        <v>613</v>
      </c>
      <c r="CCU539" s="485">
        <f>CCU538+1</f>
        <v>4</v>
      </c>
      <c r="CCV539" s="340" t="s">
        <v>613</v>
      </c>
      <c r="CCW539" s="485">
        <f>CCW538+1</f>
        <v>4</v>
      </c>
      <c r="CCX539" s="340" t="s">
        <v>613</v>
      </c>
      <c r="CCY539" s="485">
        <f>CCY538+1</f>
        <v>4</v>
      </c>
      <c r="CCZ539" s="340" t="s">
        <v>613</v>
      </c>
      <c r="CDA539" s="485">
        <f>CDA538+1</f>
        <v>4</v>
      </c>
      <c r="CDB539" s="340" t="s">
        <v>613</v>
      </c>
      <c r="CDC539" s="485">
        <f>CDC538+1</f>
        <v>4</v>
      </c>
      <c r="CDD539" s="340" t="s">
        <v>613</v>
      </c>
      <c r="CDE539" s="485">
        <f>CDE538+1</f>
        <v>4</v>
      </c>
      <c r="CDF539" s="340" t="s">
        <v>613</v>
      </c>
      <c r="CDG539" s="485">
        <f>CDG538+1</f>
        <v>4</v>
      </c>
      <c r="CDH539" s="340" t="s">
        <v>613</v>
      </c>
      <c r="CDI539" s="485">
        <f>CDI538+1</f>
        <v>4</v>
      </c>
      <c r="CDJ539" s="340" t="s">
        <v>613</v>
      </c>
      <c r="CDK539" s="485">
        <f>CDK538+1</f>
        <v>4</v>
      </c>
      <c r="CDL539" s="340" t="s">
        <v>613</v>
      </c>
      <c r="CDM539" s="485">
        <f>CDM538+1</f>
        <v>4</v>
      </c>
      <c r="CDN539" s="340" t="s">
        <v>613</v>
      </c>
      <c r="CDO539" s="485">
        <f>CDO538+1</f>
        <v>4</v>
      </c>
      <c r="CDP539" s="340" t="s">
        <v>613</v>
      </c>
      <c r="CDQ539" s="485">
        <f>CDQ538+1</f>
        <v>4</v>
      </c>
      <c r="CDR539" s="340" t="s">
        <v>613</v>
      </c>
      <c r="CDS539" s="485">
        <f>CDS538+1</f>
        <v>4</v>
      </c>
      <c r="CDT539" s="340" t="s">
        <v>613</v>
      </c>
      <c r="CDU539" s="485">
        <f>CDU538+1</f>
        <v>4</v>
      </c>
      <c r="CDV539" s="340" t="s">
        <v>613</v>
      </c>
      <c r="CDW539" s="485">
        <f>CDW538+1</f>
        <v>4</v>
      </c>
      <c r="CDX539" s="340" t="s">
        <v>613</v>
      </c>
      <c r="CDY539" s="485">
        <f>CDY538+1</f>
        <v>4</v>
      </c>
      <c r="CDZ539" s="340" t="s">
        <v>613</v>
      </c>
      <c r="CEA539" s="485">
        <f>CEA538+1</f>
        <v>4</v>
      </c>
      <c r="CEB539" s="340" t="s">
        <v>613</v>
      </c>
      <c r="CEC539" s="485">
        <f>CEC538+1</f>
        <v>4</v>
      </c>
      <c r="CED539" s="340" t="s">
        <v>613</v>
      </c>
      <c r="CEE539" s="485">
        <f>CEE538+1</f>
        <v>4</v>
      </c>
      <c r="CEF539" s="340" t="s">
        <v>613</v>
      </c>
      <c r="CEG539" s="485">
        <f>CEG538+1</f>
        <v>4</v>
      </c>
      <c r="CEH539" s="340" t="s">
        <v>613</v>
      </c>
      <c r="CEI539" s="485">
        <f>CEI538+1</f>
        <v>4</v>
      </c>
      <c r="CEJ539" s="340" t="s">
        <v>613</v>
      </c>
      <c r="CEK539" s="485">
        <f>CEK538+1</f>
        <v>4</v>
      </c>
      <c r="CEL539" s="340" t="s">
        <v>613</v>
      </c>
      <c r="CEM539" s="485">
        <f>CEM538+1</f>
        <v>4</v>
      </c>
      <c r="CEN539" s="340" t="s">
        <v>613</v>
      </c>
      <c r="CEO539" s="485">
        <f>CEO538+1</f>
        <v>4</v>
      </c>
      <c r="CEP539" s="340" t="s">
        <v>613</v>
      </c>
      <c r="CEQ539" s="485">
        <f>CEQ538+1</f>
        <v>4</v>
      </c>
      <c r="CER539" s="340" t="s">
        <v>613</v>
      </c>
      <c r="CES539" s="485">
        <f>CES538+1</f>
        <v>4</v>
      </c>
      <c r="CET539" s="340" t="s">
        <v>613</v>
      </c>
      <c r="CEU539" s="485">
        <f>CEU538+1</f>
        <v>4</v>
      </c>
      <c r="CEV539" s="340" t="s">
        <v>613</v>
      </c>
      <c r="CEW539" s="485">
        <f>CEW538+1</f>
        <v>4</v>
      </c>
      <c r="CEX539" s="340" t="s">
        <v>613</v>
      </c>
      <c r="CEY539" s="485">
        <f>CEY538+1</f>
        <v>4</v>
      </c>
      <c r="CEZ539" s="340" t="s">
        <v>613</v>
      </c>
      <c r="CFA539" s="485">
        <f>CFA538+1</f>
        <v>4</v>
      </c>
      <c r="CFB539" s="340" t="s">
        <v>613</v>
      </c>
      <c r="CFC539" s="485">
        <f>CFC538+1</f>
        <v>4</v>
      </c>
      <c r="CFD539" s="340" t="s">
        <v>613</v>
      </c>
      <c r="CFE539" s="485">
        <f>CFE538+1</f>
        <v>4</v>
      </c>
      <c r="CFF539" s="340" t="s">
        <v>613</v>
      </c>
      <c r="CFG539" s="485">
        <f>CFG538+1</f>
        <v>4</v>
      </c>
      <c r="CFH539" s="340" t="s">
        <v>613</v>
      </c>
      <c r="CFI539" s="485">
        <f>CFI538+1</f>
        <v>4</v>
      </c>
      <c r="CFJ539" s="340" t="s">
        <v>613</v>
      </c>
      <c r="CFK539" s="485">
        <f>CFK538+1</f>
        <v>4</v>
      </c>
      <c r="CFL539" s="340" t="s">
        <v>613</v>
      </c>
      <c r="CFM539" s="485">
        <f>CFM538+1</f>
        <v>4</v>
      </c>
      <c r="CFN539" s="340" t="s">
        <v>613</v>
      </c>
      <c r="CFO539" s="485">
        <f>CFO538+1</f>
        <v>4</v>
      </c>
      <c r="CFP539" s="340" t="s">
        <v>613</v>
      </c>
      <c r="CFQ539" s="485">
        <f>CFQ538+1</f>
        <v>4</v>
      </c>
      <c r="CFR539" s="340" t="s">
        <v>613</v>
      </c>
      <c r="CFS539" s="485">
        <f>CFS538+1</f>
        <v>4</v>
      </c>
      <c r="CFT539" s="340" t="s">
        <v>613</v>
      </c>
      <c r="CFU539" s="485">
        <f>CFU538+1</f>
        <v>4</v>
      </c>
      <c r="CFV539" s="340" t="s">
        <v>613</v>
      </c>
      <c r="CFW539" s="485">
        <f>CFW538+1</f>
        <v>4</v>
      </c>
      <c r="CFX539" s="340" t="s">
        <v>613</v>
      </c>
      <c r="CFY539" s="485">
        <f>CFY538+1</f>
        <v>4</v>
      </c>
      <c r="CFZ539" s="340" t="s">
        <v>613</v>
      </c>
      <c r="CGA539" s="485">
        <f>CGA538+1</f>
        <v>4</v>
      </c>
      <c r="CGB539" s="340" t="s">
        <v>613</v>
      </c>
      <c r="CGC539" s="485">
        <f>CGC538+1</f>
        <v>4</v>
      </c>
      <c r="CGD539" s="340" t="s">
        <v>613</v>
      </c>
      <c r="CGE539" s="485">
        <f>CGE538+1</f>
        <v>4</v>
      </c>
      <c r="CGF539" s="340" t="s">
        <v>613</v>
      </c>
      <c r="CGG539" s="485">
        <f>CGG538+1</f>
        <v>4</v>
      </c>
      <c r="CGH539" s="340" t="s">
        <v>613</v>
      </c>
      <c r="CGI539" s="485">
        <f>CGI538+1</f>
        <v>4</v>
      </c>
      <c r="CGJ539" s="340" t="s">
        <v>613</v>
      </c>
      <c r="CGK539" s="485">
        <f>CGK538+1</f>
        <v>4</v>
      </c>
      <c r="CGL539" s="340" t="s">
        <v>613</v>
      </c>
      <c r="CGM539" s="485">
        <f>CGM538+1</f>
        <v>4</v>
      </c>
      <c r="CGN539" s="340" t="s">
        <v>613</v>
      </c>
      <c r="CGO539" s="485">
        <f>CGO538+1</f>
        <v>4</v>
      </c>
      <c r="CGP539" s="340" t="s">
        <v>613</v>
      </c>
      <c r="CGQ539" s="485">
        <f>CGQ538+1</f>
        <v>4</v>
      </c>
      <c r="CGR539" s="340" t="s">
        <v>613</v>
      </c>
      <c r="CGS539" s="485">
        <f>CGS538+1</f>
        <v>4</v>
      </c>
      <c r="CGT539" s="340" t="s">
        <v>613</v>
      </c>
      <c r="CGU539" s="485">
        <f>CGU538+1</f>
        <v>4</v>
      </c>
      <c r="CGV539" s="340" t="s">
        <v>613</v>
      </c>
      <c r="CGW539" s="485">
        <f>CGW538+1</f>
        <v>4</v>
      </c>
      <c r="CGX539" s="340" t="s">
        <v>613</v>
      </c>
      <c r="CGY539" s="485">
        <f>CGY538+1</f>
        <v>4</v>
      </c>
      <c r="CGZ539" s="340" t="s">
        <v>613</v>
      </c>
      <c r="CHA539" s="485">
        <f>CHA538+1</f>
        <v>4</v>
      </c>
      <c r="CHB539" s="340" t="s">
        <v>613</v>
      </c>
      <c r="CHC539" s="485">
        <f>CHC538+1</f>
        <v>4</v>
      </c>
      <c r="CHD539" s="340" t="s">
        <v>613</v>
      </c>
      <c r="CHE539" s="485">
        <f>CHE538+1</f>
        <v>4</v>
      </c>
      <c r="CHF539" s="340" t="s">
        <v>613</v>
      </c>
      <c r="CHG539" s="485">
        <f>CHG538+1</f>
        <v>4</v>
      </c>
      <c r="CHH539" s="340" t="s">
        <v>613</v>
      </c>
      <c r="CHI539" s="485">
        <f>CHI538+1</f>
        <v>4</v>
      </c>
      <c r="CHJ539" s="340" t="s">
        <v>613</v>
      </c>
      <c r="CHK539" s="485">
        <f>CHK538+1</f>
        <v>4</v>
      </c>
      <c r="CHL539" s="340" t="s">
        <v>613</v>
      </c>
      <c r="CHM539" s="485">
        <f>CHM538+1</f>
        <v>4</v>
      </c>
      <c r="CHN539" s="340" t="s">
        <v>613</v>
      </c>
      <c r="CHO539" s="485">
        <f>CHO538+1</f>
        <v>4</v>
      </c>
      <c r="CHP539" s="340" t="s">
        <v>613</v>
      </c>
      <c r="CHQ539" s="485">
        <f>CHQ538+1</f>
        <v>4</v>
      </c>
      <c r="CHR539" s="340" t="s">
        <v>613</v>
      </c>
      <c r="CHS539" s="485">
        <f>CHS538+1</f>
        <v>4</v>
      </c>
      <c r="CHT539" s="340" t="s">
        <v>613</v>
      </c>
      <c r="CHU539" s="485">
        <f>CHU538+1</f>
        <v>4</v>
      </c>
      <c r="CHV539" s="340" t="s">
        <v>613</v>
      </c>
      <c r="CHW539" s="485">
        <f>CHW538+1</f>
        <v>4</v>
      </c>
      <c r="CHX539" s="340" t="s">
        <v>613</v>
      </c>
      <c r="CHY539" s="485">
        <f>CHY538+1</f>
        <v>4</v>
      </c>
      <c r="CHZ539" s="340" t="s">
        <v>613</v>
      </c>
      <c r="CIA539" s="485">
        <f>CIA538+1</f>
        <v>4</v>
      </c>
      <c r="CIB539" s="340" t="s">
        <v>613</v>
      </c>
      <c r="CIC539" s="485">
        <f>CIC538+1</f>
        <v>4</v>
      </c>
      <c r="CID539" s="340" t="s">
        <v>613</v>
      </c>
      <c r="CIE539" s="485">
        <f>CIE538+1</f>
        <v>4</v>
      </c>
      <c r="CIF539" s="340" t="s">
        <v>613</v>
      </c>
      <c r="CIG539" s="485">
        <f>CIG538+1</f>
        <v>4</v>
      </c>
      <c r="CIH539" s="340" t="s">
        <v>613</v>
      </c>
      <c r="CII539" s="485">
        <f>CII538+1</f>
        <v>4</v>
      </c>
      <c r="CIJ539" s="340" t="s">
        <v>613</v>
      </c>
      <c r="CIK539" s="485">
        <f>CIK538+1</f>
        <v>4</v>
      </c>
      <c r="CIL539" s="340" t="s">
        <v>613</v>
      </c>
      <c r="CIM539" s="485">
        <f>CIM538+1</f>
        <v>4</v>
      </c>
      <c r="CIN539" s="340" t="s">
        <v>613</v>
      </c>
      <c r="CIO539" s="485">
        <f>CIO538+1</f>
        <v>4</v>
      </c>
      <c r="CIP539" s="340" t="s">
        <v>613</v>
      </c>
      <c r="CIQ539" s="485">
        <f>CIQ538+1</f>
        <v>4</v>
      </c>
      <c r="CIR539" s="340" t="s">
        <v>613</v>
      </c>
      <c r="CIS539" s="485">
        <f>CIS538+1</f>
        <v>4</v>
      </c>
      <c r="CIT539" s="340" t="s">
        <v>613</v>
      </c>
      <c r="CIU539" s="485">
        <f>CIU538+1</f>
        <v>4</v>
      </c>
      <c r="CIV539" s="340" t="s">
        <v>613</v>
      </c>
      <c r="CIW539" s="485">
        <f>CIW538+1</f>
        <v>4</v>
      </c>
      <c r="CIX539" s="340" t="s">
        <v>613</v>
      </c>
      <c r="CIY539" s="485">
        <f>CIY538+1</f>
        <v>4</v>
      </c>
      <c r="CIZ539" s="340" t="s">
        <v>613</v>
      </c>
      <c r="CJA539" s="485">
        <f>CJA538+1</f>
        <v>4</v>
      </c>
      <c r="CJB539" s="340" t="s">
        <v>613</v>
      </c>
      <c r="CJC539" s="485">
        <f>CJC538+1</f>
        <v>4</v>
      </c>
      <c r="CJD539" s="340" t="s">
        <v>613</v>
      </c>
      <c r="CJE539" s="485">
        <f>CJE538+1</f>
        <v>4</v>
      </c>
      <c r="CJF539" s="340" t="s">
        <v>613</v>
      </c>
      <c r="CJG539" s="485">
        <f>CJG538+1</f>
        <v>4</v>
      </c>
      <c r="CJH539" s="340" t="s">
        <v>613</v>
      </c>
      <c r="CJI539" s="485">
        <f>CJI538+1</f>
        <v>4</v>
      </c>
      <c r="CJJ539" s="340" t="s">
        <v>613</v>
      </c>
      <c r="CJK539" s="485">
        <f>CJK538+1</f>
        <v>4</v>
      </c>
      <c r="CJL539" s="340" t="s">
        <v>613</v>
      </c>
      <c r="CJM539" s="485">
        <f>CJM538+1</f>
        <v>4</v>
      </c>
      <c r="CJN539" s="340" t="s">
        <v>613</v>
      </c>
      <c r="CJO539" s="485">
        <f>CJO538+1</f>
        <v>4</v>
      </c>
      <c r="CJP539" s="340" t="s">
        <v>613</v>
      </c>
      <c r="CJQ539" s="485">
        <f>CJQ538+1</f>
        <v>4</v>
      </c>
      <c r="CJR539" s="340" t="s">
        <v>613</v>
      </c>
      <c r="CJS539" s="485">
        <f>CJS538+1</f>
        <v>4</v>
      </c>
      <c r="CJT539" s="340" t="s">
        <v>613</v>
      </c>
      <c r="CJU539" s="485">
        <f>CJU538+1</f>
        <v>4</v>
      </c>
      <c r="CJV539" s="340" t="s">
        <v>613</v>
      </c>
      <c r="CJW539" s="485">
        <f>CJW538+1</f>
        <v>4</v>
      </c>
      <c r="CJX539" s="340" t="s">
        <v>613</v>
      </c>
      <c r="CJY539" s="485">
        <f>CJY538+1</f>
        <v>4</v>
      </c>
      <c r="CJZ539" s="340" t="s">
        <v>613</v>
      </c>
      <c r="CKA539" s="485">
        <f>CKA538+1</f>
        <v>4</v>
      </c>
      <c r="CKB539" s="340" t="s">
        <v>613</v>
      </c>
      <c r="CKC539" s="485">
        <f>CKC538+1</f>
        <v>4</v>
      </c>
      <c r="CKD539" s="340" t="s">
        <v>613</v>
      </c>
      <c r="CKE539" s="485">
        <f>CKE538+1</f>
        <v>4</v>
      </c>
      <c r="CKF539" s="340" t="s">
        <v>613</v>
      </c>
      <c r="CKG539" s="485">
        <f>CKG538+1</f>
        <v>4</v>
      </c>
      <c r="CKH539" s="340" t="s">
        <v>613</v>
      </c>
      <c r="CKI539" s="485">
        <f>CKI538+1</f>
        <v>4</v>
      </c>
      <c r="CKJ539" s="340" t="s">
        <v>613</v>
      </c>
      <c r="CKK539" s="485">
        <f>CKK538+1</f>
        <v>4</v>
      </c>
      <c r="CKL539" s="340" t="s">
        <v>613</v>
      </c>
      <c r="CKM539" s="485">
        <f>CKM538+1</f>
        <v>4</v>
      </c>
      <c r="CKN539" s="340" t="s">
        <v>613</v>
      </c>
      <c r="CKO539" s="485">
        <f>CKO538+1</f>
        <v>4</v>
      </c>
      <c r="CKP539" s="340" t="s">
        <v>613</v>
      </c>
      <c r="CKQ539" s="485">
        <f>CKQ538+1</f>
        <v>4</v>
      </c>
      <c r="CKR539" s="340" t="s">
        <v>613</v>
      </c>
      <c r="CKS539" s="485">
        <f>CKS538+1</f>
        <v>4</v>
      </c>
      <c r="CKT539" s="340" t="s">
        <v>613</v>
      </c>
      <c r="CKU539" s="485">
        <f>CKU538+1</f>
        <v>4</v>
      </c>
      <c r="CKV539" s="340" t="s">
        <v>613</v>
      </c>
      <c r="CKW539" s="485">
        <f>CKW538+1</f>
        <v>4</v>
      </c>
      <c r="CKX539" s="340" t="s">
        <v>613</v>
      </c>
      <c r="CKY539" s="485">
        <f>CKY538+1</f>
        <v>4</v>
      </c>
      <c r="CKZ539" s="340" t="s">
        <v>613</v>
      </c>
      <c r="CLA539" s="485">
        <f>CLA538+1</f>
        <v>4</v>
      </c>
      <c r="CLB539" s="340" t="s">
        <v>613</v>
      </c>
      <c r="CLC539" s="485">
        <f>CLC538+1</f>
        <v>4</v>
      </c>
      <c r="CLD539" s="340" t="s">
        <v>613</v>
      </c>
      <c r="CLE539" s="485">
        <f>CLE538+1</f>
        <v>4</v>
      </c>
      <c r="CLF539" s="340" t="s">
        <v>613</v>
      </c>
      <c r="CLG539" s="485">
        <f>CLG538+1</f>
        <v>4</v>
      </c>
      <c r="CLH539" s="340" t="s">
        <v>613</v>
      </c>
      <c r="CLI539" s="485">
        <f>CLI538+1</f>
        <v>4</v>
      </c>
      <c r="CLJ539" s="340" t="s">
        <v>613</v>
      </c>
      <c r="CLK539" s="485">
        <f>CLK538+1</f>
        <v>4</v>
      </c>
      <c r="CLL539" s="340" t="s">
        <v>613</v>
      </c>
      <c r="CLM539" s="485">
        <f>CLM538+1</f>
        <v>4</v>
      </c>
      <c r="CLN539" s="340" t="s">
        <v>613</v>
      </c>
      <c r="CLO539" s="485">
        <f>CLO538+1</f>
        <v>4</v>
      </c>
      <c r="CLP539" s="340" t="s">
        <v>613</v>
      </c>
      <c r="CLQ539" s="485">
        <f>CLQ538+1</f>
        <v>4</v>
      </c>
      <c r="CLR539" s="340" t="s">
        <v>613</v>
      </c>
      <c r="CLS539" s="485">
        <f>CLS538+1</f>
        <v>4</v>
      </c>
      <c r="CLT539" s="340" t="s">
        <v>613</v>
      </c>
      <c r="CLU539" s="485">
        <f>CLU538+1</f>
        <v>4</v>
      </c>
      <c r="CLV539" s="340" t="s">
        <v>613</v>
      </c>
      <c r="CLW539" s="485">
        <f>CLW538+1</f>
        <v>4</v>
      </c>
      <c r="CLX539" s="340" t="s">
        <v>613</v>
      </c>
      <c r="CLY539" s="485">
        <f>CLY538+1</f>
        <v>4</v>
      </c>
      <c r="CLZ539" s="340" t="s">
        <v>613</v>
      </c>
      <c r="CMA539" s="485">
        <f>CMA538+1</f>
        <v>4</v>
      </c>
      <c r="CMB539" s="340" t="s">
        <v>613</v>
      </c>
      <c r="CMC539" s="485">
        <f>CMC538+1</f>
        <v>4</v>
      </c>
      <c r="CMD539" s="340" t="s">
        <v>613</v>
      </c>
      <c r="CME539" s="485">
        <f>CME538+1</f>
        <v>4</v>
      </c>
      <c r="CMF539" s="340" t="s">
        <v>613</v>
      </c>
      <c r="CMG539" s="485">
        <f>CMG538+1</f>
        <v>4</v>
      </c>
      <c r="CMH539" s="340" t="s">
        <v>613</v>
      </c>
      <c r="CMI539" s="485">
        <f>CMI538+1</f>
        <v>4</v>
      </c>
      <c r="CMJ539" s="340" t="s">
        <v>613</v>
      </c>
      <c r="CMK539" s="485">
        <f>CMK538+1</f>
        <v>4</v>
      </c>
      <c r="CML539" s="340" t="s">
        <v>613</v>
      </c>
      <c r="CMM539" s="485">
        <f>CMM538+1</f>
        <v>4</v>
      </c>
      <c r="CMN539" s="340" t="s">
        <v>613</v>
      </c>
      <c r="CMO539" s="485">
        <f>CMO538+1</f>
        <v>4</v>
      </c>
      <c r="CMP539" s="340" t="s">
        <v>613</v>
      </c>
      <c r="CMQ539" s="485">
        <f>CMQ538+1</f>
        <v>4</v>
      </c>
      <c r="CMR539" s="340" t="s">
        <v>613</v>
      </c>
      <c r="CMS539" s="485">
        <f>CMS538+1</f>
        <v>4</v>
      </c>
      <c r="CMT539" s="340" t="s">
        <v>613</v>
      </c>
      <c r="CMU539" s="485">
        <f>CMU538+1</f>
        <v>4</v>
      </c>
      <c r="CMV539" s="340" t="s">
        <v>613</v>
      </c>
      <c r="CMW539" s="485">
        <f>CMW538+1</f>
        <v>4</v>
      </c>
      <c r="CMX539" s="340" t="s">
        <v>613</v>
      </c>
      <c r="CMY539" s="485">
        <f>CMY538+1</f>
        <v>4</v>
      </c>
      <c r="CMZ539" s="340" t="s">
        <v>613</v>
      </c>
      <c r="CNA539" s="485">
        <f>CNA538+1</f>
        <v>4</v>
      </c>
      <c r="CNB539" s="340" t="s">
        <v>613</v>
      </c>
      <c r="CNC539" s="485">
        <f>CNC538+1</f>
        <v>4</v>
      </c>
      <c r="CND539" s="340" t="s">
        <v>613</v>
      </c>
      <c r="CNE539" s="485">
        <f>CNE538+1</f>
        <v>4</v>
      </c>
      <c r="CNF539" s="340" t="s">
        <v>613</v>
      </c>
      <c r="CNG539" s="485">
        <f>CNG538+1</f>
        <v>4</v>
      </c>
      <c r="CNH539" s="340" t="s">
        <v>613</v>
      </c>
      <c r="CNI539" s="485">
        <f>CNI538+1</f>
        <v>4</v>
      </c>
      <c r="CNJ539" s="340" t="s">
        <v>613</v>
      </c>
      <c r="CNK539" s="485">
        <f>CNK538+1</f>
        <v>4</v>
      </c>
      <c r="CNL539" s="340" t="s">
        <v>613</v>
      </c>
      <c r="CNM539" s="485">
        <f>CNM538+1</f>
        <v>4</v>
      </c>
      <c r="CNN539" s="340" t="s">
        <v>613</v>
      </c>
      <c r="CNO539" s="485">
        <f>CNO538+1</f>
        <v>4</v>
      </c>
      <c r="CNP539" s="340" t="s">
        <v>613</v>
      </c>
      <c r="CNQ539" s="485">
        <f>CNQ538+1</f>
        <v>4</v>
      </c>
      <c r="CNR539" s="340" t="s">
        <v>613</v>
      </c>
      <c r="CNS539" s="485">
        <f>CNS538+1</f>
        <v>4</v>
      </c>
      <c r="CNT539" s="340" t="s">
        <v>613</v>
      </c>
      <c r="CNU539" s="485">
        <f>CNU538+1</f>
        <v>4</v>
      </c>
      <c r="CNV539" s="340" t="s">
        <v>613</v>
      </c>
      <c r="CNW539" s="485">
        <f>CNW538+1</f>
        <v>4</v>
      </c>
      <c r="CNX539" s="340" t="s">
        <v>613</v>
      </c>
      <c r="CNY539" s="485">
        <f>CNY538+1</f>
        <v>4</v>
      </c>
      <c r="CNZ539" s="340" t="s">
        <v>613</v>
      </c>
      <c r="COA539" s="485">
        <f>COA538+1</f>
        <v>4</v>
      </c>
      <c r="COB539" s="340" t="s">
        <v>613</v>
      </c>
      <c r="COC539" s="485">
        <f>COC538+1</f>
        <v>4</v>
      </c>
      <c r="COD539" s="340" t="s">
        <v>613</v>
      </c>
      <c r="COE539" s="485">
        <f>COE538+1</f>
        <v>4</v>
      </c>
      <c r="COF539" s="340" t="s">
        <v>613</v>
      </c>
      <c r="COG539" s="485">
        <f>COG538+1</f>
        <v>4</v>
      </c>
      <c r="COH539" s="340" t="s">
        <v>613</v>
      </c>
      <c r="COI539" s="485">
        <f>COI538+1</f>
        <v>4</v>
      </c>
      <c r="COJ539" s="340" t="s">
        <v>613</v>
      </c>
      <c r="COK539" s="485">
        <f>COK538+1</f>
        <v>4</v>
      </c>
      <c r="COL539" s="340" t="s">
        <v>613</v>
      </c>
      <c r="COM539" s="485">
        <f>COM538+1</f>
        <v>4</v>
      </c>
      <c r="CON539" s="340" t="s">
        <v>613</v>
      </c>
      <c r="COO539" s="485">
        <f>COO538+1</f>
        <v>4</v>
      </c>
      <c r="COP539" s="340" t="s">
        <v>613</v>
      </c>
      <c r="COQ539" s="485">
        <f>COQ538+1</f>
        <v>4</v>
      </c>
      <c r="COR539" s="340" t="s">
        <v>613</v>
      </c>
      <c r="COS539" s="485">
        <f>COS538+1</f>
        <v>4</v>
      </c>
      <c r="COT539" s="340" t="s">
        <v>613</v>
      </c>
      <c r="COU539" s="485">
        <f>COU538+1</f>
        <v>4</v>
      </c>
      <c r="COV539" s="340" t="s">
        <v>613</v>
      </c>
      <c r="COW539" s="485">
        <f>COW538+1</f>
        <v>4</v>
      </c>
      <c r="COX539" s="340" t="s">
        <v>613</v>
      </c>
      <c r="COY539" s="485">
        <f>COY538+1</f>
        <v>4</v>
      </c>
      <c r="COZ539" s="340" t="s">
        <v>613</v>
      </c>
      <c r="CPA539" s="485">
        <f>CPA538+1</f>
        <v>4</v>
      </c>
      <c r="CPB539" s="340" t="s">
        <v>613</v>
      </c>
      <c r="CPC539" s="485">
        <f>CPC538+1</f>
        <v>4</v>
      </c>
      <c r="CPD539" s="340" t="s">
        <v>613</v>
      </c>
      <c r="CPE539" s="485">
        <f>CPE538+1</f>
        <v>4</v>
      </c>
      <c r="CPF539" s="340" t="s">
        <v>613</v>
      </c>
      <c r="CPG539" s="485">
        <f>CPG538+1</f>
        <v>4</v>
      </c>
      <c r="CPH539" s="340" t="s">
        <v>613</v>
      </c>
      <c r="CPI539" s="485">
        <f>CPI538+1</f>
        <v>4</v>
      </c>
      <c r="CPJ539" s="340" t="s">
        <v>613</v>
      </c>
      <c r="CPK539" s="485">
        <f>CPK538+1</f>
        <v>4</v>
      </c>
      <c r="CPL539" s="340" t="s">
        <v>613</v>
      </c>
      <c r="CPM539" s="485">
        <f>CPM538+1</f>
        <v>4</v>
      </c>
      <c r="CPN539" s="340" t="s">
        <v>613</v>
      </c>
      <c r="CPO539" s="485">
        <f>CPO538+1</f>
        <v>4</v>
      </c>
      <c r="CPP539" s="340" t="s">
        <v>613</v>
      </c>
      <c r="CPQ539" s="485">
        <f>CPQ538+1</f>
        <v>4</v>
      </c>
      <c r="CPR539" s="340" t="s">
        <v>613</v>
      </c>
      <c r="CPS539" s="485">
        <f>CPS538+1</f>
        <v>4</v>
      </c>
      <c r="CPT539" s="340" t="s">
        <v>613</v>
      </c>
      <c r="CPU539" s="485">
        <f>CPU538+1</f>
        <v>4</v>
      </c>
      <c r="CPV539" s="340" t="s">
        <v>613</v>
      </c>
      <c r="CPW539" s="485">
        <f>CPW538+1</f>
        <v>4</v>
      </c>
      <c r="CPX539" s="340" t="s">
        <v>613</v>
      </c>
      <c r="CPY539" s="485">
        <f>CPY538+1</f>
        <v>4</v>
      </c>
      <c r="CPZ539" s="340" t="s">
        <v>613</v>
      </c>
      <c r="CQA539" s="485">
        <f>CQA538+1</f>
        <v>4</v>
      </c>
      <c r="CQB539" s="340" t="s">
        <v>613</v>
      </c>
      <c r="CQC539" s="485">
        <f>CQC538+1</f>
        <v>4</v>
      </c>
      <c r="CQD539" s="340" t="s">
        <v>613</v>
      </c>
      <c r="CQE539" s="485">
        <f>CQE538+1</f>
        <v>4</v>
      </c>
      <c r="CQF539" s="340" t="s">
        <v>613</v>
      </c>
      <c r="CQG539" s="485">
        <f>CQG538+1</f>
        <v>4</v>
      </c>
      <c r="CQH539" s="340" t="s">
        <v>613</v>
      </c>
      <c r="CQI539" s="485">
        <f>CQI538+1</f>
        <v>4</v>
      </c>
      <c r="CQJ539" s="340" t="s">
        <v>613</v>
      </c>
      <c r="CQK539" s="485">
        <f>CQK538+1</f>
        <v>4</v>
      </c>
      <c r="CQL539" s="340" t="s">
        <v>613</v>
      </c>
      <c r="CQM539" s="485">
        <f>CQM538+1</f>
        <v>4</v>
      </c>
      <c r="CQN539" s="340" t="s">
        <v>613</v>
      </c>
      <c r="CQO539" s="485">
        <f>CQO538+1</f>
        <v>4</v>
      </c>
      <c r="CQP539" s="340" t="s">
        <v>613</v>
      </c>
      <c r="CQQ539" s="485">
        <f>CQQ538+1</f>
        <v>4</v>
      </c>
      <c r="CQR539" s="340" t="s">
        <v>613</v>
      </c>
      <c r="CQS539" s="485">
        <f>CQS538+1</f>
        <v>4</v>
      </c>
      <c r="CQT539" s="340" t="s">
        <v>613</v>
      </c>
      <c r="CQU539" s="485">
        <f>CQU538+1</f>
        <v>4</v>
      </c>
      <c r="CQV539" s="340" t="s">
        <v>613</v>
      </c>
      <c r="CQW539" s="485">
        <f>CQW538+1</f>
        <v>4</v>
      </c>
      <c r="CQX539" s="340" t="s">
        <v>613</v>
      </c>
      <c r="CQY539" s="485">
        <f>CQY538+1</f>
        <v>4</v>
      </c>
      <c r="CQZ539" s="340" t="s">
        <v>613</v>
      </c>
      <c r="CRA539" s="485">
        <f>CRA538+1</f>
        <v>4</v>
      </c>
      <c r="CRB539" s="340" t="s">
        <v>613</v>
      </c>
      <c r="CRC539" s="485">
        <f>CRC538+1</f>
        <v>4</v>
      </c>
      <c r="CRD539" s="340" t="s">
        <v>613</v>
      </c>
      <c r="CRE539" s="485">
        <f>CRE538+1</f>
        <v>4</v>
      </c>
      <c r="CRF539" s="340" t="s">
        <v>613</v>
      </c>
      <c r="CRG539" s="485">
        <f>CRG538+1</f>
        <v>4</v>
      </c>
      <c r="CRH539" s="340" t="s">
        <v>613</v>
      </c>
      <c r="CRI539" s="485">
        <f>CRI538+1</f>
        <v>4</v>
      </c>
      <c r="CRJ539" s="340" t="s">
        <v>613</v>
      </c>
      <c r="CRK539" s="485">
        <f>CRK538+1</f>
        <v>4</v>
      </c>
      <c r="CRL539" s="340" t="s">
        <v>613</v>
      </c>
      <c r="CRM539" s="485">
        <f>CRM538+1</f>
        <v>4</v>
      </c>
      <c r="CRN539" s="340" t="s">
        <v>613</v>
      </c>
      <c r="CRO539" s="485">
        <f>CRO538+1</f>
        <v>4</v>
      </c>
      <c r="CRP539" s="340" t="s">
        <v>613</v>
      </c>
      <c r="CRQ539" s="485">
        <f>CRQ538+1</f>
        <v>4</v>
      </c>
      <c r="CRR539" s="340" t="s">
        <v>613</v>
      </c>
      <c r="CRS539" s="485">
        <f>CRS538+1</f>
        <v>4</v>
      </c>
      <c r="CRT539" s="340" t="s">
        <v>613</v>
      </c>
      <c r="CRU539" s="485">
        <f>CRU538+1</f>
        <v>4</v>
      </c>
      <c r="CRV539" s="340" t="s">
        <v>613</v>
      </c>
      <c r="CRW539" s="485">
        <f>CRW538+1</f>
        <v>4</v>
      </c>
      <c r="CRX539" s="340" t="s">
        <v>613</v>
      </c>
      <c r="CRY539" s="485">
        <f>CRY538+1</f>
        <v>4</v>
      </c>
      <c r="CRZ539" s="340" t="s">
        <v>613</v>
      </c>
      <c r="CSA539" s="485">
        <f>CSA538+1</f>
        <v>4</v>
      </c>
      <c r="CSB539" s="340" t="s">
        <v>613</v>
      </c>
      <c r="CSC539" s="485">
        <f>CSC538+1</f>
        <v>4</v>
      </c>
      <c r="CSD539" s="340" t="s">
        <v>613</v>
      </c>
      <c r="CSE539" s="485">
        <f>CSE538+1</f>
        <v>4</v>
      </c>
      <c r="CSF539" s="340" t="s">
        <v>613</v>
      </c>
      <c r="CSG539" s="485">
        <f>CSG538+1</f>
        <v>4</v>
      </c>
      <c r="CSH539" s="340" t="s">
        <v>613</v>
      </c>
      <c r="CSI539" s="485">
        <f>CSI538+1</f>
        <v>4</v>
      </c>
      <c r="CSJ539" s="340" t="s">
        <v>613</v>
      </c>
      <c r="CSK539" s="485">
        <f>CSK538+1</f>
        <v>4</v>
      </c>
      <c r="CSL539" s="340" t="s">
        <v>613</v>
      </c>
      <c r="CSM539" s="485">
        <f>CSM538+1</f>
        <v>4</v>
      </c>
      <c r="CSN539" s="340" t="s">
        <v>613</v>
      </c>
      <c r="CSO539" s="485">
        <f>CSO538+1</f>
        <v>4</v>
      </c>
      <c r="CSP539" s="340" t="s">
        <v>613</v>
      </c>
      <c r="CSQ539" s="485">
        <f>CSQ538+1</f>
        <v>4</v>
      </c>
      <c r="CSR539" s="340" t="s">
        <v>613</v>
      </c>
      <c r="CSS539" s="485">
        <f>CSS538+1</f>
        <v>4</v>
      </c>
      <c r="CST539" s="340" t="s">
        <v>613</v>
      </c>
      <c r="CSU539" s="485">
        <f>CSU538+1</f>
        <v>4</v>
      </c>
      <c r="CSV539" s="340" t="s">
        <v>613</v>
      </c>
      <c r="CSW539" s="485">
        <f>CSW538+1</f>
        <v>4</v>
      </c>
      <c r="CSX539" s="340" t="s">
        <v>613</v>
      </c>
      <c r="CSY539" s="485">
        <f>CSY538+1</f>
        <v>4</v>
      </c>
      <c r="CSZ539" s="340" t="s">
        <v>613</v>
      </c>
      <c r="CTA539" s="485">
        <f>CTA538+1</f>
        <v>4</v>
      </c>
      <c r="CTB539" s="340" t="s">
        <v>613</v>
      </c>
      <c r="CTC539" s="485">
        <f>CTC538+1</f>
        <v>4</v>
      </c>
      <c r="CTD539" s="340" t="s">
        <v>613</v>
      </c>
      <c r="CTE539" s="485">
        <f>CTE538+1</f>
        <v>4</v>
      </c>
      <c r="CTF539" s="340" t="s">
        <v>613</v>
      </c>
      <c r="CTG539" s="485">
        <f>CTG538+1</f>
        <v>4</v>
      </c>
      <c r="CTH539" s="340" t="s">
        <v>613</v>
      </c>
      <c r="CTI539" s="485">
        <f>CTI538+1</f>
        <v>4</v>
      </c>
      <c r="CTJ539" s="340" t="s">
        <v>613</v>
      </c>
      <c r="CTK539" s="485">
        <f>CTK538+1</f>
        <v>4</v>
      </c>
      <c r="CTL539" s="340" t="s">
        <v>613</v>
      </c>
      <c r="CTM539" s="485">
        <f>CTM538+1</f>
        <v>4</v>
      </c>
      <c r="CTN539" s="340" t="s">
        <v>613</v>
      </c>
      <c r="CTO539" s="485">
        <f>CTO538+1</f>
        <v>4</v>
      </c>
      <c r="CTP539" s="340" t="s">
        <v>613</v>
      </c>
      <c r="CTQ539" s="485">
        <f>CTQ538+1</f>
        <v>4</v>
      </c>
      <c r="CTR539" s="340" t="s">
        <v>613</v>
      </c>
      <c r="CTS539" s="485">
        <f>CTS538+1</f>
        <v>4</v>
      </c>
      <c r="CTT539" s="340" t="s">
        <v>613</v>
      </c>
      <c r="CTU539" s="485">
        <f>CTU538+1</f>
        <v>4</v>
      </c>
      <c r="CTV539" s="340" t="s">
        <v>613</v>
      </c>
      <c r="CTW539" s="485">
        <f>CTW538+1</f>
        <v>4</v>
      </c>
      <c r="CTX539" s="340" t="s">
        <v>613</v>
      </c>
      <c r="CTY539" s="485">
        <f>CTY538+1</f>
        <v>4</v>
      </c>
      <c r="CTZ539" s="340" t="s">
        <v>613</v>
      </c>
      <c r="CUA539" s="485">
        <f>CUA538+1</f>
        <v>4</v>
      </c>
      <c r="CUB539" s="340" t="s">
        <v>613</v>
      </c>
      <c r="CUC539" s="485">
        <f>CUC538+1</f>
        <v>4</v>
      </c>
      <c r="CUD539" s="340" t="s">
        <v>613</v>
      </c>
      <c r="CUE539" s="485">
        <f>CUE538+1</f>
        <v>4</v>
      </c>
      <c r="CUF539" s="340" t="s">
        <v>613</v>
      </c>
      <c r="CUG539" s="485">
        <f>CUG538+1</f>
        <v>4</v>
      </c>
      <c r="CUH539" s="340" t="s">
        <v>613</v>
      </c>
      <c r="CUI539" s="485">
        <f>CUI538+1</f>
        <v>4</v>
      </c>
      <c r="CUJ539" s="340" t="s">
        <v>613</v>
      </c>
      <c r="CUK539" s="485">
        <f>CUK538+1</f>
        <v>4</v>
      </c>
      <c r="CUL539" s="340" t="s">
        <v>613</v>
      </c>
      <c r="CUM539" s="485">
        <f>CUM538+1</f>
        <v>4</v>
      </c>
      <c r="CUN539" s="340" t="s">
        <v>613</v>
      </c>
      <c r="CUO539" s="485">
        <f>CUO538+1</f>
        <v>4</v>
      </c>
      <c r="CUP539" s="340" t="s">
        <v>613</v>
      </c>
      <c r="CUQ539" s="485">
        <f>CUQ538+1</f>
        <v>4</v>
      </c>
      <c r="CUR539" s="340" t="s">
        <v>613</v>
      </c>
      <c r="CUS539" s="485">
        <f>CUS538+1</f>
        <v>4</v>
      </c>
      <c r="CUT539" s="340" t="s">
        <v>613</v>
      </c>
      <c r="CUU539" s="485">
        <f>CUU538+1</f>
        <v>4</v>
      </c>
      <c r="CUV539" s="340" t="s">
        <v>613</v>
      </c>
      <c r="CUW539" s="485">
        <f>CUW538+1</f>
        <v>4</v>
      </c>
      <c r="CUX539" s="340" t="s">
        <v>613</v>
      </c>
      <c r="CUY539" s="485">
        <f>CUY538+1</f>
        <v>4</v>
      </c>
      <c r="CUZ539" s="340" t="s">
        <v>613</v>
      </c>
      <c r="CVA539" s="485">
        <f>CVA538+1</f>
        <v>4</v>
      </c>
      <c r="CVB539" s="340" t="s">
        <v>613</v>
      </c>
      <c r="CVC539" s="485">
        <f>CVC538+1</f>
        <v>4</v>
      </c>
      <c r="CVD539" s="340" t="s">
        <v>613</v>
      </c>
      <c r="CVE539" s="485">
        <f>CVE538+1</f>
        <v>4</v>
      </c>
      <c r="CVF539" s="340" t="s">
        <v>613</v>
      </c>
      <c r="CVG539" s="485">
        <f>CVG538+1</f>
        <v>4</v>
      </c>
      <c r="CVH539" s="340" t="s">
        <v>613</v>
      </c>
      <c r="CVI539" s="485">
        <f>CVI538+1</f>
        <v>4</v>
      </c>
      <c r="CVJ539" s="340" t="s">
        <v>613</v>
      </c>
      <c r="CVK539" s="485">
        <f>CVK538+1</f>
        <v>4</v>
      </c>
      <c r="CVL539" s="340" t="s">
        <v>613</v>
      </c>
      <c r="CVM539" s="485">
        <f>CVM538+1</f>
        <v>4</v>
      </c>
      <c r="CVN539" s="340" t="s">
        <v>613</v>
      </c>
      <c r="CVO539" s="485">
        <f>CVO538+1</f>
        <v>4</v>
      </c>
      <c r="CVP539" s="340" t="s">
        <v>613</v>
      </c>
      <c r="CVQ539" s="485">
        <f>CVQ538+1</f>
        <v>4</v>
      </c>
      <c r="CVR539" s="340" t="s">
        <v>613</v>
      </c>
      <c r="CVS539" s="485">
        <f>CVS538+1</f>
        <v>4</v>
      </c>
      <c r="CVT539" s="340" t="s">
        <v>613</v>
      </c>
      <c r="CVU539" s="485">
        <f>CVU538+1</f>
        <v>4</v>
      </c>
      <c r="CVV539" s="340" t="s">
        <v>613</v>
      </c>
      <c r="CVW539" s="485">
        <f>CVW538+1</f>
        <v>4</v>
      </c>
      <c r="CVX539" s="340" t="s">
        <v>613</v>
      </c>
      <c r="CVY539" s="485">
        <f>CVY538+1</f>
        <v>4</v>
      </c>
      <c r="CVZ539" s="340" t="s">
        <v>613</v>
      </c>
      <c r="CWA539" s="485">
        <f>CWA538+1</f>
        <v>4</v>
      </c>
      <c r="CWB539" s="340" t="s">
        <v>613</v>
      </c>
      <c r="CWC539" s="485">
        <f>CWC538+1</f>
        <v>4</v>
      </c>
      <c r="CWD539" s="340" t="s">
        <v>613</v>
      </c>
      <c r="CWE539" s="485">
        <f>CWE538+1</f>
        <v>4</v>
      </c>
      <c r="CWF539" s="340" t="s">
        <v>613</v>
      </c>
      <c r="CWG539" s="485">
        <f>CWG538+1</f>
        <v>4</v>
      </c>
      <c r="CWH539" s="340" t="s">
        <v>613</v>
      </c>
      <c r="CWI539" s="485">
        <f>CWI538+1</f>
        <v>4</v>
      </c>
      <c r="CWJ539" s="340" t="s">
        <v>613</v>
      </c>
      <c r="CWK539" s="485">
        <f>CWK538+1</f>
        <v>4</v>
      </c>
      <c r="CWL539" s="340" t="s">
        <v>613</v>
      </c>
      <c r="CWM539" s="485">
        <f>CWM538+1</f>
        <v>4</v>
      </c>
      <c r="CWN539" s="340" t="s">
        <v>613</v>
      </c>
      <c r="CWO539" s="485">
        <f>CWO538+1</f>
        <v>4</v>
      </c>
      <c r="CWP539" s="340" t="s">
        <v>613</v>
      </c>
      <c r="CWQ539" s="485">
        <f>CWQ538+1</f>
        <v>4</v>
      </c>
      <c r="CWR539" s="340" t="s">
        <v>613</v>
      </c>
      <c r="CWS539" s="485">
        <f>CWS538+1</f>
        <v>4</v>
      </c>
      <c r="CWT539" s="340" t="s">
        <v>613</v>
      </c>
      <c r="CWU539" s="485">
        <f>CWU538+1</f>
        <v>4</v>
      </c>
      <c r="CWV539" s="340" t="s">
        <v>613</v>
      </c>
      <c r="CWW539" s="485">
        <f>CWW538+1</f>
        <v>4</v>
      </c>
      <c r="CWX539" s="340" t="s">
        <v>613</v>
      </c>
      <c r="CWY539" s="485">
        <f>CWY538+1</f>
        <v>4</v>
      </c>
      <c r="CWZ539" s="340" t="s">
        <v>613</v>
      </c>
      <c r="CXA539" s="485">
        <f>CXA538+1</f>
        <v>4</v>
      </c>
      <c r="CXB539" s="340" t="s">
        <v>613</v>
      </c>
      <c r="CXC539" s="485">
        <f>CXC538+1</f>
        <v>4</v>
      </c>
      <c r="CXD539" s="340" t="s">
        <v>613</v>
      </c>
      <c r="CXE539" s="485">
        <f>CXE538+1</f>
        <v>4</v>
      </c>
      <c r="CXF539" s="340" t="s">
        <v>613</v>
      </c>
      <c r="CXG539" s="485">
        <f>CXG538+1</f>
        <v>4</v>
      </c>
      <c r="CXH539" s="340" t="s">
        <v>613</v>
      </c>
      <c r="CXI539" s="485">
        <f>CXI538+1</f>
        <v>4</v>
      </c>
      <c r="CXJ539" s="340" t="s">
        <v>613</v>
      </c>
      <c r="CXK539" s="485">
        <f>CXK538+1</f>
        <v>4</v>
      </c>
      <c r="CXL539" s="340" t="s">
        <v>613</v>
      </c>
      <c r="CXM539" s="485">
        <f>CXM538+1</f>
        <v>4</v>
      </c>
      <c r="CXN539" s="340" t="s">
        <v>613</v>
      </c>
      <c r="CXO539" s="485">
        <f>CXO538+1</f>
        <v>4</v>
      </c>
      <c r="CXP539" s="340" t="s">
        <v>613</v>
      </c>
      <c r="CXQ539" s="485">
        <f>CXQ538+1</f>
        <v>4</v>
      </c>
      <c r="CXR539" s="340" t="s">
        <v>613</v>
      </c>
      <c r="CXS539" s="485">
        <f>CXS538+1</f>
        <v>4</v>
      </c>
      <c r="CXT539" s="340" t="s">
        <v>613</v>
      </c>
      <c r="CXU539" s="485">
        <f>CXU538+1</f>
        <v>4</v>
      </c>
      <c r="CXV539" s="340" t="s">
        <v>613</v>
      </c>
      <c r="CXW539" s="485">
        <f>CXW538+1</f>
        <v>4</v>
      </c>
      <c r="CXX539" s="340" t="s">
        <v>613</v>
      </c>
      <c r="CXY539" s="485">
        <f>CXY538+1</f>
        <v>4</v>
      </c>
      <c r="CXZ539" s="340" t="s">
        <v>613</v>
      </c>
      <c r="CYA539" s="485">
        <f>CYA538+1</f>
        <v>4</v>
      </c>
      <c r="CYB539" s="340" t="s">
        <v>613</v>
      </c>
      <c r="CYC539" s="485">
        <f>CYC538+1</f>
        <v>4</v>
      </c>
      <c r="CYD539" s="340" t="s">
        <v>613</v>
      </c>
      <c r="CYE539" s="485">
        <f>CYE538+1</f>
        <v>4</v>
      </c>
      <c r="CYF539" s="340" t="s">
        <v>613</v>
      </c>
      <c r="CYG539" s="485">
        <f>CYG538+1</f>
        <v>4</v>
      </c>
      <c r="CYH539" s="340" t="s">
        <v>613</v>
      </c>
      <c r="CYI539" s="485">
        <f>CYI538+1</f>
        <v>4</v>
      </c>
      <c r="CYJ539" s="340" t="s">
        <v>613</v>
      </c>
      <c r="CYK539" s="485">
        <f>CYK538+1</f>
        <v>4</v>
      </c>
      <c r="CYL539" s="340" t="s">
        <v>613</v>
      </c>
      <c r="CYM539" s="485">
        <f>CYM538+1</f>
        <v>4</v>
      </c>
      <c r="CYN539" s="340" t="s">
        <v>613</v>
      </c>
      <c r="CYO539" s="485">
        <f>CYO538+1</f>
        <v>4</v>
      </c>
      <c r="CYP539" s="340" t="s">
        <v>613</v>
      </c>
      <c r="CYQ539" s="485">
        <f>CYQ538+1</f>
        <v>4</v>
      </c>
      <c r="CYR539" s="340" t="s">
        <v>613</v>
      </c>
      <c r="CYS539" s="485">
        <f>CYS538+1</f>
        <v>4</v>
      </c>
      <c r="CYT539" s="340" t="s">
        <v>613</v>
      </c>
      <c r="CYU539" s="485">
        <f>CYU538+1</f>
        <v>4</v>
      </c>
      <c r="CYV539" s="340" t="s">
        <v>613</v>
      </c>
      <c r="CYW539" s="485">
        <f>CYW538+1</f>
        <v>4</v>
      </c>
      <c r="CYX539" s="340" t="s">
        <v>613</v>
      </c>
      <c r="CYY539" s="485">
        <f>CYY538+1</f>
        <v>4</v>
      </c>
      <c r="CYZ539" s="340" t="s">
        <v>613</v>
      </c>
      <c r="CZA539" s="485">
        <f>CZA538+1</f>
        <v>4</v>
      </c>
      <c r="CZB539" s="340" t="s">
        <v>613</v>
      </c>
      <c r="CZC539" s="485">
        <f>CZC538+1</f>
        <v>4</v>
      </c>
      <c r="CZD539" s="340" t="s">
        <v>613</v>
      </c>
      <c r="CZE539" s="485">
        <f>CZE538+1</f>
        <v>4</v>
      </c>
      <c r="CZF539" s="340" t="s">
        <v>613</v>
      </c>
      <c r="CZG539" s="485">
        <f>CZG538+1</f>
        <v>4</v>
      </c>
      <c r="CZH539" s="340" t="s">
        <v>613</v>
      </c>
      <c r="CZI539" s="485">
        <f>CZI538+1</f>
        <v>4</v>
      </c>
      <c r="CZJ539" s="340" t="s">
        <v>613</v>
      </c>
      <c r="CZK539" s="485">
        <f>CZK538+1</f>
        <v>4</v>
      </c>
      <c r="CZL539" s="340" t="s">
        <v>613</v>
      </c>
      <c r="CZM539" s="485">
        <f>CZM538+1</f>
        <v>4</v>
      </c>
      <c r="CZN539" s="340" t="s">
        <v>613</v>
      </c>
      <c r="CZO539" s="485">
        <f>CZO538+1</f>
        <v>4</v>
      </c>
      <c r="CZP539" s="340" t="s">
        <v>613</v>
      </c>
      <c r="CZQ539" s="485">
        <f>CZQ538+1</f>
        <v>4</v>
      </c>
      <c r="CZR539" s="340" t="s">
        <v>613</v>
      </c>
      <c r="CZS539" s="485">
        <f>CZS538+1</f>
        <v>4</v>
      </c>
      <c r="CZT539" s="340" t="s">
        <v>613</v>
      </c>
      <c r="CZU539" s="485">
        <f>CZU538+1</f>
        <v>4</v>
      </c>
      <c r="CZV539" s="340" t="s">
        <v>613</v>
      </c>
      <c r="CZW539" s="485">
        <f>CZW538+1</f>
        <v>4</v>
      </c>
      <c r="CZX539" s="340" t="s">
        <v>613</v>
      </c>
      <c r="CZY539" s="485">
        <f>CZY538+1</f>
        <v>4</v>
      </c>
      <c r="CZZ539" s="340" t="s">
        <v>613</v>
      </c>
      <c r="DAA539" s="485">
        <f>DAA538+1</f>
        <v>4</v>
      </c>
      <c r="DAB539" s="340" t="s">
        <v>613</v>
      </c>
      <c r="DAC539" s="485">
        <f>DAC538+1</f>
        <v>4</v>
      </c>
      <c r="DAD539" s="340" t="s">
        <v>613</v>
      </c>
      <c r="DAE539" s="485">
        <f>DAE538+1</f>
        <v>4</v>
      </c>
      <c r="DAF539" s="340" t="s">
        <v>613</v>
      </c>
      <c r="DAG539" s="485">
        <f>DAG538+1</f>
        <v>4</v>
      </c>
      <c r="DAH539" s="340" t="s">
        <v>613</v>
      </c>
      <c r="DAI539" s="485">
        <f>DAI538+1</f>
        <v>4</v>
      </c>
      <c r="DAJ539" s="340" t="s">
        <v>613</v>
      </c>
      <c r="DAK539" s="485">
        <f>DAK538+1</f>
        <v>4</v>
      </c>
      <c r="DAL539" s="340" t="s">
        <v>613</v>
      </c>
      <c r="DAM539" s="485">
        <f>DAM538+1</f>
        <v>4</v>
      </c>
      <c r="DAN539" s="340" t="s">
        <v>613</v>
      </c>
      <c r="DAO539" s="485">
        <f>DAO538+1</f>
        <v>4</v>
      </c>
      <c r="DAP539" s="340" t="s">
        <v>613</v>
      </c>
      <c r="DAQ539" s="485">
        <f>DAQ538+1</f>
        <v>4</v>
      </c>
      <c r="DAR539" s="340" t="s">
        <v>613</v>
      </c>
      <c r="DAS539" s="485">
        <f>DAS538+1</f>
        <v>4</v>
      </c>
      <c r="DAT539" s="340" t="s">
        <v>613</v>
      </c>
      <c r="DAU539" s="485">
        <f>DAU538+1</f>
        <v>4</v>
      </c>
      <c r="DAV539" s="340" t="s">
        <v>613</v>
      </c>
      <c r="DAW539" s="485">
        <f>DAW538+1</f>
        <v>4</v>
      </c>
      <c r="DAX539" s="340" t="s">
        <v>613</v>
      </c>
      <c r="DAY539" s="485">
        <f>DAY538+1</f>
        <v>4</v>
      </c>
      <c r="DAZ539" s="340" t="s">
        <v>613</v>
      </c>
      <c r="DBA539" s="485">
        <f>DBA538+1</f>
        <v>4</v>
      </c>
      <c r="DBB539" s="340" t="s">
        <v>613</v>
      </c>
      <c r="DBC539" s="485">
        <f>DBC538+1</f>
        <v>4</v>
      </c>
      <c r="DBD539" s="340" t="s">
        <v>613</v>
      </c>
      <c r="DBE539" s="485">
        <f>DBE538+1</f>
        <v>4</v>
      </c>
      <c r="DBF539" s="340" t="s">
        <v>613</v>
      </c>
      <c r="DBG539" s="485">
        <f>DBG538+1</f>
        <v>4</v>
      </c>
      <c r="DBH539" s="340" t="s">
        <v>613</v>
      </c>
      <c r="DBI539" s="485">
        <f>DBI538+1</f>
        <v>4</v>
      </c>
      <c r="DBJ539" s="340" t="s">
        <v>613</v>
      </c>
      <c r="DBK539" s="485">
        <f>DBK538+1</f>
        <v>4</v>
      </c>
      <c r="DBL539" s="340" t="s">
        <v>613</v>
      </c>
      <c r="DBM539" s="485">
        <f>DBM538+1</f>
        <v>4</v>
      </c>
      <c r="DBN539" s="340" t="s">
        <v>613</v>
      </c>
      <c r="DBO539" s="485">
        <f>DBO538+1</f>
        <v>4</v>
      </c>
      <c r="DBP539" s="340" t="s">
        <v>613</v>
      </c>
      <c r="DBQ539" s="485">
        <f>DBQ538+1</f>
        <v>4</v>
      </c>
      <c r="DBR539" s="340" t="s">
        <v>613</v>
      </c>
      <c r="DBS539" s="485">
        <f>DBS538+1</f>
        <v>4</v>
      </c>
      <c r="DBT539" s="340" t="s">
        <v>613</v>
      </c>
      <c r="DBU539" s="485">
        <f>DBU538+1</f>
        <v>4</v>
      </c>
      <c r="DBV539" s="340" t="s">
        <v>613</v>
      </c>
      <c r="DBW539" s="485">
        <f>DBW538+1</f>
        <v>4</v>
      </c>
      <c r="DBX539" s="340" t="s">
        <v>613</v>
      </c>
      <c r="DBY539" s="485">
        <f>DBY538+1</f>
        <v>4</v>
      </c>
      <c r="DBZ539" s="340" t="s">
        <v>613</v>
      </c>
      <c r="DCA539" s="485">
        <f>DCA538+1</f>
        <v>4</v>
      </c>
      <c r="DCB539" s="340" t="s">
        <v>613</v>
      </c>
      <c r="DCC539" s="485">
        <f>DCC538+1</f>
        <v>4</v>
      </c>
      <c r="DCD539" s="340" t="s">
        <v>613</v>
      </c>
      <c r="DCE539" s="485">
        <f>DCE538+1</f>
        <v>4</v>
      </c>
      <c r="DCF539" s="340" t="s">
        <v>613</v>
      </c>
      <c r="DCG539" s="485">
        <f>DCG538+1</f>
        <v>4</v>
      </c>
      <c r="DCH539" s="340" t="s">
        <v>613</v>
      </c>
      <c r="DCI539" s="485">
        <f>DCI538+1</f>
        <v>4</v>
      </c>
      <c r="DCJ539" s="340" t="s">
        <v>613</v>
      </c>
      <c r="DCK539" s="485">
        <f>DCK538+1</f>
        <v>4</v>
      </c>
      <c r="DCL539" s="340" t="s">
        <v>613</v>
      </c>
      <c r="DCM539" s="485">
        <f>DCM538+1</f>
        <v>4</v>
      </c>
      <c r="DCN539" s="340" t="s">
        <v>613</v>
      </c>
      <c r="DCO539" s="485">
        <f>DCO538+1</f>
        <v>4</v>
      </c>
      <c r="DCP539" s="340" t="s">
        <v>613</v>
      </c>
      <c r="DCQ539" s="485">
        <f>DCQ538+1</f>
        <v>4</v>
      </c>
      <c r="DCR539" s="340" t="s">
        <v>613</v>
      </c>
      <c r="DCS539" s="485">
        <f>DCS538+1</f>
        <v>4</v>
      </c>
      <c r="DCT539" s="340" t="s">
        <v>613</v>
      </c>
      <c r="DCU539" s="485">
        <f>DCU538+1</f>
        <v>4</v>
      </c>
      <c r="DCV539" s="340" t="s">
        <v>613</v>
      </c>
      <c r="DCW539" s="485">
        <f>DCW538+1</f>
        <v>4</v>
      </c>
      <c r="DCX539" s="340" t="s">
        <v>613</v>
      </c>
      <c r="DCY539" s="485">
        <f>DCY538+1</f>
        <v>4</v>
      </c>
      <c r="DCZ539" s="340" t="s">
        <v>613</v>
      </c>
      <c r="DDA539" s="485">
        <f>DDA538+1</f>
        <v>4</v>
      </c>
      <c r="DDB539" s="340" t="s">
        <v>613</v>
      </c>
      <c r="DDC539" s="485">
        <f>DDC538+1</f>
        <v>4</v>
      </c>
      <c r="DDD539" s="340" t="s">
        <v>613</v>
      </c>
      <c r="DDE539" s="485">
        <f>DDE538+1</f>
        <v>4</v>
      </c>
      <c r="DDF539" s="340" t="s">
        <v>613</v>
      </c>
      <c r="DDG539" s="485">
        <f>DDG538+1</f>
        <v>4</v>
      </c>
      <c r="DDH539" s="340" t="s">
        <v>613</v>
      </c>
      <c r="DDI539" s="485">
        <f>DDI538+1</f>
        <v>4</v>
      </c>
      <c r="DDJ539" s="340" t="s">
        <v>613</v>
      </c>
      <c r="DDK539" s="485">
        <f>DDK538+1</f>
        <v>4</v>
      </c>
      <c r="DDL539" s="340" t="s">
        <v>613</v>
      </c>
      <c r="DDM539" s="485">
        <f>DDM538+1</f>
        <v>4</v>
      </c>
      <c r="DDN539" s="340" t="s">
        <v>613</v>
      </c>
      <c r="DDO539" s="485">
        <f>DDO538+1</f>
        <v>4</v>
      </c>
      <c r="DDP539" s="340" t="s">
        <v>613</v>
      </c>
      <c r="DDQ539" s="485">
        <f>DDQ538+1</f>
        <v>4</v>
      </c>
      <c r="DDR539" s="340" t="s">
        <v>613</v>
      </c>
      <c r="DDS539" s="485">
        <f>DDS538+1</f>
        <v>4</v>
      </c>
      <c r="DDT539" s="340" t="s">
        <v>613</v>
      </c>
      <c r="DDU539" s="485">
        <f>DDU538+1</f>
        <v>4</v>
      </c>
      <c r="DDV539" s="340" t="s">
        <v>613</v>
      </c>
      <c r="DDW539" s="485">
        <f>DDW538+1</f>
        <v>4</v>
      </c>
      <c r="DDX539" s="340" t="s">
        <v>613</v>
      </c>
      <c r="DDY539" s="485">
        <f>DDY538+1</f>
        <v>4</v>
      </c>
      <c r="DDZ539" s="340" t="s">
        <v>613</v>
      </c>
      <c r="DEA539" s="485">
        <f>DEA538+1</f>
        <v>4</v>
      </c>
      <c r="DEB539" s="340" t="s">
        <v>613</v>
      </c>
      <c r="DEC539" s="485">
        <f>DEC538+1</f>
        <v>4</v>
      </c>
      <c r="DED539" s="340" t="s">
        <v>613</v>
      </c>
      <c r="DEE539" s="485">
        <f>DEE538+1</f>
        <v>4</v>
      </c>
      <c r="DEF539" s="340" t="s">
        <v>613</v>
      </c>
      <c r="DEG539" s="485">
        <f>DEG538+1</f>
        <v>4</v>
      </c>
      <c r="DEH539" s="340" t="s">
        <v>613</v>
      </c>
      <c r="DEI539" s="485">
        <f>DEI538+1</f>
        <v>4</v>
      </c>
      <c r="DEJ539" s="340" t="s">
        <v>613</v>
      </c>
      <c r="DEK539" s="485">
        <f>DEK538+1</f>
        <v>4</v>
      </c>
      <c r="DEL539" s="340" t="s">
        <v>613</v>
      </c>
      <c r="DEM539" s="485">
        <f>DEM538+1</f>
        <v>4</v>
      </c>
      <c r="DEN539" s="340" t="s">
        <v>613</v>
      </c>
      <c r="DEO539" s="485">
        <f>DEO538+1</f>
        <v>4</v>
      </c>
      <c r="DEP539" s="340" t="s">
        <v>613</v>
      </c>
      <c r="DEQ539" s="485">
        <f>DEQ538+1</f>
        <v>4</v>
      </c>
      <c r="DER539" s="340" t="s">
        <v>613</v>
      </c>
      <c r="DES539" s="485">
        <f>DES538+1</f>
        <v>4</v>
      </c>
      <c r="DET539" s="340" t="s">
        <v>613</v>
      </c>
      <c r="DEU539" s="485">
        <f>DEU538+1</f>
        <v>4</v>
      </c>
      <c r="DEV539" s="340" t="s">
        <v>613</v>
      </c>
      <c r="DEW539" s="485">
        <f>DEW538+1</f>
        <v>4</v>
      </c>
      <c r="DEX539" s="340" t="s">
        <v>613</v>
      </c>
      <c r="DEY539" s="485">
        <f>DEY538+1</f>
        <v>4</v>
      </c>
      <c r="DEZ539" s="340" t="s">
        <v>613</v>
      </c>
      <c r="DFA539" s="485">
        <f>DFA538+1</f>
        <v>4</v>
      </c>
      <c r="DFB539" s="340" t="s">
        <v>613</v>
      </c>
      <c r="DFC539" s="485">
        <f>DFC538+1</f>
        <v>4</v>
      </c>
      <c r="DFD539" s="340" t="s">
        <v>613</v>
      </c>
      <c r="DFE539" s="485">
        <f>DFE538+1</f>
        <v>4</v>
      </c>
      <c r="DFF539" s="340" t="s">
        <v>613</v>
      </c>
      <c r="DFG539" s="485">
        <f>DFG538+1</f>
        <v>4</v>
      </c>
      <c r="DFH539" s="340" t="s">
        <v>613</v>
      </c>
      <c r="DFI539" s="485">
        <f>DFI538+1</f>
        <v>4</v>
      </c>
      <c r="DFJ539" s="340" t="s">
        <v>613</v>
      </c>
      <c r="DFK539" s="485">
        <f>DFK538+1</f>
        <v>4</v>
      </c>
      <c r="DFL539" s="340" t="s">
        <v>613</v>
      </c>
      <c r="DFM539" s="485">
        <f>DFM538+1</f>
        <v>4</v>
      </c>
      <c r="DFN539" s="340" t="s">
        <v>613</v>
      </c>
      <c r="DFO539" s="485">
        <f>DFO538+1</f>
        <v>4</v>
      </c>
      <c r="DFP539" s="340" t="s">
        <v>613</v>
      </c>
      <c r="DFQ539" s="485">
        <f>DFQ538+1</f>
        <v>4</v>
      </c>
      <c r="DFR539" s="340" t="s">
        <v>613</v>
      </c>
      <c r="DFS539" s="485">
        <f>DFS538+1</f>
        <v>4</v>
      </c>
      <c r="DFT539" s="340" t="s">
        <v>613</v>
      </c>
      <c r="DFU539" s="485">
        <f>DFU538+1</f>
        <v>4</v>
      </c>
      <c r="DFV539" s="340" t="s">
        <v>613</v>
      </c>
      <c r="DFW539" s="485">
        <f>DFW538+1</f>
        <v>4</v>
      </c>
      <c r="DFX539" s="340" t="s">
        <v>613</v>
      </c>
      <c r="DFY539" s="485">
        <f>DFY538+1</f>
        <v>4</v>
      </c>
      <c r="DFZ539" s="340" t="s">
        <v>613</v>
      </c>
      <c r="DGA539" s="485">
        <f>DGA538+1</f>
        <v>4</v>
      </c>
      <c r="DGB539" s="340" t="s">
        <v>613</v>
      </c>
      <c r="DGC539" s="485">
        <f>DGC538+1</f>
        <v>4</v>
      </c>
      <c r="DGD539" s="340" t="s">
        <v>613</v>
      </c>
      <c r="DGE539" s="485">
        <f>DGE538+1</f>
        <v>4</v>
      </c>
      <c r="DGF539" s="340" t="s">
        <v>613</v>
      </c>
      <c r="DGG539" s="485">
        <f>DGG538+1</f>
        <v>4</v>
      </c>
      <c r="DGH539" s="340" t="s">
        <v>613</v>
      </c>
      <c r="DGI539" s="485">
        <f>DGI538+1</f>
        <v>4</v>
      </c>
      <c r="DGJ539" s="340" t="s">
        <v>613</v>
      </c>
      <c r="DGK539" s="485">
        <f>DGK538+1</f>
        <v>4</v>
      </c>
      <c r="DGL539" s="340" t="s">
        <v>613</v>
      </c>
      <c r="DGM539" s="485">
        <f>DGM538+1</f>
        <v>4</v>
      </c>
      <c r="DGN539" s="340" t="s">
        <v>613</v>
      </c>
      <c r="DGO539" s="485">
        <f>DGO538+1</f>
        <v>4</v>
      </c>
      <c r="DGP539" s="340" t="s">
        <v>613</v>
      </c>
      <c r="DGQ539" s="485">
        <f>DGQ538+1</f>
        <v>4</v>
      </c>
      <c r="DGR539" s="340" t="s">
        <v>613</v>
      </c>
      <c r="DGS539" s="485">
        <f>DGS538+1</f>
        <v>4</v>
      </c>
      <c r="DGT539" s="340" t="s">
        <v>613</v>
      </c>
      <c r="DGU539" s="485">
        <f>DGU538+1</f>
        <v>4</v>
      </c>
      <c r="DGV539" s="340" t="s">
        <v>613</v>
      </c>
      <c r="DGW539" s="485">
        <f>DGW538+1</f>
        <v>4</v>
      </c>
      <c r="DGX539" s="340" t="s">
        <v>613</v>
      </c>
      <c r="DGY539" s="485">
        <f>DGY538+1</f>
        <v>4</v>
      </c>
      <c r="DGZ539" s="340" t="s">
        <v>613</v>
      </c>
      <c r="DHA539" s="485">
        <f>DHA538+1</f>
        <v>4</v>
      </c>
      <c r="DHB539" s="340" t="s">
        <v>613</v>
      </c>
      <c r="DHC539" s="485">
        <f>DHC538+1</f>
        <v>4</v>
      </c>
      <c r="DHD539" s="340" t="s">
        <v>613</v>
      </c>
      <c r="DHE539" s="485">
        <f>DHE538+1</f>
        <v>4</v>
      </c>
      <c r="DHF539" s="340" t="s">
        <v>613</v>
      </c>
      <c r="DHG539" s="485">
        <f>DHG538+1</f>
        <v>4</v>
      </c>
      <c r="DHH539" s="340" t="s">
        <v>613</v>
      </c>
      <c r="DHI539" s="485">
        <f>DHI538+1</f>
        <v>4</v>
      </c>
      <c r="DHJ539" s="340" t="s">
        <v>613</v>
      </c>
      <c r="DHK539" s="485">
        <f>DHK538+1</f>
        <v>4</v>
      </c>
      <c r="DHL539" s="340" t="s">
        <v>613</v>
      </c>
      <c r="DHM539" s="485">
        <f>DHM538+1</f>
        <v>4</v>
      </c>
      <c r="DHN539" s="340" t="s">
        <v>613</v>
      </c>
      <c r="DHO539" s="485">
        <f>DHO538+1</f>
        <v>4</v>
      </c>
      <c r="DHP539" s="340" t="s">
        <v>613</v>
      </c>
      <c r="DHQ539" s="485">
        <f>DHQ538+1</f>
        <v>4</v>
      </c>
      <c r="DHR539" s="340" t="s">
        <v>613</v>
      </c>
      <c r="DHS539" s="485">
        <f>DHS538+1</f>
        <v>4</v>
      </c>
      <c r="DHT539" s="340" t="s">
        <v>613</v>
      </c>
      <c r="DHU539" s="485">
        <f>DHU538+1</f>
        <v>4</v>
      </c>
      <c r="DHV539" s="340" t="s">
        <v>613</v>
      </c>
      <c r="DHW539" s="485">
        <f>DHW538+1</f>
        <v>4</v>
      </c>
      <c r="DHX539" s="340" t="s">
        <v>613</v>
      </c>
      <c r="DHY539" s="485">
        <f>DHY538+1</f>
        <v>4</v>
      </c>
      <c r="DHZ539" s="340" t="s">
        <v>613</v>
      </c>
      <c r="DIA539" s="485">
        <f>DIA538+1</f>
        <v>4</v>
      </c>
      <c r="DIB539" s="340" t="s">
        <v>613</v>
      </c>
      <c r="DIC539" s="485">
        <f>DIC538+1</f>
        <v>4</v>
      </c>
      <c r="DID539" s="340" t="s">
        <v>613</v>
      </c>
      <c r="DIE539" s="485">
        <f>DIE538+1</f>
        <v>4</v>
      </c>
      <c r="DIF539" s="340" t="s">
        <v>613</v>
      </c>
      <c r="DIG539" s="485">
        <f>DIG538+1</f>
        <v>4</v>
      </c>
      <c r="DIH539" s="340" t="s">
        <v>613</v>
      </c>
      <c r="DII539" s="485">
        <f>DII538+1</f>
        <v>4</v>
      </c>
      <c r="DIJ539" s="340" t="s">
        <v>613</v>
      </c>
      <c r="DIK539" s="485">
        <f>DIK538+1</f>
        <v>4</v>
      </c>
      <c r="DIL539" s="340" t="s">
        <v>613</v>
      </c>
      <c r="DIM539" s="485">
        <f>DIM538+1</f>
        <v>4</v>
      </c>
      <c r="DIN539" s="340" t="s">
        <v>613</v>
      </c>
      <c r="DIO539" s="485">
        <f>DIO538+1</f>
        <v>4</v>
      </c>
      <c r="DIP539" s="340" t="s">
        <v>613</v>
      </c>
      <c r="DIQ539" s="485">
        <f>DIQ538+1</f>
        <v>4</v>
      </c>
      <c r="DIR539" s="340" t="s">
        <v>613</v>
      </c>
      <c r="DIS539" s="485">
        <f>DIS538+1</f>
        <v>4</v>
      </c>
      <c r="DIT539" s="340" t="s">
        <v>613</v>
      </c>
      <c r="DIU539" s="485">
        <f>DIU538+1</f>
        <v>4</v>
      </c>
      <c r="DIV539" s="340" t="s">
        <v>613</v>
      </c>
      <c r="DIW539" s="485">
        <f>DIW538+1</f>
        <v>4</v>
      </c>
      <c r="DIX539" s="340" t="s">
        <v>613</v>
      </c>
      <c r="DIY539" s="485">
        <f>DIY538+1</f>
        <v>4</v>
      </c>
      <c r="DIZ539" s="340" t="s">
        <v>613</v>
      </c>
      <c r="DJA539" s="485">
        <f>DJA538+1</f>
        <v>4</v>
      </c>
      <c r="DJB539" s="340" t="s">
        <v>613</v>
      </c>
      <c r="DJC539" s="485">
        <f>DJC538+1</f>
        <v>4</v>
      </c>
      <c r="DJD539" s="340" t="s">
        <v>613</v>
      </c>
      <c r="DJE539" s="485">
        <f>DJE538+1</f>
        <v>4</v>
      </c>
      <c r="DJF539" s="340" t="s">
        <v>613</v>
      </c>
      <c r="DJG539" s="485">
        <f>DJG538+1</f>
        <v>4</v>
      </c>
      <c r="DJH539" s="340" t="s">
        <v>613</v>
      </c>
      <c r="DJI539" s="485">
        <f>DJI538+1</f>
        <v>4</v>
      </c>
      <c r="DJJ539" s="340" t="s">
        <v>613</v>
      </c>
      <c r="DJK539" s="485">
        <f>DJK538+1</f>
        <v>4</v>
      </c>
      <c r="DJL539" s="340" t="s">
        <v>613</v>
      </c>
      <c r="DJM539" s="485">
        <f>DJM538+1</f>
        <v>4</v>
      </c>
      <c r="DJN539" s="340" t="s">
        <v>613</v>
      </c>
      <c r="DJO539" s="485">
        <f>DJO538+1</f>
        <v>4</v>
      </c>
      <c r="DJP539" s="340" t="s">
        <v>613</v>
      </c>
      <c r="DJQ539" s="485">
        <f>DJQ538+1</f>
        <v>4</v>
      </c>
      <c r="DJR539" s="340" t="s">
        <v>613</v>
      </c>
      <c r="DJS539" s="485">
        <f>DJS538+1</f>
        <v>4</v>
      </c>
      <c r="DJT539" s="340" t="s">
        <v>613</v>
      </c>
      <c r="DJU539" s="485">
        <f>DJU538+1</f>
        <v>4</v>
      </c>
      <c r="DJV539" s="340" t="s">
        <v>613</v>
      </c>
      <c r="DJW539" s="485">
        <f>DJW538+1</f>
        <v>4</v>
      </c>
      <c r="DJX539" s="340" t="s">
        <v>613</v>
      </c>
      <c r="DJY539" s="485">
        <f>DJY538+1</f>
        <v>4</v>
      </c>
      <c r="DJZ539" s="340" t="s">
        <v>613</v>
      </c>
      <c r="DKA539" s="485">
        <f>DKA538+1</f>
        <v>4</v>
      </c>
      <c r="DKB539" s="340" t="s">
        <v>613</v>
      </c>
      <c r="DKC539" s="485">
        <f>DKC538+1</f>
        <v>4</v>
      </c>
      <c r="DKD539" s="340" t="s">
        <v>613</v>
      </c>
      <c r="DKE539" s="485">
        <f>DKE538+1</f>
        <v>4</v>
      </c>
      <c r="DKF539" s="340" t="s">
        <v>613</v>
      </c>
      <c r="DKG539" s="485">
        <f>DKG538+1</f>
        <v>4</v>
      </c>
      <c r="DKH539" s="340" t="s">
        <v>613</v>
      </c>
      <c r="DKI539" s="485">
        <f>DKI538+1</f>
        <v>4</v>
      </c>
      <c r="DKJ539" s="340" t="s">
        <v>613</v>
      </c>
      <c r="DKK539" s="485">
        <f>DKK538+1</f>
        <v>4</v>
      </c>
      <c r="DKL539" s="340" t="s">
        <v>613</v>
      </c>
      <c r="DKM539" s="485">
        <f>DKM538+1</f>
        <v>4</v>
      </c>
      <c r="DKN539" s="340" t="s">
        <v>613</v>
      </c>
      <c r="DKO539" s="485">
        <f>DKO538+1</f>
        <v>4</v>
      </c>
      <c r="DKP539" s="340" t="s">
        <v>613</v>
      </c>
      <c r="DKQ539" s="485">
        <f>DKQ538+1</f>
        <v>4</v>
      </c>
      <c r="DKR539" s="340" t="s">
        <v>613</v>
      </c>
      <c r="DKS539" s="485">
        <f>DKS538+1</f>
        <v>4</v>
      </c>
      <c r="DKT539" s="340" t="s">
        <v>613</v>
      </c>
      <c r="DKU539" s="485">
        <f>DKU538+1</f>
        <v>4</v>
      </c>
      <c r="DKV539" s="340" t="s">
        <v>613</v>
      </c>
      <c r="DKW539" s="485">
        <f>DKW538+1</f>
        <v>4</v>
      </c>
      <c r="DKX539" s="340" t="s">
        <v>613</v>
      </c>
      <c r="DKY539" s="485">
        <f>DKY538+1</f>
        <v>4</v>
      </c>
      <c r="DKZ539" s="340" t="s">
        <v>613</v>
      </c>
      <c r="DLA539" s="485">
        <f>DLA538+1</f>
        <v>4</v>
      </c>
      <c r="DLB539" s="340" t="s">
        <v>613</v>
      </c>
      <c r="DLC539" s="485">
        <f>DLC538+1</f>
        <v>4</v>
      </c>
      <c r="DLD539" s="340" t="s">
        <v>613</v>
      </c>
      <c r="DLE539" s="485">
        <f>DLE538+1</f>
        <v>4</v>
      </c>
      <c r="DLF539" s="340" t="s">
        <v>613</v>
      </c>
      <c r="DLG539" s="485">
        <f>DLG538+1</f>
        <v>4</v>
      </c>
      <c r="DLH539" s="340" t="s">
        <v>613</v>
      </c>
      <c r="DLI539" s="485">
        <f>DLI538+1</f>
        <v>4</v>
      </c>
      <c r="DLJ539" s="340" t="s">
        <v>613</v>
      </c>
      <c r="DLK539" s="485">
        <f>DLK538+1</f>
        <v>4</v>
      </c>
      <c r="DLL539" s="340" t="s">
        <v>613</v>
      </c>
      <c r="DLM539" s="485">
        <f>DLM538+1</f>
        <v>4</v>
      </c>
      <c r="DLN539" s="340" t="s">
        <v>613</v>
      </c>
      <c r="DLO539" s="485">
        <f>DLO538+1</f>
        <v>4</v>
      </c>
      <c r="DLP539" s="340" t="s">
        <v>613</v>
      </c>
      <c r="DLQ539" s="485">
        <f>DLQ538+1</f>
        <v>4</v>
      </c>
      <c r="DLR539" s="340" t="s">
        <v>613</v>
      </c>
      <c r="DLS539" s="485">
        <f>DLS538+1</f>
        <v>4</v>
      </c>
      <c r="DLT539" s="340" t="s">
        <v>613</v>
      </c>
      <c r="DLU539" s="485">
        <f>DLU538+1</f>
        <v>4</v>
      </c>
      <c r="DLV539" s="340" t="s">
        <v>613</v>
      </c>
      <c r="DLW539" s="485">
        <f>DLW538+1</f>
        <v>4</v>
      </c>
      <c r="DLX539" s="340" t="s">
        <v>613</v>
      </c>
      <c r="DLY539" s="485">
        <f>DLY538+1</f>
        <v>4</v>
      </c>
      <c r="DLZ539" s="340" t="s">
        <v>613</v>
      </c>
      <c r="DMA539" s="485">
        <f>DMA538+1</f>
        <v>4</v>
      </c>
      <c r="DMB539" s="340" t="s">
        <v>613</v>
      </c>
      <c r="DMC539" s="485">
        <f>DMC538+1</f>
        <v>4</v>
      </c>
      <c r="DMD539" s="340" t="s">
        <v>613</v>
      </c>
      <c r="DME539" s="485">
        <f>DME538+1</f>
        <v>4</v>
      </c>
      <c r="DMF539" s="340" t="s">
        <v>613</v>
      </c>
      <c r="DMG539" s="485">
        <f>DMG538+1</f>
        <v>4</v>
      </c>
      <c r="DMH539" s="340" t="s">
        <v>613</v>
      </c>
      <c r="DMI539" s="485">
        <f>DMI538+1</f>
        <v>4</v>
      </c>
      <c r="DMJ539" s="340" t="s">
        <v>613</v>
      </c>
      <c r="DMK539" s="485">
        <f>DMK538+1</f>
        <v>4</v>
      </c>
      <c r="DML539" s="340" t="s">
        <v>613</v>
      </c>
      <c r="DMM539" s="485">
        <f>DMM538+1</f>
        <v>4</v>
      </c>
      <c r="DMN539" s="340" t="s">
        <v>613</v>
      </c>
      <c r="DMO539" s="485">
        <f>DMO538+1</f>
        <v>4</v>
      </c>
      <c r="DMP539" s="340" t="s">
        <v>613</v>
      </c>
      <c r="DMQ539" s="485">
        <f>DMQ538+1</f>
        <v>4</v>
      </c>
      <c r="DMR539" s="340" t="s">
        <v>613</v>
      </c>
      <c r="DMS539" s="485">
        <f>DMS538+1</f>
        <v>4</v>
      </c>
      <c r="DMT539" s="340" t="s">
        <v>613</v>
      </c>
      <c r="DMU539" s="485">
        <f>DMU538+1</f>
        <v>4</v>
      </c>
      <c r="DMV539" s="340" t="s">
        <v>613</v>
      </c>
      <c r="DMW539" s="485">
        <f>DMW538+1</f>
        <v>4</v>
      </c>
      <c r="DMX539" s="340" t="s">
        <v>613</v>
      </c>
      <c r="DMY539" s="485">
        <f>DMY538+1</f>
        <v>4</v>
      </c>
      <c r="DMZ539" s="340" t="s">
        <v>613</v>
      </c>
      <c r="DNA539" s="485">
        <f>DNA538+1</f>
        <v>4</v>
      </c>
      <c r="DNB539" s="340" t="s">
        <v>613</v>
      </c>
      <c r="DNC539" s="485">
        <f>DNC538+1</f>
        <v>4</v>
      </c>
      <c r="DND539" s="340" t="s">
        <v>613</v>
      </c>
      <c r="DNE539" s="485">
        <f>DNE538+1</f>
        <v>4</v>
      </c>
      <c r="DNF539" s="340" t="s">
        <v>613</v>
      </c>
      <c r="DNG539" s="485">
        <f>DNG538+1</f>
        <v>4</v>
      </c>
      <c r="DNH539" s="340" t="s">
        <v>613</v>
      </c>
      <c r="DNI539" s="485">
        <f>DNI538+1</f>
        <v>4</v>
      </c>
      <c r="DNJ539" s="340" t="s">
        <v>613</v>
      </c>
      <c r="DNK539" s="485">
        <f>DNK538+1</f>
        <v>4</v>
      </c>
      <c r="DNL539" s="340" t="s">
        <v>613</v>
      </c>
      <c r="DNM539" s="485">
        <f>DNM538+1</f>
        <v>4</v>
      </c>
      <c r="DNN539" s="340" t="s">
        <v>613</v>
      </c>
      <c r="DNO539" s="485">
        <f>DNO538+1</f>
        <v>4</v>
      </c>
      <c r="DNP539" s="340" t="s">
        <v>613</v>
      </c>
      <c r="DNQ539" s="485">
        <f>DNQ538+1</f>
        <v>4</v>
      </c>
      <c r="DNR539" s="340" t="s">
        <v>613</v>
      </c>
      <c r="DNS539" s="485">
        <f>DNS538+1</f>
        <v>4</v>
      </c>
      <c r="DNT539" s="340" t="s">
        <v>613</v>
      </c>
      <c r="DNU539" s="485">
        <f>DNU538+1</f>
        <v>4</v>
      </c>
      <c r="DNV539" s="340" t="s">
        <v>613</v>
      </c>
      <c r="DNW539" s="485">
        <f>DNW538+1</f>
        <v>4</v>
      </c>
      <c r="DNX539" s="340" t="s">
        <v>613</v>
      </c>
      <c r="DNY539" s="485">
        <f>DNY538+1</f>
        <v>4</v>
      </c>
      <c r="DNZ539" s="340" t="s">
        <v>613</v>
      </c>
      <c r="DOA539" s="485">
        <f>DOA538+1</f>
        <v>4</v>
      </c>
      <c r="DOB539" s="340" t="s">
        <v>613</v>
      </c>
      <c r="DOC539" s="485">
        <f>DOC538+1</f>
        <v>4</v>
      </c>
      <c r="DOD539" s="340" t="s">
        <v>613</v>
      </c>
      <c r="DOE539" s="485">
        <f>DOE538+1</f>
        <v>4</v>
      </c>
      <c r="DOF539" s="340" t="s">
        <v>613</v>
      </c>
      <c r="DOG539" s="485">
        <f>DOG538+1</f>
        <v>4</v>
      </c>
      <c r="DOH539" s="340" t="s">
        <v>613</v>
      </c>
      <c r="DOI539" s="485">
        <f>DOI538+1</f>
        <v>4</v>
      </c>
      <c r="DOJ539" s="340" t="s">
        <v>613</v>
      </c>
      <c r="DOK539" s="485">
        <f>DOK538+1</f>
        <v>4</v>
      </c>
      <c r="DOL539" s="340" t="s">
        <v>613</v>
      </c>
      <c r="DOM539" s="485">
        <f>DOM538+1</f>
        <v>4</v>
      </c>
      <c r="DON539" s="340" t="s">
        <v>613</v>
      </c>
      <c r="DOO539" s="485">
        <f>DOO538+1</f>
        <v>4</v>
      </c>
      <c r="DOP539" s="340" t="s">
        <v>613</v>
      </c>
      <c r="DOQ539" s="485">
        <f>DOQ538+1</f>
        <v>4</v>
      </c>
      <c r="DOR539" s="340" t="s">
        <v>613</v>
      </c>
      <c r="DOS539" s="485">
        <f>DOS538+1</f>
        <v>4</v>
      </c>
      <c r="DOT539" s="340" t="s">
        <v>613</v>
      </c>
      <c r="DOU539" s="485">
        <f>DOU538+1</f>
        <v>4</v>
      </c>
      <c r="DOV539" s="340" t="s">
        <v>613</v>
      </c>
      <c r="DOW539" s="485">
        <f>DOW538+1</f>
        <v>4</v>
      </c>
      <c r="DOX539" s="340" t="s">
        <v>613</v>
      </c>
      <c r="DOY539" s="485">
        <f>DOY538+1</f>
        <v>4</v>
      </c>
      <c r="DOZ539" s="340" t="s">
        <v>613</v>
      </c>
      <c r="DPA539" s="485">
        <f>DPA538+1</f>
        <v>4</v>
      </c>
      <c r="DPB539" s="340" t="s">
        <v>613</v>
      </c>
      <c r="DPC539" s="485">
        <f>DPC538+1</f>
        <v>4</v>
      </c>
      <c r="DPD539" s="340" t="s">
        <v>613</v>
      </c>
      <c r="DPE539" s="485">
        <f>DPE538+1</f>
        <v>4</v>
      </c>
      <c r="DPF539" s="340" t="s">
        <v>613</v>
      </c>
      <c r="DPG539" s="485">
        <f>DPG538+1</f>
        <v>4</v>
      </c>
      <c r="DPH539" s="340" t="s">
        <v>613</v>
      </c>
      <c r="DPI539" s="485">
        <f>DPI538+1</f>
        <v>4</v>
      </c>
      <c r="DPJ539" s="340" t="s">
        <v>613</v>
      </c>
      <c r="DPK539" s="485">
        <f>DPK538+1</f>
        <v>4</v>
      </c>
      <c r="DPL539" s="340" t="s">
        <v>613</v>
      </c>
      <c r="DPM539" s="485">
        <f>DPM538+1</f>
        <v>4</v>
      </c>
      <c r="DPN539" s="340" t="s">
        <v>613</v>
      </c>
      <c r="DPO539" s="485">
        <f>DPO538+1</f>
        <v>4</v>
      </c>
      <c r="DPP539" s="340" t="s">
        <v>613</v>
      </c>
      <c r="DPQ539" s="485">
        <f>DPQ538+1</f>
        <v>4</v>
      </c>
      <c r="DPR539" s="340" t="s">
        <v>613</v>
      </c>
      <c r="DPS539" s="485">
        <f>DPS538+1</f>
        <v>4</v>
      </c>
      <c r="DPT539" s="340" t="s">
        <v>613</v>
      </c>
      <c r="DPU539" s="485">
        <f>DPU538+1</f>
        <v>4</v>
      </c>
      <c r="DPV539" s="340" t="s">
        <v>613</v>
      </c>
      <c r="DPW539" s="485">
        <f>DPW538+1</f>
        <v>4</v>
      </c>
      <c r="DPX539" s="340" t="s">
        <v>613</v>
      </c>
      <c r="DPY539" s="485">
        <f>DPY538+1</f>
        <v>4</v>
      </c>
      <c r="DPZ539" s="340" t="s">
        <v>613</v>
      </c>
      <c r="DQA539" s="485">
        <f>DQA538+1</f>
        <v>4</v>
      </c>
      <c r="DQB539" s="340" t="s">
        <v>613</v>
      </c>
      <c r="DQC539" s="485">
        <f>DQC538+1</f>
        <v>4</v>
      </c>
      <c r="DQD539" s="340" t="s">
        <v>613</v>
      </c>
      <c r="DQE539" s="485">
        <f>DQE538+1</f>
        <v>4</v>
      </c>
      <c r="DQF539" s="340" t="s">
        <v>613</v>
      </c>
      <c r="DQG539" s="485">
        <f>DQG538+1</f>
        <v>4</v>
      </c>
      <c r="DQH539" s="340" t="s">
        <v>613</v>
      </c>
      <c r="DQI539" s="485">
        <f>DQI538+1</f>
        <v>4</v>
      </c>
      <c r="DQJ539" s="340" t="s">
        <v>613</v>
      </c>
      <c r="DQK539" s="485">
        <f>DQK538+1</f>
        <v>4</v>
      </c>
      <c r="DQL539" s="340" t="s">
        <v>613</v>
      </c>
      <c r="DQM539" s="485">
        <f>DQM538+1</f>
        <v>4</v>
      </c>
      <c r="DQN539" s="340" t="s">
        <v>613</v>
      </c>
      <c r="DQO539" s="485">
        <f>DQO538+1</f>
        <v>4</v>
      </c>
      <c r="DQP539" s="340" t="s">
        <v>613</v>
      </c>
      <c r="DQQ539" s="485">
        <f>DQQ538+1</f>
        <v>4</v>
      </c>
      <c r="DQR539" s="340" t="s">
        <v>613</v>
      </c>
      <c r="DQS539" s="485">
        <f>DQS538+1</f>
        <v>4</v>
      </c>
      <c r="DQT539" s="340" t="s">
        <v>613</v>
      </c>
      <c r="DQU539" s="485">
        <f>DQU538+1</f>
        <v>4</v>
      </c>
      <c r="DQV539" s="340" t="s">
        <v>613</v>
      </c>
      <c r="DQW539" s="485">
        <f>DQW538+1</f>
        <v>4</v>
      </c>
      <c r="DQX539" s="340" t="s">
        <v>613</v>
      </c>
      <c r="DQY539" s="485">
        <f>DQY538+1</f>
        <v>4</v>
      </c>
      <c r="DQZ539" s="340" t="s">
        <v>613</v>
      </c>
      <c r="DRA539" s="485">
        <f>DRA538+1</f>
        <v>4</v>
      </c>
      <c r="DRB539" s="340" t="s">
        <v>613</v>
      </c>
      <c r="DRC539" s="485">
        <f>DRC538+1</f>
        <v>4</v>
      </c>
      <c r="DRD539" s="340" t="s">
        <v>613</v>
      </c>
      <c r="DRE539" s="485">
        <f>DRE538+1</f>
        <v>4</v>
      </c>
      <c r="DRF539" s="340" t="s">
        <v>613</v>
      </c>
      <c r="DRG539" s="485">
        <f>DRG538+1</f>
        <v>4</v>
      </c>
      <c r="DRH539" s="340" t="s">
        <v>613</v>
      </c>
      <c r="DRI539" s="485">
        <f>DRI538+1</f>
        <v>4</v>
      </c>
      <c r="DRJ539" s="340" t="s">
        <v>613</v>
      </c>
      <c r="DRK539" s="485">
        <f>DRK538+1</f>
        <v>4</v>
      </c>
      <c r="DRL539" s="340" t="s">
        <v>613</v>
      </c>
      <c r="DRM539" s="485">
        <f>DRM538+1</f>
        <v>4</v>
      </c>
      <c r="DRN539" s="340" t="s">
        <v>613</v>
      </c>
      <c r="DRO539" s="485">
        <f>DRO538+1</f>
        <v>4</v>
      </c>
      <c r="DRP539" s="340" t="s">
        <v>613</v>
      </c>
      <c r="DRQ539" s="485">
        <f>DRQ538+1</f>
        <v>4</v>
      </c>
      <c r="DRR539" s="340" t="s">
        <v>613</v>
      </c>
      <c r="DRS539" s="485">
        <f>DRS538+1</f>
        <v>4</v>
      </c>
      <c r="DRT539" s="340" t="s">
        <v>613</v>
      </c>
      <c r="DRU539" s="485">
        <f>DRU538+1</f>
        <v>4</v>
      </c>
      <c r="DRV539" s="340" t="s">
        <v>613</v>
      </c>
      <c r="DRW539" s="485">
        <f>DRW538+1</f>
        <v>4</v>
      </c>
      <c r="DRX539" s="340" t="s">
        <v>613</v>
      </c>
      <c r="DRY539" s="485">
        <f>DRY538+1</f>
        <v>4</v>
      </c>
      <c r="DRZ539" s="340" t="s">
        <v>613</v>
      </c>
      <c r="DSA539" s="485">
        <f>DSA538+1</f>
        <v>4</v>
      </c>
      <c r="DSB539" s="340" t="s">
        <v>613</v>
      </c>
      <c r="DSC539" s="485">
        <f>DSC538+1</f>
        <v>4</v>
      </c>
      <c r="DSD539" s="340" t="s">
        <v>613</v>
      </c>
      <c r="DSE539" s="485">
        <f>DSE538+1</f>
        <v>4</v>
      </c>
      <c r="DSF539" s="340" t="s">
        <v>613</v>
      </c>
      <c r="DSG539" s="485">
        <f>DSG538+1</f>
        <v>4</v>
      </c>
      <c r="DSH539" s="340" t="s">
        <v>613</v>
      </c>
      <c r="DSI539" s="485">
        <f>DSI538+1</f>
        <v>4</v>
      </c>
      <c r="DSJ539" s="340" t="s">
        <v>613</v>
      </c>
      <c r="DSK539" s="485">
        <f>DSK538+1</f>
        <v>4</v>
      </c>
      <c r="DSL539" s="340" t="s">
        <v>613</v>
      </c>
      <c r="DSM539" s="485">
        <f>DSM538+1</f>
        <v>4</v>
      </c>
      <c r="DSN539" s="340" t="s">
        <v>613</v>
      </c>
      <c r="DSO539" s="485">
        <f>DSO538+1</f>
        <v>4</v>
      </c>
      <c r="DSP539" s="340" t="s">
        <v>613</v>
      </c>
      <c r="DSQ539" s="485">
        <f>DSQ538+1</f>
        <v>4</v>
      </c>
      <c r="DSR539" s="340" t="s">
        <v>613</v>
      </c>
      <c r="DSS539" s="485">
        <f>DSS538+1</f>
        <v>4</v>
      </c>
      <c r="DST539" s="340" t="s">
        <v>613</v>
      </c>
      <c r="DSU539" s="485">
        <f>DSU538+1</f>
        <v>4</v>
      </c>
      <c r="DSV539" s="340" t="s">
        <v>613</v>
      </c>
      <c r="DSW539" s="485">
        <f>DSW538+1</f>
        <v>4</v>
      </c>
      <c r="DSX539" s="340" t="s">
        <v>613</v>
      </c>
      <c r="DSY539" s="485">
        <f>DSY538+1</f>
        <v>4</v>
      </c>
      <c r="DSZ539" s="340" t="s">
        <v>613</v>
      </c>
      <c r="DTA539" s="485">
        <f>DTA538+1</f>
        <v>4</v>
      </c>
      <c r="DTB539" s="340" t="s">
        <v>613</v>
      </c>
      <c r="DTC539" s="485">
        <f>DTC538+1</f>
        <v>4</v>
      </c>
      <c r="DTD539" s="340" t="s">
        <v>613</v>
      </c>
      <c r="DTE539" s="485">
        <f>DTE538+1</f>
        <v>4</v>
      </c>
      <c r="DTF539" s="340" t="s">
        <v>613</v>
      </c>
      <c r="DTG539" s="485">
        <f>DTG538+1</f>
        <v>4</v>
      </c>
      <c r="DTH539" s="340" t="s">
        <v>613</v>
      </c>
      <c r="DTI539" s="485">
        <f>DTI538+1</f>
        <v>4</v>
      </c>
      <c r="DTJ539" s="340" t="s">
        <v>613</v>
      </c>
      <c r="DTK539" s="485">
        <f>DTK538+1</f>
        <v>4</v>
      </c>
      <c r="DTL539" s="340" t="s">
        <v>613</v>
      </c>
      <c r="DTM539" s="485">
        <f>DTM538+1</f>
        <v>4</v>
      </c>
      <c r="DTN539" s="340" t="s">
        <v>613</v>
      </c>
      <c r="DTO539" s="485">
        <f>DTO538+1</f>
        <v>4</v>
      </c>
      <c r="DTP539" s="340" t="s">
        <v>613</v>
      </c>
      <c r="DTQ539" s="485">
        <f>DTQ538+1</f>
        <v>4</v>
      </c>
      <c r="DTR539" s="340" t="s">
        <v>613</v>
      </c>
      <c r="DTS539" s="485">
        <f>DTS538+1</f>
        <v>4</v>
      </c>
      <c r="DTT539" s="340" t="s">
        <v>613</v>
      </c>
      <c r="DTU539" s="485">
        <f>DTU538+1</f>
        <v>4</v>
      </c>
      <c r="DTV539" s="340" t="s">
        <v>613</v>
      </c>
      <c r="DTW539" s="485">
        <f>DTW538+1</f>
        <v>4</v>
      </c>
      <c r="DTX539" s="340" t="s">
        <v>613</v>
      </c>
      <c r="DTY539" s="485">
        <f>DTY538+1</f>
        <v>4</v>
      </c>
      <c r="DTZ539" s="340" t="s">
        <v>613</v>
      </c>
      <c r="DUA539" s="485">
        <f>DUA538+1</f>
        <v>4</v>
      </c>
      <c r="DUB539" s="340" t="s">
        <v>613</v>
      </c>
      <c r="DUC539" s="485">
        <f>DUC538+1</f>
        <v>4</v>
      </c>
      <c r="DUD539" s="340" t="s">
        <v>613</v>
      </c>
      <c r="DUE539" s="485">
        <f>DUE538+1</f>
        <v>4</v>
      </c>
      <c r="DUF539" s="340" t="s">
        <v>613</v>
      </c>
      <c r="DUG539" s="485">
        <f>DUG538+1</f>
        <v>4</v>
      </c>
      <c r="DUH539" s="340" t="s">
        <v>613</v>
      </c>
      <c r="DUI539" s="485">
        <f>DUI538+1</f>
        <v>4</v>
      </c>
      <c r="DUJ539" s="340" t="s">
        <v>613</v>
      </c>
      <c r="DUK539" s="485">
        <f>DUK538+1</f>
        <v>4</v>
      </c>
      <c r="DUL539" s="340" t="s">
        <v>613</v>
      </c>
      <c r="DUM539" s="485">
        <f>DUM538+1</f>
        <v>4</v>
      </c>
      <c r="DUN539" s="340" t="s">
        <v>613</v>
      </c>
      <c r="DUO539" s="485">
        <f>DUO538+1</f>
        <v>4</v>
      </c>
      <c r="DUP539" s="340" t="s">
        <v>613</v>
      </c>
      <c r="DUQ539" s="485">
        <f>DUQ538+1</f>
        <v>4</v>
      </c>
      <c r="DUR539" s="340" t="s">
        <v>613</v>
      </c>
      <c r="DUS539" s="485">
        <f>DUS538+1</f>
        <v>4</v>
      </c>
      <c r="DUT539" s="340" t="s">
        <v>613</v>
      </c>
      <c r="DUU539" s="485">
        <f>DUU538+1</f>
        <v>4</v>
      </c>
      <c r="DUV539" s="340" t="s">
        <v>613</v>
      </c>
      <c r="DUW539" s="485">
        <f>DUW538+1</f>
        <v>4</v>
      </c>
      <c r="DUX539" s="340" t="s">
        <v>613</v>
      </c>
      <c r="DUY539" s="485">
        <f>DUY538+1</f>
        <v>4</v>
      </c>
      <c r="DUZ539" s="340" t="s">
        <v>613</v>
      </c>
      <c r="DVA539" s="485">
        <f>DVA538+1</f>
        <v>4</v>
      </c>
      <c r="DVB539" s="340" t="s">
        <v>613</v>
      </c>
      <c r="DVC539" s="485">
        <f>DVC538+1</f>
        <v>4</v>
      </c>
      <c r="DVD539" s="340" t="s">
        <v>613</v>
      </c>
      <c r="DVE539" s="485">
        <f>DVE538+1</f>
        <v>4</v>
      </c>
      <c r="DVF539" s="340" t="s">
        <v>613</v>
      </c>
      <c r="DVG539" s="485">
        <f>DVG538+1</f>
        <v>4</v>
      </c>
      <c r="DVH539" s="340" t="s">
        <v>613</v>
      </c>
      <c r="DVI539" s="485">
        <f>DVI538+1</f>
        <v>4</v>
      </c>
      <c r="DVJ539" s="340" t="s">
        <v>613</v>
      </c>
      <c r="DVK539" s="485">
        <f>DVK538+1</f>
        <v>4</v>
      </c>
      <c r="DVL539" s="340" t="s">
        <v>613</v>
      </c>
      <c r="DVM539" s="485">
        <f>DVM538+1</f>
        <v>4</v>
      </c>
      <c r="DVN539" s="340" t="s">
        <v>613</v>
      </c>
      <c r="DVO539" s="485">
        <f>DVO538+1</f>
        <v>4</v>
      </c>
      <c r="DVP539" s="340" t="s">
        <v>613</v>
      </c>
      <c r="DVQ539" s="485">
        <f>DVQ538+1</f>
        <v>4</v>
      </c>
      <c r="DVR539" s="340" t="s">
        <v>613</v>
      </c>
      <c r="DVS539" s="485">
        <f>DVS538+1</f>
        <v>4</v>
      </c>
      <c r="DVT539" s="340" t="s">
        <v>613</v>
      </c>
      <c r="DVU539" s="485">
        <f>DVU538+1</f>
        <v>4</v>
      </c>
      <c r="DVV539" s="340" t="s">
        <v>613</v>
      </c>
      <c r="DVW539" s="485">
        <f>DVW538+1</f>
        <v>4</v>
      </c>
      <c r="DVX539" s="340" t="s">
        <v>613</v>
      </c>
      <c r="DVY539" s="485">
        <f>DVY538+1</f>
        <v>4</v>
      </c>
      <c r="DVZ539" s="340" t="s">
        <v>613</v>
      </c>
      <c r="DWA539" s="485">
        <f>DWA538+1</f>
        <v>4</v>
      </c>
      <c r="DWB539" s="340" t="s">
        <v>613</v>
      </c>
      <c r="DWC539" s="485">
        <f>DWC538+1</f>
        <v>4</v>
      </c>
      <c r="DWD539" s="340" t="s">
        <v>613</v>
      </c>
      <c r="DWE539" s="485">
        <f>DWE538+1</f>
        <v>4</v>
      </c>
      <c r="DWF539" s="340" t="s">
        <v>613</v>
      </c>
      <c r="DWG539" s="485">
        <f>DWG538+1</f>
        <v>4</v>
      </c>
      <c r="DWH539" s="340" t="s">
        <v>613</v>
      </c>
      <c r="DWI539" s="485">
        <f>DWI538+1</f>
        <v>4</v>
      </c>
      <c r="DWJ539" s="340" t="s">
        <v>613</v>
      </c>
      <c r="DWK539" s="485">
        <f>DWK538+1</f>
        <v>4</v>
      </c>
      <c r="DWL539" s="340" t="s">
        <v>613</v>
      </c>
      <c r="DWM539" s="485">
        <f>DWM538+1</f>
        <v>4</v>
      </c>
      <c r="DWN539" s="340" t="s">
        <v>613</v>
      </c>
      <c r="DWO539" s="485">
        <f>DWO538+1</f>
        <v>4</v>
      </c>
      <c r="DWP539" s="340" t="s">
        <v>613</v>
      </c>
      <c r="DWQ539" s="485">
        <f>DWQ538+1</f>
        <v>4</v>
      </c>
      <c r="DWR539" s="340" t="s">
        <v>613</v>
      </c>
      <c r="DWS539" s="485">
        <f>DWS538+1</f>
        <v>4</v>
      </c>
      <c r="DWT539" s="340" t="s">
        <v>613</v>
      </c>
      <c r="DWU539" s="485">
        <f>DWU538+1</f>
        <v>4</v>
      </c>
      <c r="DWV539" s="340" t="s">
        <v>613</v>
      </c>
      <c r="DWW539" s="485">
        <f>DWW538+1</f>
        <v>4</v>
      </c>
      <c r="DWX539" s="340" t="s">
        <v>613</v>
      </c>
      <c r="DWY539" s="485">
        <f>DWY538+1</f>
        <v>4</v>
      </c>
      <c r="DWZ539" s="340" t="s">
        <v>613</v>
      </c>
      <c r="DXA539" s="485">
        <f>DXA538+1</f>
        <v>4</v>
      </c>
      <c r="DXB539" s="340" t="s">
        <v>613</v>
      </c>
      <c r="DXC539" s="485">
        <f>DXC538+1</f>
        <v>4</v>
      </c>
      <c r="DXD539" s="340" t="s">
        <v>613</v>
      </c>
      <c r="DXE539" s="485">
        <f>DXE538+1</f>
        <v>4</v>
      </c>
      <c r="DXF539" s="340" t="s">
        <v>613</v>
      </c>
      <c r="DXG539" s="485">
        <f>DXG538+1</f>
        <v>4</v>
      </c>
      <c r="DXH539" s="340" t="s">
        <v>613</v>
      </c>
      <c r="DXI539" s="485">
        <f>DXI538+1</f>
        <v>4</v>
      </c>
      <c r="DXJ539" s="340" t="s">
        <v>613</v>
      </c>
      <c r="DXK539" s="485">
        <f>DXK538+1</f>
        <v>4</v>
      </c>
      <c r="DXL539" s="340" t="s">
        <v>613</v>
      </c>
      <c r="DXM539" s="485">
        <f>DXM538+1</f>
        <v>4</v>
      </c>
      <c r="DXN539" s="340" t="s">
        <v>613</v>
      </c>
      <c r="DXO539" s="485">
        <f>DXO538+1</f>
        <v>4</v>
      </c>
      <c r="DXP539" s="340" t="s">
        <v>613</v>
      </c>
      <c r="DXQ539" s="485">
        <f>DXQ538+1</f>
        <v>4</v>
      </c>
      <c r="DXR539" s="340" t="s">
        <v>613</v>
      </c>
      <c r="DXS539" s="485">
        <f>DXS538+1</f>
        <v>4</v>
      </c>
      <c r="DXT539" s="340" t="s">
        <v>613</v>
      </c>
      <c r="DXU539" s="485">
        <f>DXU538+1</f>
        <v>4</v>
      </c>
      <c r="DXV539" s="340" t="s">
        <v>613</v>
      </c>
      <c r="DXW539" s="485">
        <f>DXW538+1</f>
        <v>4</v>
      </c>
      <c r="DXX539" s="340" t="s">
        <v>613</v>
      </c>
      <c r="DXY539" s="485">
        <f>DXY538+1</f>
        <v>4</v>
      </c>
      <c r="DXZ539" s="340" t="s">
        <v>613</v>
      </c>
      <c r="DYA539" s="485">
        <f>DYA538+1</f>
        <v>4</v>
      </c>
      <c r="DYB539" s="340" t="s">
        <v>613</v>
      </c>
      <c r="DYC539" s="485">
        <f>DYC538+1</f>
        <v>4</v>
      </c>
      <c r="DYD539" s="340" t="s">
        <v>613</v>
      </c>
      <c r="DYE539" s="485">
        <f>DYE538+1</f>
        <v>4</v>
      </c>
      <c r="DYF539" s="340" t="s">
        <v>613</v>
      </c>
      <c r="DYG539" s="485">
        <f>DYG538+1</f>
        <v>4</v>
      </c>
      <c r="DYH539" s="340" t="s">
        <v>613</v>
      </c>
      <c r="DYI539" s="485">
        <f>DYI538+1</f>
        <v>4</v>
      </c>
      <c r="DYJ539" s="340" t="s">
        <v>613</v>
      </c>
      <c r="DYK539" s="485">
        <f>DYK538+1</f>
        <v>4</v>
      </c>
      <c r="DYL539" s="340" t="s">
        <v>613</v>
      </c>
      <c r="DYM539" s="485">
        <f>DYM538+1</f>
        <v>4</v>
      </c>
      <c r="DYN539" s="340" t="s">
        <v>613</v>
      </c>
      <c r="DYO539" s="485">
        <f>DYO538+1</f>
        <v>4</v>
      </c>
      <c r="DYP539" s="340" t="s">
        <v>613</v>
      </c>
      <c r="DYQ539" s="485">
        <f>DYQ538+1</f>
        <v>4</v>
      </c>
      <c r="DYR539" s="340" t="s">
        <v>613</v>
      </c>
      <c r="DYS539" s="485">
        <f>DYS538+1</f>
        <v>4</v>
      </c>
      <c r="DYT539" s="340" t="s">
        <v>613</v>
      </c>
      <c r="DYU539" s="485">
        <f>DYU538+1</f>
        <v>4</v>
      </c>
      <c r="DYV539" s="340" t="s">
        <v>613</v>
      </c>
      <c r="DYW539" s="485">
        <f>DYW538+1</f>
        <v>4</v>
      </c>
      <c r="DYX539" s="340" t="s">
        <v>613</v>
      </c>
      <c r="DYY539" s="485">
        <f>DYY538+1</f>
        <v>4</v>
      </c>
      <c r="DYZ539" s="340" t="s">
        <v>613</v>
      </c>
      <c r="DZA539" s="485">
        <f>DZA538+1</f>
        <v>4</v>
      </c>
      <c r="DZB539" s="340" t="s">
        <v>613</v>
      </c>
      <c r="DZC539" s="485">
        <f>DZC538+1</f>
        <v>4</v>
      </c>
      <c r="DZD539" s="340" t="s">
        <v>613</v>
      </c>
      <c r="DZE539" s="485">
        <f>DZE538+1</f>
        <v>4</v>
      </c>
      <c r="DZF539" s="340" t="s">
        <v>613</v>
      </c>
      <c r="DZG539" s="485">
        <f>DZG538+1</f>
        <v>4</v>
      </c>
      <c r="DZH539" s="340" t="s">
        <v>613</v>
      </c>
      <c r="DZI539" s="485">
        <f>DZI538+1</f>
        <v>4</v>
      </c>
      <c r="DZJ539" s="340" t="s">
        <v>613</v>
      </c>
      <c r="DZK539" s="485">
        <f>DZK538+1</f>
        <v>4</v>
      </c>
      <c r="DZL539" s="340" t="s">
        <v>613</v>
      </c>
      <c r="DZM539" s="485">
        <f>DZM538+1</f>
        <v>4</v>
      </c>
      <c r="DZN539" s="340" t="s">
        <v>613</v>
      </c>
      <c r="DZO539" s="485">
        <f>DZO538+1</f>
        <v>4</v>
      </c>
      <c r="DZP539" s="340" t="s">
        <v>613</v>
      </c>
      <c r="DZQ539" s="485">
        <f>DZQ538+1</f>
        <v>4</v>
      </c>
      <c r="DZR539" s="340" t="s">
        <v>613</v>
      </c>
      <c r="DZS539" s="485">
        <f>DZS538+1</f>
        <v>4</v>
      </c>
      <c r="DZT539" s="340" t="s">
        <v>613</v>
      </c>
      <c r="DZU539" s="485">
        <f>DZU538+1</f>
        <v>4</v>
      </c>
      <c r="DZV539" s="340" t="s">
        <v>613</v>
      </c>
      <c r="DZW539" s="485">
        <f>DZW538+1</f>
        <v>4</v>
      </c>
      <c r="DZX539" s="340" t="s">
        <v>613</v>
      </c>
      <c r="DZY539" s="485">
        <f>DZY538+1</f>
        <v>4</v>
      </c>
      <c r="DZZ539" s="340" t="s">
        <v>613</v>
      </c>
      <c r="EAA539" s="485">
        <f>EAA538+1</f>
        <v>4</v>
      </c>
      <c r="EAB539" s="340" t="s">
        <v>613</v>
      </c>
      <c r="EAC539" s="485">
        <f>EAC538+1</f>
        <v>4</v>
      </c>
      <c r="EAD539" s="340" t="s">
        <v>613</v>
      </c>
      <c r="EAE539" s="485">
        <f>EAE538+1</f>
        <v>4</v>
      </c>
      <c r="EAF539" s="340" t="s">
        <v>613</v>
      </c>
      <c r="EAG539" s="485">
        <f>EAG538+1</f>
        <v>4</v>
      </c>
      <c r="EAH539" s="340" t="s">
        <v>613</v>
      </c>
      <c r="EAI539" s="485">
        <f>EAI538+1</f>
        <v>4</v>
      </c>
      <c r="EAJ539" s="340" t="s">
        <v>613</v>
      </c>
      <c r="EAK539" s="485">
        <f>EAK538+1</f>
        <v>4</v>
      </c>
      <c r="EAL539" s="340" t="s">
        <v>613</v>
      </c>
      <c r="EAM539" s="485">
        <f>EAM538+1</f>
        <v>4</v>
      </c>
      <c r="EAN539" s="340" t="s">
        <v>613</v>
      </c>
      <c r="EAO539" s="485">
        <f>EAO538+1</f>
        <v>4</v>
      </c>
      <c r="EAP539" s="340" t="s">
        <v>613</v>
      </c>
      <c r="EAQ539" s="485">
        <f>EAQ538+1</f>
        <v>4</v>
      </c>
      <c r="EAR539" s="340" t="s">
        <v>613</v>
      </c>
      <c r="EAS539" s="485">
        <f>EAS538+1</f>
        <v>4</v>
      </c>
      <c r="EAT539" s="340" t="s">
        <v>613</v>
      </c>
      <c r="EAU539" s="485">
        <f>EAU538+1</f>
        <v>4</v>
      </c>
      <c r="EAV539" s="340" t="s">
        <v>613</v>
      </c>
      <c r="EAW539" s="485">
        <f>EAW538+1</f>
        <v>4</v>
      </c>
      <c r="EAX539" s="340" t="s">
        <v>613</v>
      </c>
      <c r="EAY539" s="485">
        <f>EAY538+1</f>
        <v>4</v>
      </c>
      <c r="EAZ539" s="340" t="s">
        <v>613</v>
      </c>
      <c r="EBA539" s="485">
        <f>EBA538+1</f>
        <v>4</v>
      </c>
      <c r="EBB539" s="340" t="s">
        <v>613</v>
      </c>
      <c r="EBC539" s="485">
        <f>EBC538+1</f>
        <v>4</v>
      </c>
      <c r="EBD539" s="340" t="s">
        <v>613</v>
      </c>
      <c r="EBE539" s="485">
        <f>EBE538+1</f>
        <v>4</v>
      </c>
      <c r="EBF539" s="340" t="s">
        <v>613</v>
      </c>
      <c r="EBG539" s="485">
        <f>EBG538+1</f>
        <v>4</v>
      </c>
      <c r="EBH539" s="340" t="s">
        <v>613</v>
      </c>
      <c r="EBI539" s="485">
        <f>EBI538+1</f>
        <v>4</v>
      </c>
      <c r="EBJ539" s="340" t="s">
        <v>613</v>
      </c>
      <c r="EBK539" s="485">
        <f>EBK538+1</f>
        <v>4</v>
      </c>
      <c r="EBL539" s="340" t="s">
        <v>613</v>
      </c>
      <c r="EBM539" s="485">
        <f>EBM538+1</f>
        <v>4</v>
      </c>
      <c r="EBN539" s="340" t="s">
        <v>613</v>
      </c>
      <c r="EBO539" s="485">
        <f>EBO538+1</f>
        <v>4</v>
      </c>
      <c r="EBP539" s="340" t="s">
        <v>613</v>
      </c>
      <c r="EBQ539" s="485">
        <f>EBQ538+1</f>
        <v>4</v>
      </c>
      <c r="EBR539" s="340" t="s">
        <v>613</v>
      </c>
      <c r="EBS539" s="485">
        <f>EBS538+1</f>
        <v>4</v>
      </c>
      <c r="EBT539" s="340" t="s">
        <v>613</v>
      </c>
      <c r="EBU539" s="485">
        <f>EBU538+1</f>
        <v>4</v>
      </c>
      <c r="EBV539" s="340" t="s">
        <v>613</v>
      </c>
      <c r="EBW539" s="485">
        <f>EBW538+1</f>
        <v>4</v>
      </c>
      <c r="EBX539" s="340" t="s">
        <v>613</v>
      </c>
      <c r="EBY539" s="485">
        <f>EBY538+1</f>
        <v>4</v>
      </c>
      <c r="EBZ539" s="340" t="s">
        <v>613</v>
      </c>
      <c r="ECA539" s="485">
        <f>ECA538+1</f>
        <v>4</v>
      </c>
      <c r="ECB539" s="340" t="s">
        <v>613</v>
      </c>
      <c r="ECC539" s="485">
        <f>ECC538+1</f>
        <v>4</v>
      </c>
      <c r="ECD539" s="340" t="s">
        <v>613</v>
      </c>
      <c r="ECE539" s="485">
        <f>ECE538+1</f>
        <v>4</v>
      </c>
      <c r="ECF539" s="340" t="s">
        <v>613</v>
      </c>
      <c r="ECG539" s="485">
        <f>ECG538+1</f>
        <v>4</v>
      </c>
      <c r="ECH539" s="340" t="s">
        <v>613</v>
      </c>
      <c r="ECI539" s="485">
        <f>ECI538+1</f>
        <v>4</v>
      </c>
      <c r="ECJ539" s="340" t="s">
        <v>613</v>
      </c>
      <c r="ECK539" s="485">
        <f>ECK538+1</f>
        <v>4</v>
      </c>
      <c r="ECL539" s="340" t="s">
        <v>613</v>
      </c>
      <c r="ECM539" s="485">
        <f>ECM538+1</f>
        <v>4</v>
      </c>
      <c r="ECN539" s="340" t="s">
        <v>613</v>
      </c>
      <c r="ECO539" s="485">
        <f>ECO538+1</f>
        <v>4</v>
      </c>
      <c r="ECP539" s="340" t="s">
        <v>613</v>
      </c>
      <c r="ECQ539" s="485">
        <f>ECQ538+1</f>
        <v>4</v>
      </c>
      <c r="ECR539" s="340" t="s">
        <v>613</v>
      </c>
      <c r="ECS539" s="485">
        <f>ECS538+1</f>
        <v>4</v>
      </c>
      <c r="ECT539" s="340" t="s">
        <v>613</v>
      </c>
      <c r="ECU539" s="485">
        <f>ECU538+1</f>
        <v>4</v>
      </c>
      <c r="ECV539" s="340" t="s">
        <v>613</v>
      </c>
      <c r="ECW539" s="485">
        <f>ECW538+1</f>
        <v>4</v>
      </c>
      <c r="ECX539" s="340" t="s">
        <v>613</v>
      </c>
      <c r="ECY539" s="485">
        <f>ECY538+1</f>
        <v>4</v>
      </c>
      <c r="ECZ539" s="340" t="s">
        <v>613</v>
      </c>
      <c r="EDA539" s="485">
        <f>EDA538+1</f>
        <v>4</v>
      </c>
      <c r="EDB539" s="340" t="s">
        <v>613</v>
      </c>
      <c r="EDC539" s="485">
        <f>EDC538+1</f>
        <v>4</v>
      </c>
      <c r="EDD539" s="340" t="s">
        <v>613</v>
      </c>
      <c r="EDE539" s="485">
        <f>EDE538+1</f>
        <v>4</v>
      </c>
      <c r="EDF539" s="340" t="s">
        <v>613</v>
      </c>
      <c r="EDG539" s="485">
        <f>EDG538+1</f>
        <v>4</v>
      </c>
      <c r="EDH539" s="340" t="s">
        <v>613</v>
      </c>
      <c r="EDI539" s="485">
        <f>EDI538+1</f>
        <v>4</v>
      </c>
      <c r="EDJ539" s="340" t="s">
        <v>613</v>
      </c>
      <c r="EDK539" s="485">
        <f>EDK538+1</f>
        <v>4</v>
      </c>
      <c r="EDL539" s="340" t="s">
        <v>613</v>
      </c>
      <c r="EDM539" s="485">
        <f>EDM538+1</f>
        <v>4</v>
      </c>
      <c r="EDN539" s="340" t="s">
        <v>613</v>
      </c>
      <c r="EDO539" s="485">
        <f>EDO538+1</f>
        <v>4</v>
      </c>
      <c r="EDP539" s="340" t="s">
        <v>613</v>
      </c>
      <c r="EDQ539" s="485">
        <f>EDQ538+1</f>
        <v>4</v>
      </c>
      <c r="EDR539" s="340" t="s">
        <v>613</v>
      </c>
      <c r="EDS539" s="485">
        <f>EDS538+1</f>
        <v>4</v>
      </c>
      <c r="EDT539" s="340" t="s">
        <v>613</v>
      </c>
      <c r="EDU539" s="485">
        <f>EDU538+1</f>
        <v>4</v>
      </c>
      <c r="EDV539" s="340" t="s">
        <v>613</v>
      </c>
      <c r="EDW539" s="485">
        <f>EDW538+1</f>
        <v>4</v>
      </c>
      <c r="EDX539" s="340" t="s">
        <v>613</v>
      </c>
      <c r="EDY539" s="485">
        <f>EDY538+1</f>
        <v>4</v>
      </c>
      <c r="EDZ539" s="340" t="s">
        <v>613</v>
      </c>
      <c r="EEA539" s="485">
        <f>EEA538+1</f>
        <v>4</v>
      </c>
      <c r="EEB539" s="340" t="s">
        <v>613</v>
      </c>
      <c r="EEC539" s="485">
        <f>EEC538+1</f>
        <v>4</v>
      </c>
      <c r="EED539" s="340" t="s">
        <v>613</v>
      </c>
      <c r="EEE539" s="485">
        <f>EEE538+1</f>
        <v>4</v>
      </c>
      <c r="EEF539" s="340" t="s">
        <v>613</v>
      </c>
      <c r="EEG539" s="485">
        <f>EEG538+1</f>
        <v>4</v>
      </c>
      <c r="EEH539" s="340" t="s">
        <v>613</v>
      </c>
      <c r="EEI539" s="485">
        <f>EEI538+1</f>
        <v>4</v>
      </c>
      <c r="EEJ539" s="340" t="s">
        <v>613</v>
      </c>
      <c r="EEK539" s="485">
        <f>EEK538+1</f>
        <v>4</v>
      </c>
      <c r="EEL539" s="340" t="s">
        <v>613</v>
      </c>
      <c r="EEM539" s="485">
        <f>EEM538+1</f>
        <v>4</v>
      </c>
      <c r="EEN539" s="340" t="s">
        <v>613</v>
      </c>
      <c r="EEO539" s="485">
        <f>EEO538+1</f>
        <v>4</v>
      </c>
      <c r="EEP539" s="340" t="s">
        <v>613</v>
      </c>
      <c r="EEQ539" s="485">
        <f>EEQ538+1</f>
        <v>4</v>
      </c>
      <c r="EER539" s="340" t="s">
        <v>613</v>
      </c>
      <c r="EES539" s="485">
        <f>EES538+1</f>
        <v>4</v>
      </c>
      <c r="EET539" s="340" t="s">
        <v>613</v>
      </c>
      <c r="EEU539" s="485">
        <f>EEU538+1</f>
        <v>4</v>
      </c>
      <c r="EEV539" s="340" t="s">
        <v>613</v>
      </c>
      <c r="EEW539" s="485">
        <f>EEW538+1</f>
        <v>4</v>
      </c>
      <c r="EEX539" s="340" t="s">
        <v>613</v>
      </c>
      <c r="EEY539" s="485">
        <f>EEY538+1</f>
        <v>4</v>
      </c>
      <c r="EEZ539" s="340" t="s">
        <v>613</v>
      </c>
      <c r="EFA539" s="485">
        <f>EFA538+1</f>
        <v>4</v>
      </c>
      <c r="EFB539" s="340" t="s">
        <v>613</v>
      </c>
      <c r="EFC539" s="485">
        <f>EFC538+1</f>
        <v>4</v>
      </c>
      <c r="EFD539" s="340" t="s">
        <v>613</v>
      </c>
      <c r="EFE539" s="485">
        <f>EFE538+1</f>
        <v>4</v>
      </c>
      <c r="EFF539" s="340" t="s">
        <v>613</v>
      </c>
      <c r="EFG539" s="485">
        <f>EFG538+1</f>
        <v>4</v>
      </c>
      <c r="EFH539" s="340" t="s">
        <v>613</v>
      </c>
      <c r="EFI539" s="485">
        <f>EFI538+1</f>
        <v>4</v>
      </c>
      <c r="EFJ539" s="340" t="s">
        <v>613</v>
      </c>
      <c r="EFK539" s="485">
        <f>EFK538+1</f>
        <v>4</v>
      </c>
      <c r="EFL539" s="340" t="s">
        <v>613</v>
      </c>
      <c r="EFM539" s="485">
        <f>EFM538+1</f>
        <v>4</v>
      </c>
      <c r="EFN539" s="340" t="s">
        <v>613</v>
      </c>
      <c r="EFO539" s="485">
        <f>EFO538+1</f>
        <v>4</v>
      </c>
      <c r="EFP539" s="340" t="s">
        <v>613</v>
      </c>
      <c r="EFQ539" s="485">
        <f>EFQ538+1</f>
        <v>4</v>
      </c>
      <c r="EFR539" s="340" t="s">
        <v>613</v>
      </c>
      <c r="EFS539" s="485">
        <f>EFS538+1</f>
        <v>4</v>
      </c>
      <c r="EFT539" s="340" t="s">
        <v>613</v>
      </c>
      <c r="EFU539" s="485">
        <f>EFU538+1</f>
        <v>4</v>
      </c>
      <c r="EFV539" s="340" t="s">
        <v>613</v>
      </c>
      <c r="EFW539" s="485">
        <f>EFW538+1</f>
        <v>4</v>
      </c>
      <c r="EFX539" s="340" t="s">
        <v>613</v>
      </c>
      <c r="EFY539" s="485">
        <f>EFY538+1</f>
        <v>4</v>
      </c>
      <c r="EFZ539" s="340" t="s">
        <v>613</v>
      </c>
      <c r="EGA539" s="485">
        <f>EGA538+1</f>
        <v>4</v>
      </c>
      <c r="EGB539" s="340" t="s">
        <v>613</v>
      </c>
      <c r="EGC539" s="485">
        <f>EGC538+1</f>
        <v>4</v>
      </c>
      <c r="EGD539" s="340" t="s">
        <v>613</v>
      </c>
      <c r="EGE539" s="485">
        <f>EGE538+1</f>
        <v>4</v>
      </c>
      <c r="EGF539" s="340" t="s">
        <v>613</v>
      </c>
      <c r="EGG539" s="485">
        <f>EGG538+1</f>
        <v>4</v>
      </c>
      <c r="EGH539" s="340" t="s">
        <v>613</v>
      </c>
      <c r="EGI539" s="485">
        <f>EGI538+1</f>
        <v>4</v>
      </c>
      <c r="EGJ539" s="340" t="s">
        <v>613</v>
      </c>
      <c r="EGK539" s="485">
        <f>EGK538+1</f>
        <v>4</v>
      </c>
      <c r="EGL539" s="340" t="s">
        <v>613</v>
      </c>
      <c r="EGM539" s="485">
        <f>EGM538+1</f>
        <v>4</v>
      </c>
      <c r="EGN539" s="340" t="s">
        <v>613</v>
      </c>
      <c r="EGO539" s="485">
        <f>EGO538+1</f>
        <v>4</v>
      </c>
      <c r="EGP539" s="340" t="s">
        <v>613</v>
      </c>
      <c r="EGQ539" s="485">
        <f>EGQ538+1</f>
        <v>4</v>
      </c>
      <c r="EGR539" s="340" t="s">
        <v>613</v>
      </c>
      <c r="EGS539" s="485">
        <f>EGS538+1</f>
        <v>4</v>
      </c>
      <c r="EGT539" s="340" t="s">
        <v>613</v>
      </c>
      <c r="EGU539" s="485">
        <f>EGU538+1</f>
        <v>4</v>
      </c>
      <c r="EGV539" s="340" t="s">
        <v>613</v>
      </c>
      <c r="EGW539" s="485">
        <f>EGW538+1</f>
        <v>4</v>
      </c>
      <c r="EGX539" s="340" t="s">
        <v>613</v>
      </c>
      <c r="EGY539" s="485">
        <f>EGY538+1</f>
        <v>4</v>
      </c>
      <c r="EGZ539" s="340" t="s">
        <v>613</v>
      </c>
      <c r="EHA539" s="485">
        <f>EHA538+1</f>
        <v>4</v>
      </c>
      <c r="EHB539" s="340" t="s">
        <v>613</v>
      </c>
      <c r="EHC539" s="485">
        <f>EHC538+1</f>
        <v>4</v>
      </c>
      <c r="EHD539" s="340" t="s">
        <v>613</v>
      </c>
      <c r="EHE539" s="485">
        <f>EHE538+1</f>
        <v>4</v>
      </c>
      <c r="EHF539" s="340" t="s">
        <v>613</v>
      </c>
      <c r="EHG539" s="485">
        <f>EHG538+1</f>
        <v>4</v>
      </c>
      <c r="EHH539" s="340" t="s">
        <v>613</v>
      </c>
      <c r="EHI539" s="485">
        <f>EHI538+1</f>
        <v>4</v>
      </c>
      <c r="EHJ539" s="340" t="s">
        <v>613</v>
      </c>
      <c r="EHK539" s="485">
        <f>EHK538+1</f>
        <v>4</v>
      </c>
      <c r="EHL539" s="340" t="s">
        <v>613</v>
      </c>
      <c r="EHM539" s="485">
        <f>EHM538+1</f>
        <v>4</v>
      </c>
      <c r="EHN539" s="340" t="s">
        <v>613</v>
      </c>
      <c r="EHO539" s="485">
        <f>EHO538+1</f>
        <v>4</v>
      </c>
      <c r="EHP539" s="340" t="s">
        <v>613</v>
      </c>
      <c r="EHQ539" s="485">
        <f>EHQ538+1</f>
        <v>4</v>
      </c>
      <c r="EHR539" s="340" t="s">
        <v>613</v>
      </c>
      <c r="EHS539" s="485">
        <f>EHS538+1</f>
        <v>4</v>
      </c>
      <c r="EHT539" s="340" t="s">
        <v>613</v>
      </c>
      <c r="EHU539" s="485">
        <f>EHU538+1</f>
        <v>4</v>
      </c>
      <c r="EHV539" s="340" t="s">
        <v>613</v>
      </c>
      <c r="EHW539" s="485">
        <f>EHW538+1</f>
        <v>4</v>
      </c>
      <c r="EHX539" s="340" t="s">
        <v>613</v>
      </c>
      <c r="EHY539" s="485">
        <f>EHY538+1</f>
        <v>4</v>
      </c>
      <c r="EHZ539" s="340" t="s">
        <v>613</v>
      </c>
      <c r="EIA539" s="485">
        <f>EIA538+1</f>
        <v>4</v>
      </c>
      <c r="EIB539" s="340" t="s">
        <v>613</v>
      </c>
      <c r="EIC539" s="485">
        <f>EIC538+1</f>
        <v>4</v>
      </c>
      <c r="EID539" s="340" t="s">
        <v>613</v>
      </c>
      <c r="EIE539" s="485">
        <f>EIE538+1</f>
        <v>4</v>
      </c>
      <c r="EIF539" s="340" t="s">
        <v>613</v>
      </c>
      <c r="EIG539" s="485">
        <f>EIG538+1</f>
        <v>4</v>
      </c>
      <c r="EIH539" s="340" t="s">
        <v>613</v>
      </c>
      <c r="EII539" s="485">
        <f>EII538+1</f>
        <v>4</v>
      </c>
      <c r="EIJ539" s="340" t="s">
        <v>613</v>
      </c>
      <c r="EIK539" s="485">
        <f>EIK538+1</f>
        <v>4</v>
      </c>
      <c r="EIL539" s="340" t="s">
        <v>613</v>
      </c>
      <c r="EIM539" s="485">
        <f>EIM538+1</f>
        <v>4</v>
      </c>
      <c r="EIN539" s="340" t="s">
        <v>613</v>
      </c>
      <c r="EIO539" s="485">
        <f>EIO538+1</f>
        <v>4</v>
      </c>
      <c r="EIP539" s="340" t="s">
        <v>613</v>
      </c>
      <c r="EIQ539" s="485">
        <f>EIQ538+1</f>
        <v>4</v>
      </c>
      <c r="EIR539" s="340" t="s">
        <v>613</v>
      </c>
      <c r="EIS539" s="485">
        <f>EIS538+1</f>
        <v>4</v>
      </c>
      <c r="EIT539" s="340" t="s">
        <v>613</v>
      </c>
      <c r="EIU539" s="485">
        <f>EIU538+1</f>
        <v>4</v>
      </c>
      <c r="EIV539" s="340" t="s">
        <v>613</v>
      </c>
      <c r="EIW539" s="485">
        <f>EIW538+1</f>
        <v>4</v>
      </c>
      <c r="EIX539" s="340" t="s">
        <v>613</v>
      </c>
      <c r="EIY539" s="485">
        <f>EIY538+1</f>
        <v>4</v>
      </c>
      <c r="EIZ539" s="340" t="s">
        <v>613</v>
      </c>
      <c r="EJA539" s="485">
        <f>EJA538+1</f>
        <v>4</v>
      </c>
      <c r="EJB539" s="340" t="s">
        <v>613</v>
      </c>
      <c r="EJC539" s="485">
        <f>EJC538+1</f>
        <v>4</v>
      </c>
      <c r="EJD539" s="340" t="s">
        <v>613</v>
      </c>
      <c r="EJE539" s="485">
        <f>EJE538+1</f>
        <v>4</v>
      </c>
      <c r="EJF539" s="340" t="s">
        <v>613</v>
      </c>
      <c r="EJG539" s="485">
        <f>EJG538+1</f>
        <v>4</v>
      </c>
      <c r="EJH539" s="340" t="s">
        <v>613</v>
      </c>
      <c r="EJI539" s="485">
        <f>EJI538+1</f>
        <v>4</v>
      </c>
      <c r="EJJ539" s="340" t="s">
        <v>613</v>
      </c>
      <c r="EJK539" s="485">
        <f>EJK538+1</f>
        <v>4</v>
      </c>
      <c r="EJL539" s="340" t="s">
        <v>613</v>
      </c>
      <c r="EJM539" s="485">
        <f>EJM538+1</f>
        <v>4</v>
      </c>
      <c r="EJN539" s="340" t="s">
        <v>613</v>
      </c>
      <c r="EJO539" s="485">
        <f>EJO538+1</f>
        <v>4</v>
      </c>
      <c r="EJP539" s="340" t="s">
        <v>613</v>
      </c>
      <c r="EJQ539" s="485">
        <f>EJQ538+1</f>
        <v>4</v>
      </c>
      <c r="EJR539" s="340" t="s">
        <v>613</v>
      </c>
      <c r="EJS539" s="485">
        <f>EJS538+1</f>
        <v>4</v>
      </c>
      <c r="EJT539" s="340" t="s">
        <v>613</v>
      </c>
      <c r="EJU539" s="485">
        <f>EJU538+1</f>
        <v>4</v>
      </c>
      <c r="EJV539" s="340" t="s">
        <v>613</v>
      </c>
      <c r="EJW539" s="485">
        <f>EJW538+1</f>
        <v>4</v>
      </c>
      <c r="EJX539" s="340" t="s">
        <v>613</v>
      </c>
      <c r="EJY539" s="485">
        <f>EJY538+1</f>
        <v>4</v>
      </c>
      <c r="EJZ539" s="340" t="s">
        <v>613</v>
      </c>
      <c r="EKA539" s="485">
        <f>EKA538+1</f>
        <v>4</v>
      </c>
      <c r="EKB539" s="340" t="s">
        <v>613</v>
      </c>
      <c r="EKC539" s="485">
        <f>EKC538+1</f>
        <v>4</v>
      </c>
      <c r="EKD539" s="340" t="s">
        <v>613</v>
      </c>
      <c r="EKE539" s="485">
        <f>EKE538+1</f>
        <v>4</v>
      </c>
      <c r="EKF539" s="340" t="s">
        <v>613</v>
      </c>
      <c r="EKG539" s="485">
        <f>EKG538+1</f>
        <v>4</v>
      </c>
      <c r="EKH539" s="340" t="s">
        <v>613</v>
      </c>
      <c r="EKI539" s="485">
        <f>EKI538+1</f>
        <v>4</v>
      </c>
      <c r="EKJ539" s="340" t="s">
        <v>613</v>
      </c>
      <c r="EKK539" s="485">
        <f>EKK538+1</f>
        <v>4</v>
      </c>
      <c r="EKL539" s="340" t="s">
        <v>613</v>
      </c>
      <c r="EKM539" s="485">
        <f>EKM538+1</f>
        <v>4</v>
      </c>
      <c r="EKN539" s="340" t="s">
        <v>613</v>
      </c>
      <c r="EKO539" s="485">
        <f>EKO538+1</f>
        <v>4</v>
      </c>
      <c r="EKP539" s="340" t="s">
        <v>613</v>
      </c>
      <c r="EKQ539" s="485">
        <f>EKQ538+1</f>
        <v>4</v>
      </c>
      <c r="EKR539" s="340" t="s">
        <v>613</v>
      </c>
      <c r="EKS539" s="485">
        <f>EKS538+1</f>
        <v>4</v>
      </c>
      <c r="EKT539" s="340" t="s">
        <v>613</v>
      </c>
      <c r="EKU539" s="485">
        <f>EKU538+1</f>
        <v>4</v>
      </c>
      <c r="EKV539" s="340" t="s">
        <v>613</v>
      </c>
      <c r="EKW539" s="485">
        <f>EKW538+1</f>
        <v>4</v>
      </c>
      <c r="EKX539" s="340" t="s">
        <v>613</v>
      </c>
      <c r="EKY539" s="485">
        <f>EKY538+1</f>
        <v>4</v>
      </c>
      <c r="EKZ539" s="340" t="s">
        <v>613</v>
      </c>
      <c r="ELA539" s="485">
        <f>ELA538+1</f>
        <v>4</v>
      </c>
      <c r="ELB539" s="340" t="s">
        <v>613</v>
      </c>
      <c r="ELC539" s="485">
        <f>ELC538+1</f>
        <v>4</v>
      </c>
      <c r="ELD539" s="340" t="s">
        <v>613</v>
      </c>
      <c r="ELE539" s="485">
        <f>ELE538+1</f>
        <v>4</v>
      </c>
      <c r="ELF539" s="340" t="s">
        <v>613</v>
      </c>
      <c r="ELG539" s="485">
        <f>ELG538+1</f>
        <v>4</v>
      </c>
      <c r="ELH539" s="340" t="s">
        <v>613</v>
      </c>
      <c r="ELI539" s="485">
        <f>ELI538+1</f>
        <v>4</v>
      </c>
      <c r="ELJ539" s="340" t="s">
        <v>613</v>
      </c>
      <c r="ELK539" s="485">
        <f>ELK538+1</f>
        <v>4</v>
      </c>
      <c r="ELL539" s="340" t="s">
        <v>613</v>
      </c>
      <c r="ELM539" s="485">
        <f>ELM538+1</f>
        <v>4</v>
      </c>
      <c r="ELN539" s="340" t="s">
        <v>613</v>
      </c>
      <c r="ELO539" s="485">
        <f>ELO538+1</f>
        <v>4</v>
      </c>
      <c r="ELP539" s="340" t="s">
        <v>613</v>
      </c>
      <c r="ELQ539" s="485">
        <f>ELQ538+1</f>
        <v>4</v>
      </c>
      <c r="ELR539" s="340" t="s">
        <v>613</v>
      </c>
      <c r="ELS539" s="485">
        <f>ELS538+1</f>
        <v>4</v>
      </c>
      <c r="ELT539" s="340" t="s">
        <v>613</v>
      </c>
      <c r="ELU539" s="485">
        <f>ELU538+1</f>
        <v>4</v>
      </c>
      <c r="ELV539" s="340" t="s">
        <v>613</v>
      </c>
      <c r="ELW539" s="485">
        <f>ELW538+1</f>
        <v>4</v>
      </c>
      <c r="ELX539" s="340" t="s">
        <v>613</v>
      </c>
      <c r="ELY539" s="485">
        <f>ELY538+1</f>
        <v>4</v>
      </c>
      <c r="ELZ539" s="340" t="s">
        <v>613</v>
      </c>
      <c r="EMA539" s="485">
        <f>EMA538+1</f>
        <v>4</v>
      </c>
      <c r="EMB539" s="340" t="s">
        <v>613</v>
      </c>
      <c r="EMC539" s="485">
        <f>EMC538+1</f>
        <v>4</v>
      </c>
      <c r="EMD539" s="340" t="s">
        <v>613</v>
      </c>
      <c r="EME539" s="485">
        <f>EME538+1</f>
        <v>4</v>
      </c>
      <c r="EMF539" s="340" t="s">
        <v>613</v>
      </c>
      <c r="EMG539" s="485">
        <f>EMG538+1</f>
        <v>4</v>
      </c>
      <c r="EMH539" s="340" t="s">
        <v>613</v>
      </c>
      <c r="EMI539" s="485">
        <f>EMI538+1</f>
        <v>4</v>
      </c>
      <c r="EMJ539" s="340" t="s">
        <v>613</v>
      </c>
      <c r="EMK539" s="485">
        <f>EMK538+1</f>
        <v>4</v>
      </c>
      <c r="EML539" s="340" t="s">
        <v>613</v>
      </c>
      <c r="EMM539" s="485">
        <f>EMM538+1</f>
        <v>4</v>
      </c>
      <c r="EMN539" s="340" t="s">
        <v>613</v>
      </c>
      <c r="EMO539" s="485">
        <f>EMO538+1</f>
        <v>4</v>
      </c>
      <c r="EMP539" s="340" t="s">
        <v>613</v>
      </c>
      <c r="EMQ539" s="485">
        <f>EMQ538+1</f>
        <v>4</v>
      </c>
      <c r="EMR539" s="340" t="s">
        <v>613</v>
      </c>
      <c r="EMS539" s="485">
        <f>EMS538+1</f>
        <v>4</v>
      </c>
      <c r="EMT539" s="340" t="s">
        <v>613</v>
      </c>
      <c r="EMU539" s="485">
        <f>EMU538+1</f>
        <v>4</v>
      </c>
      <c r="EMV539" s="340" t="s">
        <v>613</v>
      </c>
      <c r="EMW539" s="485">
        <f>EMW538+1</f>
        <v>4</v>
      </c>
      <c r="EMX539" s="340" t="s">
        <v>613</v>
      </c>
      <c r="EMY539" s="485">
        <f>EMY538+1</f>
        <v>4</v>
      </c>
      <c r="EMZ539" s="340" t="s">
        <v>613</v>
      </c>
      <c r="ENA539" s="485">
        <f>ENA538+1</f>
        <v>4</v>
      </c>
      <c r="ENB539" s="340" t="s">
        <v>613</v>
      </c>
      <c r="ENC539" s="485">
        <f>ENC538+1</f>
        <v>4</v>
      </c>
      <c r="END539" s="340" t="s">
        <v>613</v>
      </c>
      <c r="ENE539" s="485">
        <f>ENE538+1</f>
        <v>4</v>
      </c>
      <c r="ENF539" s="340" t="s">
        <v>613</v>
      </c>
      <c r="ENG539" s="485">
        <f>ENG538+1</f>
        <v>4</v>
      </c>
      <c r="ENH539" s="340" t="s">
        <v>613</v>
      </c>
      <c r="ENI539" s="485">
        <f>ENI538+1</f>
        <v>4</v>
      </c>
      <c r="ENJ539" s="340" t="s">
        <v>613</v>
      </c>
      <c r="ENK539" s="485">
        <f>ENK538+1</f>
        <v>4</v>
      </c>
      <c r="ENL539" s="340" t="s">
        <v>613</v>
      </c>
      <c r="ENM539" s="485">
        <f>ENM538+1</f>
        <v>4</v>
      </c>
      <c r="ENN539" s="340" t="s">
        <v>613</v>
      </c>
      <c r="ENO539" s="485">
        <f>ENO538+1</f>
        <v>4</v>
      </c>
      <c r="ENP539" s="340" t="s">
        <v>613</v>
      </c>
      <c r="ENQ539" s="485">
        <f>ENQ538+1</f>
        <v>4</v>
      </c>
      <c r="ENR539" s="340" t="s">
        <v>613</v>
      </c>
      <c r="ENS539" s="485">
        <f>ENS538+1</f>
        <v>4</v>
      </c>
      <c r="ENT539" s="340" t="s">
        <v>613</v>
      </c>
      <c r="ENU539" s="485">
        <f>ENU538+1</f>
        <v>4</v>
      </c>
      <c r="ENV539" s="340" t="s">
        <v>613</v>
      </c>
      <c r="ENW539" s="485">
        <f>ENW538+1</f>
        <v>4</v>
      </c>
      <c r="ENX539" s="340" t="s">
        <v>613</v>
      </c>
      <c r="ENY539" s="485">
        <f>ENY538+1</f>
        <v>4</v>
      </c>
      <c r="ENZ539" s="340" t="s">
        <v>613</v>
      </c>
      <c r="EOA539" s="485">
        <f>EOA538+1</f>
        <v>4</v>
      </c>
      <c r="EOB539" s="340" t="s">
        <v>613</v>
      </c>
      <c r="EOC539" s="485">
        <f>EOC538+1</f>
        <v>4</v>
      </c>
      <c r="EOD539" s="340" t="s">
        <v>613</v>
      </c>
      <c r="EOE539" s="485">
        <f>EOE538+1</f>
        <v>4</v>
      </c>
      <c r="EOF539" s="340" t="s">
        <v>613</v>
      </c>
      <c r="EOG539" s="485">
        <f>EOG538+1</f>
        <v>4</v>
      </c>
      <c r="EOH539" s="340" t="s">
        <v>613</v>
      </c>
      <c r="EOI539" s="485">
        <f>EOI538+1</f>
        <v>4</v>
      </c>
      <c r="EOJ539" s="340" t="s">
        <v>613</v>
      </c>
      <c r="EOK539" s="485">
        <f>EOK538+1</f>
        <v>4</v>
      </c>
      <c r="EOL539" s="340" t="s">
        <v>613</v>
      </c>
      <c r="EOM539" s="485">
        <f>EOM538+1</f>
        <v>4</v>
      </c>
      <c r="EON539" s="340" t="s">
        <v>613</v>
      </c>
      <c r="EOO539" s="485">
        <f>EOO538+1</f>
        <v>4</v>
      </c>
      <c r="EOP539" s="340" t="s">
        <v>613</v>
      </c>
      <c r="EOQ539" s="485">
        <f>EOQ538+1</f>
        <v>4</v>
      </c>
      <c r="EOR539" s="340" t="s">
        <v>613</v>
      </c>
      <c r="EOS539" s="485">
        <f>EOS538+1</f>
        <v>4</v>
      </c>
      <c r="EOT539" s="340" t="s">
        <v>613</v>
      </c>
      <c r="EOU539" s="485">
        <f>EOU538+1</f>
        <v>4</v>
      </c>
      <c r="EOV539" s="340" t="s">
        <v>613</v>
      </c>
      <c r="EOW539" s="485">
        <f>EOW538+1</f>
        <v>4</v>
      </c>
      <c r="EOX539" s="340" t="s">
        <v>613</v>
      </c>
      <c r="EOY539" s="485">
        <f>EOY538+1</f>
        <v>4</v>
      </c>
      <c r="EOZ539" s="340" t="s">
        <v>613</v>
      </c>
      <c r="EPA539" s="485">
        <f>EPA538+1</f>
        <v>4</v>
      </c>
      <c r="EPB539" s="340" t="s">
        <v>613</v>
      </c>
      <c r="EPC539" s="485">
        <f>EPC538+1</f>
        <v>4</v>
      </c>
      <c r="EPD539" s="340" t="s">
        <v>613</v>
      </c>
      <c r="EPE539" s="485">
        <f>EPE538+1</f>
        <v>4</v>
      </c>
      <c r="EPF539" s="340" t="s">
        <v>613</v>
      </c>
      <c r="EPG539" s="485">
        <f>EPG538+1</f>
        <v>4</v>
      </c>
      <c r="EPH539" s="340" t="s">
        <v>613</v>
      </c>
      <c r="EPI539" s="485">
        <f>EPI538+1</f>
        <v>4</v>
      </c>
      <c r="EPJ539" s="340" t="s">
        <v>613</v>
      </c>
      <c r="EPK539" s="485">
        <f>EPK538+1</f>
        <v>4</v>
      </c>
      <c r="EPL539" s="340" t="s">
        <v>613</v>
      </c>
      <c r="EPM539" s="485">
        <f>EPM538+1</f>
        <v>4</v>
      </c>
      <c r="EPN539" s="340" t="s">
        <v>613</v>
      </c>
      <c r="EPO539" s="485">
        <f>EPO538+1</f>
        <v>4</v>
      </c>
      <c r="EPP539" s="340" t="s">
        <v>613</v>
      </c>
      <c r="EPQ539" s="485">
        <f>EPQ538+1</f>
        <v>4</v>
      </c>
      <c r="EPR539" s="340" t="s">
        <v>613</v>
      </c>
      <c r="EPS539" s="485">
        <f>EPS538+1</f>
        <v>4</v>
      </c>
      <c r="EPT539" s="340" t="s">
        <v>613</v>
      </c>
      <c r="EPU539" s="485">
        <f>EPU538+1</f>
        <v>4</v>
      </c>
      <c r="EPV539" s="340" t="s">
        <v>613</v>
      </c>
      <c r="EPW539" s="485">
        <f>EPW538+1</f>
        <v>4</v>
      </c>
      <c r="EPX539" s="340" t="s">
        <v>613</v>
      </c>
      <c r="EPY539" s="485">
        <f>EPY538+1</f>
        <v>4</v>
      </c>
      <c r="EPZ539" s="340" t="s">
        <v>613</v>
      </c>
      <c r="EQA539" s="485">
        <f>EQA538+1</f>
        <v>4</v>
      </c>
      <c r="EQB539" s="340" t="s">
        <v>613</v>
      </c>
      <c r="EQC539" s="485">
        <f>EQC538+1</f>
        <v>4</v>
      </c>
      <c r="EQD539" s="340" t="s">
        <v>613</v>
      </c>
      <c r="EQE539" s="485">
        <f>EQE538+1</f>
        <v>4</v>
      </c>
      <c r="EQF539" s="340" t="s">
        <v>613</v>
      </c>
      <c r="EQG539" s="485">
        <f>EQG538+1</f>
        <v>4</v>
      </c>
      <c r="EQH539" s="340" t="s">
        <v>613</v>
      </c>
      <c r="EQI539" s="485">
        <f>EQI538+1</f>
        <v>4</v>
      </c>
      <c r="EQJ539" s="340" t="s">
        <v>613</v>
      </c>
      <c r="EQK539" s="485">
        <f>EQK538+1</f>
        <v>4</v>
      </c>
      <c r="EQL539" s="340" t="s">
        <v>613</v>
      </c>
      <c r="EQM539" s="485">
        <f>EQM538+1</f>
        <v>4</v>
      </c>
      <c r="EQN539" s="340" t="s">
        <v>613</v>
      </c>
      <c r="EQO539" s="485">
        <f>EQO538+1</f>
        <v>4</v>
      </c>
      <c r="EQP539" s="340" t="s">
        <v>613</v>
      </c>
      <c r="EQQ539" s="485">
        <f>EQQ538+1</f>
        <v>4</v>
      </c>
      <c r="EQR539" s="340" t="s">
        <v>613</v>
      </c>
      <c r="EQS539" s="485">
        <f>EQS538+1</f>
        <v>4</v>
      </c>
      <c r="EQT539" s="340" t="s">
        <v>613</v>
      </c>
      <c r="EQU539" s="485">
        <f>EQU538+1</f>
        <v>4</v>
      </c>
      <c r="EQV539" s="340" t="s">
        <v>613</v>
      </c>
      <c r="EQW539" s="485">
        <f>EQW538+1</f>
        <v>4</v>
      </c>
      <c r="EQX539" s="340" t="s">
        <v>613</v>
      </c>
      <c r="EQY539" s="485">
        <f>EQY538+1</f>
        <v>4</v>
      </c>
      <c r="EQZ539" s="340" t="s">
        <v>613</v>
      </c>
      <c r="ERA539" s="485">
        <f>ERA538+1</f>
        <v>4</v>
      </c>
      <c r="ERB539" s="340" t="s">
        <v>613</v>
      </c>
      <c r="ERC539" s="485">
        <f>ERC538+1</f>
        <v>4</v>
      </c>
      <c r="ERD539" s="340" t="s">
        <v>613</v>
      </c>
      <c r="ERE539" s="485">
        <f>ERE538+1</f>
        <v>4</v>
      </c>
      <c r="ERF539" s="340" t="s">
        <v>613</v>
      </c>
      <c r="ERG539" s="485">
        <f>ERG538+1</f>
        <v>4</v>
      </c>
      <c r="ERH539" s="340" t="s">
        <v>613</v>
      </c>
      <c r="ERI539" s="485">
        <f>ERI538+1</f>
        <v>4</v>
      </c>
      <c r="ERJ539" s="340" t="s">
        <v>613</v>
      </c>
      <c r="ERK539" s="485">
        <f>ERK538+1</f>
        <v>4</v>
      </c>
      <c r="ERL539" s="340" t="s">
        <v>613</v>
      </c>
      <c r="ERM539" s="485">
        <f>ERM538+1</f>
        <v>4</v>
      </c>
      <c r="ERN539" s="340" t="s">
        <v>613</v>
      </c>
      <c r="ERO539" s="485">
        <f>ERO538+1</f>
        <v>4</v>
      </c>
      <c r="ERP539" s="340" t="s">
        <v>613</v>
      </c>
      <c r="ERQ539" s="485">
        <f>ERQ538+1</f>
        <v>4</v>
      </c>
      <c r="ERR539" s="340" t="s">
        <v>613</v>
      </c>
      <c r="ERS539" s="485">
        <f>ERS538+1</f>
        <v>4</v>
      </c>
      <c r="ERT539" s="340" t="s">
        <v>613</v>
      </c>
      <c r="ERU539" s="485">
        <f>ERU538+1</f>
        <v>4</v>
      </c>
      <c r="ERV539" s="340" t="s">
        <v>613</v>
      </c>
      <c r="ERW539" s="485">
        <f>ERW538+1</f>
        <v>4</v>
      </c>
      <c r="ERX539" s="340" t="s">
        <v>613</v>
      </c>
      <c r="ERY539" s="485">
        <f>ERY538+1</f>
        <v>4</v>
      </c>
      <c r="ERZ539" s="340" t="s">
        <v>613</v>
      </c>
      <c r="ESA539" s="485">
        <f>ESA538+1</f>
        <v>4</v>
      </c>
      <c r="ESB539" s="340" t="s">
        <v>613</v>
      </c>
      <c r="ESC539" s="485">
        <f>ESC538+1</f>
        <v>4</v>
      </c>
      <c r="ESD539" s="340" t="s">
        <v>613</v>
      </c>
      <c r="ESE539" s="485">
        <f>ESE538+1</f>
        <v>4</v>
      </c>
      <c r="ESF539" s="340" t="s">
        <v>613</v>
      </c>
      <c r="ESG539" s="485">
        <f>ESG538+1</f>
        <v>4</v>
      </c>
      <c r="ESH539" s="340" t="s">
        <v>613</v>
      </c>
      <c r="ESI539" s="485">
        <f>ESI538+1</f>
        <v>4</v>
      </c>
      <c r="ESJ539" s="340" t="s">
        <v>613</v>
      </c>
      <c r="ESK539" s="485">
        <f>ESK538+1</f>
        <v>4</v>
      </c>
      <c r="ESL539" s="340" t="s">
        <v>613</v>
      </c>
      <c r="ESM539" s="485">
        <f>ESM538+1</f>
        <v>4</v>
      </c>
      <c r="ESN539" s="340" t="s">
        <v>613</v>
      </c>
      <c r="ESO539" s="485">
        <f>ESO538+1</f>
        <v>4</v>
      </c>
      <c r="ESP539" s="340" t="s">
        <v>613</v>
      </c>
      <c r="ESQ539" s="485">
        <f>ESQ538+1</f>
        <v>4</v>
      </c>
      <c r="ESR539" s="340" t="s">
        <v>613</v>
      </c>
      <c r="ESS539" s="485">
        <f>ESS538+1</f>
        <v>4</v>
      </c>
      <c r="EST539" s="340" t="s">
        <v>613</v>
      </c>
      <c r="ESU539" s="485">
        <f>ESU538+1</f>
        <v>4</v>
      </c>
      <c r="ESV539" s="340" t="s">
        <v>613</v>
      </c>
      <c r="ESW539" s="485">
        <f>ESW538+1</f>
        <v>4</v>
      </c>
      <c r="ESX539" s="340" t="s">
        <v>613</v>
      </c>
      <c r="ESY539" s="485">
        <f>ESY538+1</f>
        <v>4</v>
      </c>
      <c r="ESZ539" s="340" t="s">
        <v>613</v>
      </c>
      <c r="ETA539" s="485">
        <f>ETA538+1</f>
        <v>4</v>
      </c>
      <c r="ETB539" s="340" t="s">
        <v>613</v>
      </c>
      <c r="ETC539" s="485">
        <f>ETC538+1</f>
        <v>4</v>
      </c>
      <c r="ETD539" s="340" t="s">
        <v>613</v>
      </c>
      <c r="ETE539" s="485">
        <f>ETE538+1</f>
        <v>4</v>
      </c>
      <c r="ETF539" s="340" t="s">
        <v>613</v>
      </c>
      <c r="ETG539" s="485">
        <f>ETG538+1</f>
        <v>4</v>
      </c>
      <c r="ETH539" s="340" t="s">
        <v>613</v>
      </c>
      <c r="ETI539" s="485">
        <f>ETI538+1</f>
        <v>4</v>
      </c>
      <c r="ETJ539" s="340" t="s">
        <v>613</v>
      </c>
      <c r="ETK539" s="485">
        <f>ETK538+1</f>
        <v>4</v>
      </c>
      <c r="ETL539" s="340" t="s">
        <v>613</v>
      </c>
      <c r="ETM539" s="485">
        <f>ETM538+1</f>
        <v>4</v>
      </c>
      <c r="ETN539" s="340" t="s">
        <v>613</v>
      </c>
      <c r="ETO539" s="485">
        <f>ETO538+1</f>
        <v>4</v>
      </c>
      <c r="ETP539" s="340" t="s">
        <v>613</v>
      </c>
      <c r="ETQ539" s="485">
        <f>ETQ538+1</f>
        <v>4</v>
      </c>
      <c r="ETR539" s="340" t="s">
        <v>613</v>
      </c>
      <c r="ETS539" s="485">
        <f>ETS538+1</f>
        <v>4</v>
      </c>
      <c r="ETT539" s="340" t="s">
        <v>613</v>
      </c>
      <c r="ETU539" s="485">
        <f>ETU538+1</f>
        <v>4</v>
      </c>
      <c r="ETV539" s="340" t="s">
        <v>613</v>
      </c>
      <c r="ETW539" s="485">
        <f>ETW538+1</f>
        <v>4</v>
      </c>
      <c r="ETX539" s="340" t="s">
        <v>613</v>
      </c>
      <c r="ETY539" s="485">
        <f>ETY538+1</f>
        <v>4</v>
      </c>
      <c r="ETZ539" s="340" t="s">
        <v>613</v>
      </c>
      <c r="EUA539" s="485">
        <f>EUA538+1</f>
        <v>4</v>
      </c>
      <c r="EUB539" s="340" t="s">
        <v>613</v>
      </c>
      <c r="EUC539" s="485">
        <f>EUC538+1</f>
        <v>4</v>
      </c>
      <c r="EUD539" s="340" t="s">
        <v>613</v>
      </c>
      <c r="EUE539" s="485">
        <f>EUE538+1</f>
        <v>4</v>
      </c>
      <c r="EUF539" s="340" t="s">
        <v>613</v>
      </c>
      <c r="EUG539" s="485">
        <f>EUG538+1</f>
        <v>4</v>
      </c>
      <c r="EUH539" s="340" t="s">
        <v>613</v>
      </c>
      <c r="EUI539" s="485">
        <f>EUI538+1</f>
        <v>4</v>
      </c>
      <c r="EUJ539" s="340" t="s">
        <v>613</v>
      </c>
      <c r="EUK539" s="485">
        <f>EUK538+1</f>
        <v>4</v>
      </c>
      <c r="EUL539" s="340" t="s">
        <v>613</v>
      </c>
      <c r="EUM539" s="485">
        <f>EUM538+1</f>
        <v>4</v>
      </c>
      <c r="EUN539" s="340" t="s">
        <v>613</v>
      </c>
      <c r="EUO539" s="485">
        <f>EUO538+1</f>
        <v>4</v>
      </c>
      <c r="EUP539" s="340" t="s">
        <v>613</v>
      </c>
      <c r="EUQ539" s="485">
        <f>EUQ538+1</f>
        <v>4</v>
      </c>
      <c r="EUR539" s="340" t="s">
        <v>613</v>
      </c>
      <c r="EUS539" s="485">
        <f>EUS538+1</f>
        <v>4</v>
      </c>
      <c r="EUT539" s="340" t="s">
        <v>613</v>
      </c>
      <c r="EUU539" s="485">
        <f>EUU538+1</f>
        <v>4</v>
      </c>
      <c r="EUV539" s="340" t="s">
        <v>613</v>
      </c>
      <c r="EUW539" s="485">
        <f>EUW538+1</f>
        <v>4</v>
      </c>
      <c r="EUX539" s="340" t="s">
        <v>613</v>
      </c>
      <c r="EUY539" s="485">
        <f>EUY538+1</f>
        <v>4</v>
      </c>
      <c r="EUZ539" s="340" t="s">
        <v>613</v>
      </c>
      <c r="EVA539" s="485">
        <f>EVA538+1</f>
        <v>4</v>
      </c>
      <c r="EVB539" s="340" t="s">
        <v>613</v>
      </c>
      <c r="EVC539" s="485">
        <f>EVC538+1</f>
        <v>4</v>
      </c>
      <c r="EVD539" s="340" t="s">
        <v>613</v>
      </c>
      <c r="EVE539" s="485">
        <f>EVE538+1</f>
        <v>4</v>
      </c>
      <c r="EVF539" s="340" t="s">
        <v>613</v>
      </c>
      <c r="EVG539" s="485">
        <f>EVG538+1</f>
        <v>4</v>
      </c>
      <c r="EVH539" s="340" t="s">
        <v>613</v>
      </c>
      <c r="EVI539" s="485">
        <f>EVI538+1</f>
        <v>4</v>
      </c>
      <c r="EVJ539" s="340" t="s">
        <v>613</v>
      </c>
      <c r="EVK539" s="485">
        <f>EVK538+1</f>
        <v>4</v>
      </c>
      <c r="EVL539" s="340" t="s">
        <v>613</v>
      </c>
      <c r="EVM539" s="485">
        <f>EVM538+1</f>
        <v>4</v>
      </c>
      <c r="EVN539" s="340" t="s">
        <v>613</v>
      </c>
      <c r="EVO539" s="485">
        <f>EVO538+1</f>
        <v>4</v>
      </c>
      <c r="EVP539" s="340" t="s">
        <v>613</v>
      </c>
      <c r="EVQ539" s="485">
        <f>EVQ538+1</f>
        <v>4</v>
      </c>
      <c r="EVR539" s="340" t="s">
        <v>613</v>
      </c>
      <c r="EVS539" s="485">
        <f>EVS538+1</f>
        <v>4</v>
      </c>
      <c r="EVT539" s="340" t="s">
        <v>613</v>
      </c>
      <c r="EVU539" s="485">
        <f>EVU538+1</f>
        <v>4</v>
      </c>
      <c r="EVV539" s="340" t="s">
        <v>613</v>
      </c>
      <c r="EVW539" s="485">
        <f>EVW538+1</f>
        <v>4</v>
      </c>
      <c r="EVX539" s="340" t="s">
        <v>613</v>
      </c>
      <c r="EVY539" s="485">
        <f>EVY538+1</f>
        <v>4</v>
      </c>
      <c r="EVZ539" s="340" t="s">
        <v>613</v>
      </c>
      <c r="EWA539" s="485">
        <f>EWA538+1</f>
        <v>4</v>
      </c>
      <c r="EWB539" s="340" t="s">
        <v>613</v>
      </c>
      <c r="EWC539" s="485">
        <f>EWC538+1</f>
        <v>4</v>
      </c>
      <c r="EWD539" s="340" t="s">
        <v>613</v>
      </c>
      <c r="EWE539" s="485">
        <f>EWE538+1</f>
        <v>4</v>
      </c>
      <c r="EWF539" s="340" t="s">
        <v>613</v>
      </c>
      <c r="EWG539" s="485">
        <f>EWG538+1</f>
        <v>4</v>
      </c>
      <c r="EWH539" s="340" t="s">
        <v>613</v>
      </c>
      <c r="EWI539" s="485">
        <f>EWI538+1</f>
        <v>4</v>
      </c>
      <c r="EWJ539" s="340" t="s">
        <v>613</v>
      </c>
      <c r="EWK539" s="485">
        <f>EWK538+1</f>
        <v>4</v>
      </c>
      <c r="EWL539" s="340" t="s">
        <v>613</v>
      </c>
      <c r="EWM539" s="485">
        <f>EWM538+1</f>
        <v>4</v>
      </c>
      <c r="EWN539" s="340" t="s">
        <v>613</v>
      </c>
      <c r="EWO539" s="485">
        <f>EWO538+1</f>
        <v>4</v>
      </c>
      <c r="EWP539" s="340" t="s">
        <v>613</v>
      </c>
      <c r="EWQ539" s="485">
        <f>EWQ538+1</f>
        <v>4</v>
      </c>
      <c r="EWR539" s="340" t="s">
        <v>613</v>
      </c>
      <c r="EWS539" s="485">
        <f>EWS538+1</f>
        <v>4</v>
      </c>
      <c r="EWT539" s="340" t="s">
        <v>613</v>
      </c>
      <c r="EWU539" s="485">
        <f>EWU538+1</f>
        <v>4</v>
      </c>
      <c r="EWV539" s="340" t="s">
        <v>613</v>
      </c>
      <c r="EWW539" s="485">
        <f>EWW538+1</f>
        <v>4</v>
      </c>
      <c r="EWX539" s="340" t="s">
        <v>613</v>
      </c>
      <c r="EWY539" s="485">
        <f>EWY538+1</f>
        <v>4</v>
      </c>
      <c r="EWZ539" s="340" t="s">
        <v>613</v>
      </c>
      <c r="EXA539" s="485">
        <f>EXA538+1</f>
        <v>4</v>
      </c>
      <c r="EXB539" s="340" t="s">
        <v>613</v>
      </c>
      <c r="EXC539" s="485">
        <f>EXC538+1</f>
        <v>4</v>
      </c>
      <c r="EXD539" s="340" t="s">
        <v>613</v>
      </c>
      <c r="EXE539" s="485">
        <f>EXE538+1</f>
        <v>4</v>
      </c>
      <c r="EXF539" s="340" t="s">
        <v>613</v>
      </c>
      <c r="EXG539" s="485">
        <f>EXG538+1</f>
        <v>4</v>
      </c>
      <c r="EXH539" s="340" t="s">
        <v>613</v>
      </c>
      <c r="EXI539" s="485">
        <f>EXI538+1</f>
        <v>4</v>
      </c>
      <c r="EXJ539" s="340" t="s">
        <v>613</v>
      </c>
      <c r="EXK539" s="485">
        <f>EXK538+1</f>
        <v>4</v>
      </c>
      <c r="EXL539" s="340" t="s">
        <v>613</v>
      </c>
      <c r="EXM539" s="485">
        <f>EXM538+1</f>
        <v>4</v>
      </c>
      <c r="EXN539" s="340" t="s">
        <v>613</v>
      </c>
      <c r="EXO539" s="485">
        <f>EXO538+1</f>
        <v>4</v>
      </c>
      <c r="EXP539" s="340" t="s">
        <v>613</v>
      </c>
      <c r="EXQ539" s="485">
        <f>EXQ538+1</f>
        <v>4</v>
      </c>
      <c r="EXR539" s="340" t="s">
        <v>613</v>
      </c>
      <c r="EXS539" s="485">
        <f>EXS538+1</f>
        <v>4</v>
      </c>
      <c r="EXT539" s="340" t="s">
        <v>613</v>
      </c>
      <c r="EXU539" s="485">
        <f>EXU538+1</f>
        <v>4</v>
      </c>
      <c r="EXV539" s="340" t="s">
        <v>613</v>
      </c>
      <c r="EXW539" s="485">
        <f>EXW538+1</f>
        <v>4</v>
      </c>
      <c r="EXX539" s="340" t="s">
        <v>613</v>
      </c>
      <c r="EXY539" s="485">
        <f>EXY538+1</f>
        <v>4</v>
      </c>
      <c r="EXZ539" s="340" t="s">
        <v>613</v>
      </c>
      <c r="EYA539" s="485">
        <f>EYA538+1</f>
        <v>4</v>
      </c>
      <c r="EYB539" s="340" t="s">
        <v>613</v>
      </c>
      <c r="EYC539" s="485">
        <f>EYC538+1</f>
        <v>4</v>
      </c>
      <c r="EYD539" s="340" t="s">
        <v>613</v>
      </c>
      <c r="EYE539" s="485">
        <f>EYE538+1</f>
        <v>4</v>
      </c>
      <c r="EYF539" s="340" t="s">
        <v>613</v>
      </c>
      <c r="EYG539" s="485">
        <f>EYG538+1</f>
        <v>4</v>
      </c>
      <c r="EYH539" s="340" t="s">
        <v>613</v>
      </c>
      <c r="EYI539" s="485">
        <f>EYI538+1</f>
        <v>4</v>
      </c>
      <c r="EYJ539" s="340" t="s">
        <v>613</v>
      </c>
      <c r="EYK539" s="485">
        <f>EYK538+1</f>
        <v>4</v>
      </c>
      <c r="EYL539" s="340" t="s">
        <v>613</v>
      </c>
      <c r="EYM539" s="485">
        <f>EYM538+1</f>
        <v>4</v>
      </c>
      <c r="EYN539" s="340" t="s">
        <v>613</v>
      </c>
      <c r="EYO539" s="485">
        <f>EYO538+1</f>
        <v>4</v>
      </c>
      <c r="EYP539" s="340" t="s">
        <v>613</v>
      </c>
      <c r="EYQ539" s="485">
        <f>EYQ538+1</f>
        <v>4</v>
      </c>
      <c r="EYR539" s="340" t="s">
        <v>613</v>
      </c>
      <c r="EYS539" s="485">
        <f>EYS538+1</f>
        <v>4</v>
      </c>
      <c r="EYT539" s="340" t="s">
        <v>613</v>
      </c>
      <c r="EYU539" s="485">
        <f>EYU538+1</f>
        <v>4</v>
      </c>
      <c r="EYV539" s="340" t="s">
        <v>613</v>
      </c>
      <c r="EYW539" s="485">
        <f>EYW538+1</f>
        <v>4</v>
      </c>
      <c r="EYX539" s="340" t="s">
        <v>613</v>
      </c>
      <c r="EYY539" s="485">
        <f>EYY538+1</f>
        <v>4</v>
      </c>
      <c r="EYZ539" s="340" t="s">
        <v>613</v>
      </c>
      <c r="EZA539" s="485">
        <f>EZA538+1</f>
        <v>4</v>
      </c>
      <c r="EZB539" s="340" t="s">
        <v>613</v>
      </c>
      <c r="EZC539" s="485">
        <f>EZC538+1</f>
        <v>4</v>
      </c>
      <c r="EZD539" s="340" t="s">
        <v>613</v>
      </c>
      <c r="EZE539" s="485">
        <f>EZE538+1</f>
        <v>4</v>
      </c>
      <c r="EZF539" s="340" t="s">
        <v>613</v>
      </c>
      <c r="EZG539" s="485">
        <f>EZG538+1</f>
        <v>4</v>
      </c>
      <c r="EZH539" s="340" t="s">
        <v>613</v>
      </c>
      <c r="EZI539" s="485">
        <f>EZI538+1</f>
        <v>4</v>
      </c>
      <c r="EZJ539" s="340" t="s">
        <v>613</v>
      </c>
      <c r="EZK539" s="485">
        <f>EZK538+1</f>
        <v>4</v>
      </c>
      <c r="EZL539" s="340" t="s">
        <v>613</v>
      </c>
      <c r="EZM539" s="485">
        <f>EZM538+1</f>
        <v>4</v>
      </c>
      <c r="EZN539" s="340" t="s">
        <v>613</v>
      </c>
      <c r="EZO539" s="485">
        <f>EZO538+1</f>
        <v>4</v>
      </c>
      <c r="EZP539" s="340" t="s">
        <v>613</v>
      </c>
      <c r="EZQ539" s="485">
        <f>EZQ538+1</f>
        <v>4</v>
      </c>
      <c r="EZR539" s="340" t="s">
        <v>613</v>
      </c>
      <c r="EZS539" s="485">
        <f>EZS538+1</f>
        <v>4</v>
      </c>
      <c r="EZT539" s="340" t="s">
        <v>613</v>
      </c>
      <c r="EZU539" s="485">
        <f>EZU538+1</f>
        <v>4</v>
      </c>
      <c r="EZV539" s="340" t="s">
        <v>613</v>
      </c>
      <c r="EZW539" s="485">
        <f>EZW538+1</f>
        <v>4</v>
      </c>
      <c r="EZX539" s="340" t="s">
        <v>613</v>
      </c>
      <c r="EZY539" s="485">
        <f>EZY538+1</f>
        <v>4</v>
      </c>
      <c r="EZZ539" s="340" t="s">
        <v>613</v>
      </c>
      <c r="FAA539" s="485">
        <f>FAA538+1</f>
        <v>4</v>
      </c>
      <c r="FAB539" s="340" t="s">
        <v>613</v>
      </c>
      <c r="FAC539" s="485">
        <f>FAC538+1</f>
        <v>4</v>
      </c>
      <c r="FAD539" s="340" t="s">
        <v>613</v>
      </c>
      <c r="FAE539" s="485">
        <f>FAE538+1</f>
        <v>4</v>
      </c>
      <c r="FAF539" s="340" t="s">
        <v>613</v>
      </c>
      <c r="FAG539" s="485">
        <f>FAG538+1</f>
        <v>4</v>
      </c>
      <c r="FAH539" s="340" t="s">
        <v>613</v>
      </c>
      <c r="FAI539" s="485">
        <f>FAI538+1</f>
        <v>4</v>
      </c>
      <c r="FAJ539" s="340" t="s">
        <v>613</v>
      </c>
      <c r="FAK539" s="485">
        <f>FAK538+1</f>
        <v>4</v>
      </c>
      <c r="FAL539" s="340" t="s">
        <v>613</v>
      </c>
      <c r="FAM539" s="485">
        <f>FAM538+1</f>
        <v>4</v>
      </c>
      <c r="FAN539" s="340" t="s">
        <v>613</v>
      </c>
      <c r="FAO539" s="485">
        <f>FAO538+1</f>
        <v>4</v>
      </c>
      <c r="FAP539" s="340" t="s">
        <v>613</v>
      </c>
      <c r="FAQ539" s="485">
        <f>FAQ538+1</f>
        <v>4</v>
      </c>
      <c r="FAR539" s="340" t="s">
        <v>613</v>
      </c>
      <c r="FAS539" s="485">
        <f>FAS538+1</f>
        <v>4</v>
      </c>
      <c r="FAT539" s="340" t="s">
        <v>613</v>
      </c>
      <c r="FAU539" s="485">
        <f>FAU538+1</f>
        <v>4</v>
      </c>
      <c r="FAV539" s="340" t="s">
        <v>613</v>
      </c>
      <c r="FAW539" s="485">
        <f>FAW538+1</f>
        <v>4</v>
      </c>
      <c r="FAX539" s="340" t="s">
        <v>613</v>
      </c>
      <c r="FAY539" s="485">
        <f>FAY538+1</f>
        <v>4</v>
      </c>
      <c r="FAZ539" s="340" t="s">
        <v>613</v>
      </c>
      <c r="FBA539" s="485">
        <f>FBA538+1</f>
        <v>4</v>
      </c>
      <c r="FBB539" s="340" t="s">
        <v>613</v>
      </c>
      <c r="FBC539" s="485">
        <f>FBC538+1</f>
        <v>4</v>
      </c>
      <c r="FBD539" s="340" t="s">
        <v>613</v>
      </c>
      <c r="FBE539" s="485">
        <f>FBE538+1</f>
        <v>4</v>
      </c>
      <c r="FBF539" s="340" t="s">
        <v>613</v>
      </c>
      <c r="FBG539" s="485">
        <f>FBG538+1</f>
        <v>4</v>
      </c>
      <c r="FBH539" s="340" t="s">
        <v>613</v>
      </c>
      <c r="FBI539" s="485">
        <f>FBI538+1</f>
        <v>4</v>
      </c>
      <c r="FBJ539" s="340" t="s">
        <v>613</v>
      </c>
      <c r="FBK539" s="485">
        <f>FBK538+1</f>
        <v>4</v>
      </c>
      <c r="FBL539" s="340" t="s">
        <v>613</v>
      </c>
      <c r="FBM539" s="485">
        <f>FBM538+1</f>
        <v>4</v>
      </c>
      <c r="FBN539" s="340" t="s">
        <v>613</v>
      </c>
      <c r="FBO539" s="485">
        <f>FBO538+1</f>
        <v>4</v>
      </c>
      <c r="FBP539" s="340" t="s">
        <v>613</v>
      </c>
      <c r="FBQ539" s="485">
        <f>FBQ538+1</f>
        <v>4</v>
      </c>
      <c r="FBR539" s="340" t="s">
        <v>613</v>
      </c>
      <c r="FBS539" s="485">
        <f>FBS538+1</f>
        <v>4</v>
      </c>
      <c r="FBT539" s="340" t="s">
        <v>613</v>
      </c>
      <c r="FBU539" s="485">
        <f>FBU538+1</f>
        <v>4</v>
      </c>
      <c r="FBV539" s="340" t="s">
        <v>613</v>
      </c>
      <c r="FBW539" s="485">
        <f>FBW538+1</f>
        <v>4</v>
      </c>
      <c r="FBX539" s="340" t="s">
        <v>613</v>
      </c>
      <c r="FBY539" s="485">
        <f>FBY538+1</f>
        <v>4</v>
      </c>
      <c r="FBZ539" s="340" t="s">
        <v>613</v>
      </c>
      <c r="FCA539" s="485">
        <f>FCA538+1</f>
        <v>4</v>
      </c>
      <c r="FCB539" s="340" t="s">
        <v>613</v>
      </c>
      <c r="FCC539" s="485">
        <f>FCC538+1</f>
        <v>4</v>
      </c>
      <c r="FCD539" s="340" t="s">
        <v>613</v>
      </c>
      <c r="FCE539" s="485">
        <f>FCE538+1</f>
        <v>4</v>
      </c>
      <c r="FCF539" s="340" t="s">
        <v>613</v>
      </c>
      <c r="FCG539" s="485">
        <f>FCG538+1</f>
        <v>4</v>
      </c>
      <c r="FCH539" s="340" t="s">
        <v>613</v>
      </c>
      <c r="FCI539" s="485">
        <f>FCI538+1</f>
        <v>4</v>
      </c>
      <c r="FCJ539" s="340" t="s">
        <v>613</v>
      </c>
      <c r="FCK539" s="485">
        <f>FCK538+1</f>
        <v>4</v>
      </c>
      <c r="FCL539" s="340" t="s">
        <v>613</v>
      </c>
      <c r="FCM539" s="485">
        <f>FCM538+1</f>
        <v>4</v>
      </c>
      <c r="FCN539" s="340" t="s">
        <v>613</v>
      </c>
      <c r="FCO539" s="485">
        <f>FCO538+1</f>
        <v>4</v>
      </c>
      <c r="FCP539" s="340" t="s">
        <v>613</v>
      </c>
      <c r="FCQ539" s="485">
        <f>FCQ538+1</f>
        <v>4</v>
      </c>
      <c r="FCR539" s="340" t="s">
        <v>613</v>
      </c>
      <c r="FCS539" s="485">
        <f>FCS538+1</f>
        <v>4</v>
      </c>
      <c r="FCT539" s="340" t="s">
        <v>613</v>
      </c>
      <c r="FCU539" s="485">
        <f>FCU538+1</f>
        <v>4</v>
      </c>
      <c r="FCV539" s="340" t="s">
        <v>613</v>
      </c>
      <c r="FCW539" s="485">
        <f>FCW538+1</f>
        <v>4</v>
      </c>
      <c r="FCX539" s="340" t="s">
        <v>613</v>
      </c>
      <c r="FCY539" s="485">
        <f>FCY538+1</f>
        <v>4</v>
      </c>
      <c r="FCZ539" s="340" t="s">
        <v>613</v>
      </c>
      <c r="FDA539" s="485">
        <f>FDA538+1</f>
        <v>4</v>
      </c>
      <c r="FDB539" s="340" t="s">
        <v>613</v>
      </c>
      <c r="FDC539" s="485">
        <f>FDC538+1</f>
        <v>4</v>
      </c>
      <c r="FDD539" s="340" t="s">
        <v>613</v>
      </c>
      <c r="FDE539" s="485">
        <f>FDE538+1</f>
        <v>4</v>
      </c>
      <c r="FDF539" s="340" t="s">
        <v>613</v>
      </c>
      <c r="FDG539" s="485">
        <f>FDG538+1</f>
        <v>4</v>
      </c>
      <c r="FDH539" s="340" t="s">
        <v>613</v>
      </c>
      <c r="FDI539" s="485">
        <f>FDI538+1</f>
        <v>4</v>
      </c>
      <c r="FDJ539" s="340" t="s">
        <v>613</v>
      </c>
      <c r="FDK539" s="485">
        <f>FDK538+1</f>
        <v>4</v>
      </c>
      <c r="FDL539" s="340" t="s">
        <v>613</v>
      </c>
      <c r="FDM539" s="485">
        <f>FDM538+1</f>
        <v>4</v>
      </c>
      <c r="FDN539" s="340" t="s">
        <v>613</v>
      </c>
      <c r="FDO539" s="485">
        <f>FDO538+1</f>
        <v>4</v>
      </c>
      <c r="FDP539" s="340" t="s">
        <v>613</v>
      </c>
      <c r="FDQ539" s="485">
        <f>FDQ538+1</f>
        <v>4</v>
      </c>
      <c r="FDR539" s="340" t="s">
        <v>613</v>
      </c>
      <c r="FDS539" s="485">
        <f>FDS538+1</f>
        <v>4</v>
      </c>
      <c r="FDT539" s="340" t="s">
        <v>613</v>
      </c>
      <c r="FDU539" s="485">
        <f>FDU538+1</f>
        <v>4</v>
      </c>
      <c r="FDV539" s="340" t="s">
        <v>613</v>
      </c>
      <c r="FDW539" s="485">
        <f>FDW538+1</f>
        <v>4</v>
      </c>
      <c r="FDX539" s="340" t="s">
        <v>613</v>
      </c>
      <c r="FDY539" s="485">
        <f>FDY538+1</f>
        <v>4</v>
      </c>
      <c r="FDZ539" s="340" t="s">
        <v>613</v>
      </c>
      <c r="FEA539" s="485">
        <f>FEA538+1</f>
        <v>4</v>
      </c>
      <c r="FEB539" s="340" t="s">
        <v>613</v>
      </c>
      <c r="FEC539" s="485">
        <f>FEC538+1</f>
        <v>4</v>
      </c>
      <c r="FED539" s="340" t="s">
        <v>613</v>
      </c>
      <c r="FEE539" s="485">
        <f>FEE538+1</f>
        <v>4</v>
      </c>
      <c r="FEF539" s="340" t="s">
        <v>613</v>
      </c>
      <c r="FEG539" s="485">
        <f>FEG538+1</f>
        <v>4</v>
      </c>
      <c r="FEH539" s="340" t="s">
        <v>613</v>
      </c>
      <c r="FEI539" s="485">
        <f>FEI538+1</f>
        <v>4</v>
      </c>
      <c r="FEJ539" s="340" t="s">
        <v>613</v>
      </c>
      <c r="FEK539" s="485">
        <f>FEK538+1</f>
        <v>4</v>
      </c>
      <c r="FEL539" s="340" t="s">
        <v>613</v>
      </c>
      <c r="FEM539" s="485">
        <f>FEM538+1</f>
        <v>4</v>
      </c>
      <c r="FEN539" s="340" t="s">
        <v>613</v>
      </c>
      <c r="FEO539" s="485">
        <f>FEO538+1</f>
        <v>4</v>
      </c>
      <c r="FEP539" s="340" t="s">
        <v>613</v>
      </c>
      <c r="FEQ539" s="485">
        <f>FEQ538+1</f>
        <v>4</v>
      </c>
      <c r="FER539" s="340" t="s">
        <v>613</v>
      </c>
      <c r="FES539" s="485">
        <f>FES538+1</f>
        <v>4</v>
      </c>
      <c r="FET539" s="340" t="s">
        <v>613</v>
      </c>
      <c r="FEU539" s="485">
        <f>FEU538+1</f>
        <v>4</v>
      </c>
      <c r="FEV539" s="340" t="s">
        <v>613</v>
      </c>
      <c r="FEW539" s="485">
        <f>FEW538+1</f>
        <v>4</v>
      </c>
      <c r="FEX539" s="340" t="s">
        <v>613</v>
      </c>
      <c r="FEY539" s="485">
        <f>FEY538+1</f>
        <v>4</v>
      </c>
      <c r="FEZ539" s="340" t="s">
        <v>613</v>
      </c>
      <c r="FFA539" s="485">
        <f>FFA538+1</f>
        <v>4</v>
      </c>
      <c r="FFB539" s="340" t="s">
        <v>613</v>
      </c>
      <c r="FFC539" s="485">
        <f>FFC538+1</f>
        <v>4</v>
      </c>
      <c r="FFD539" s="340" t="s">
        <v>613</v>
      </c>
      <c r="FFE539" s="485">
        <f>FFE538+1</f>
        <v>4</v>
      </c>
      <c r="FFF539" s="340" t="s">
        <v>613</v>
      </c>
      <c r="FFG539" s="485">
        <f>FFG538+1</f>
        <v>4</v>
      </c>
      <c r="FFH539" s="340" t="s">
        <v>613</v>
      </c>
      <c r="FFI539" s="485">
        <f>FFI538+1</f>
        <v>4</v>
      </c>
      <c r="FFJ539" s="340" t="s">
        <v>613</v>
      </c>
      <c r="FFK539" s="485">
        <f>FFK538+1</f>
        <v>4</v>
      </c>
      <c r="FFL539" s="340" t="s">
        <v>613</v>
      </c>
      <c r="FFM539" s="485">
        <f>FFM538+1</f>
        <v>4</v>
      </c>
      <c r="FFN539" s="340" t="s">
        <v>613</v>
      </c>
      <c r="FFO539" s="485">
        <f>FFO538+1</f>
        <v>4</v>
      </c>
      <c r="FFP539" s="340" t="s">
        <v>613</v>
      </c>
      <c r="FFQ539" s="485">
        <f>FFQ538+1</f>
        <v>4</v>
      </c>
      <c r="FFR539" s="340" t="s">
        <v>613</v>
      </c>
      <c r="FFS539" s="485">
        <f>FFS538+1</f>
        <v>4</v>
      </c>
      <c r="FFT539" s="340" t="s">
        <v>613</v>
      </c>
      <c r="FFU539" s="485">
        <f>FFU538+1</f>
        <v>4</v>
      </c>
      <c r="FFV539" s="340" t="s">
        <v>613</v>
      </c>
      <c r="FFW539" s="485">
        <f>FFW538+1</f>
        <v>4</v>
      </c>
      <c r="FFX539" s="340" t="s">
        <v>613</v>
      </c>
      <c r="FFY539" s="485">
        <f>FFY538+1</f>
        <v>4</v>
      </c>
      <c r="FFZ539" s="340" t="s">
        <v>613</v>
      </c>
      <c r="FGA539" s="485">
        <f>FGA538+1</f>
        <v>4</v>
      </c>
      <c r="FGB539" s="340" t="s">
        <v>613</v>
      </c>
      <c r="FGC539" s="485">
        <f>FGC538+1</f>
        <v>4</v>
      </c>
      <c r="FGD539" s="340" t="s">
        <v>613</v>
      </c>
      <c r="FGE539" s="485">
        <f>FGE538+1</f>
        <v>4</v>
      </c>
      <c r="FGF539" s="340" t="s">
        <v>613</v>
      </c>
      <c r="FGG539" s="485">
        <f>FGG538+1</f>
        <v>4</v>
      </c>
      <c r="FGH539" s="340" t="s">
        <v>613</v>
      </c>
      <c r="FGI539" s="485">
        <f>FGI538+1</f>
        <v>4</v>
      </c>
      <c r="FGJ539" s="340" t="s">
        <v>613</v>
      </c>
      <c r="FGK539" s="485">
        <f>FGK538+1</f>
        <v>4</v>
      </c>
      <c r="FGL539" s="340" t="s">
        <v>613</v>
      </c>
      <c r="FGM539" s="485">
        <f>FGM538+1</f>
        <v>4</v>
      </c>
      <c r="FGN539" s="340" t="s">
        <v>613</v>
      </c>
      <c r="FGO539" s="485">
        <f>FGO538+1</f>
        <v>4</v>
      </c>
      <c r="FGP539" s="340" t="s">
        <v>613</v>
      </c>
      <c r="FGQ539" s="485">
        <f>FGQ538+1</f>
        <v>4</v>
      </c>
      <c r="FGR539" s="340" t="s">
        <v>613</v>
      </c>
      <c r="FGS539" s="485">
        <f>FGS538+1</f>
        <v>4</v>
      </c>
      <c r="FGT539" s="340" t="s">
        <v>613</v>
      </c>
      <c r="FGU539" s="485">
        <f>FGU538+1</f>
        <v>4</v>
      </c>
      <c r="FGV539" s="340" t="s">
        <v>613</v>
      </c>
      <c r="FGW539" s="485">
        <f>FGW538+1</f>
        <v>4</v>
      </c>
      <c r="FGX539" s="340" t="s">
        <v>613</v>
      </c>
      <c r="FGY539" s="485">
        <f>FGY538+1</f>
        <v>4</v>
      </c>
      <c r="FGZ539" s="340" t="s">
        <v>613</v>
      </c>
      <c r="FHA539" s="485">
        <f>FHA538+1</f>
        <v>4</v>
      </c>
      <c r="FHB539" s="340" t="s">
        <v>613</v>
      </c>
      <c r="FHC539" s="485">
        <f>FHC538+1</f>
        <v>4</v>
      </c>
      <c r="FHD539" s="340" t="s">
        <v>613</v>
      </c>
      <c r="FHE539" s="485">
        <f>FHE538+1</f>
        <v>4</v>
      </c>
      <c r="FHF539" s="340" t="s">
        <v>613</v>
      </c>
      <c r="FHG539" s="485">
        <f>FHG538+1</f>
        <v>4</v>
      </c>
      <c r="FHH539" s="340" t="s">
        <v>613</v>
      </c>
      <c r="FHI539" s="485">
        <f>FHI538+1</f>
        <v>4</v>
      </c>
      <c r="FHJ539" s="340" t="s">
        <v>613</v>
      </c>
      <c r="FHK539" s="485">
        <f>FHK538+1</f>
        <v>4</v>
      </c>
      <c r="FHL539" s="340" t="s">
        <v>613</v>
      </c>
      <c r="FHM539" s="485">
        <f>FHM538+1</f>
        <v>4</v>
      </c>
      <c r="FHN539" s="340" t="s">
        <v>613</v>
      </c>
      <c r="FHO539" s="485">
        <f>FHO538+1</f>
        <v>4</v>
      </c>
      <c r="FHP539" s="340" t="s">
        <v>613</v>
      </c>
      <c r="FHQ539" s="485">
        <f>FHQ538+1</f>
        <v>4</v>
      </c>
      <c r="FHR539" s="340" t="s">
        <v>613</v>
      </c>
      <c r="FHS539" s="485">
        <f>FHS538+1</f>
        <v>4</v>
      </c>
      <c r="FHT539" s="340" t="s">
        <v>613</v>
      </c>
      <c r="FHU539" s="485">
        <f>FHU538+1</f>
        <v>4</v>
      </c>
      <c r="FHV539" s="340" t="s">
        <v>613</v>
      </c>
      <c r="FHW539" s="485">
        <f>FHW538+1</f>
        <v>4</v>
      </c>
      <c r="FHX539" s="340" t="s">
        <v>613</v>
      </c>
      <c r="FHY539" s="485">
        <f>FHY538+1</f>
        <v>4</v>
      </c>
      <c r="FHZ539" s="340" t="s">
        <v>613</v>
      </c>
      <c r="FIA539" s="485">
        <f>FIA538+1</f>
        <v>4</v>
      </c>
      <c r="FIB539" s="340" t="s">
        <v>613</v>
      </c>
      <c r="FIC539" s="485">
        <f>FIC538+1</f>
        <v>4</v>
      </c>
      <c r="FID539" s="340" t="s">
        <v>613</v>
      </c>
      <c r="FIE539" s="485">
        <f>FIE538+1</f>
        <v>4</v>
      </c>
      <c r="FIF539" s="340" t="s">
        <v>613</v>
      </c>
      <c r="FIG539" s="485">
        <f>FIG538+1</f>
        <v>4</v>
      </c>
      <c r="FIH539" s="340" t="s">
        <v>613</v>
      </c>
      <c r="FII539" s="485">
        <f>FII538+1</f>
        <v>4</v>
      </c>
      <c r="FIJ539" s="340" t="s">
        <v>613</v>
      </c>
      <c r="FIK539" s="485">
        <f>FIK538+1</f>
        <v>4</v>
      </c>
      <c r="FIL539" s="340" t="s">
        <v>613</v>
      </c>
      <c r="FIM539" s="485">
        <f>FIM538+1</f>
        <v>4</v>
      </c>
      <c r="FIN539" s="340" t="s">
        <v>613</v>
      </c>
      <c r="FIO539" s="485">
        <f>FIO538+1</f>
        <v>4</v>
      </c>
      <c r="FIP539" s="340" t="s">
        <v>613</v>
      </c>
      <c r="FIQ539" s="485">
        <f>FIQ538+1</f>
        <v>4</v>
      </c>
      <c r="FIR539" s="340" t="s">
        <v>613</v>
      </c>
      <c r="FIS539" s="485">
        <f>FIS538+1</f>
        <v>4</v>
      </c>
      <c r="FIT539" s="340" t="s">
        <v>613</v>
      </c>
      <c r="FIU539" s="485">
        <f>FIU538+1</f>
        <v>4</v>
      </c>
      <c r="FIV539" s="340" t="s">
        <v>613</v>
      </c>
      <c r="FIW539" s="485">
        <f>FIW538+1</f>
        <v>4</v>
      </c>
      <c r="FIX539" s="340" t="s">
        <v>613</v>
      </c>
      <c r="FIY539" s="485">
        <f>FIY538+1</f>
        <v>4</v>
      </c>
      <c r="FIZ539" s="340" t="s">
        <v>613</v>
      </c>
      <c r="FJA539" s="485">
        <f>FJA538+1</f>
        <v>4</v>
      </c>
      <c r="FJB539" s="340" t="s">
        <v>613</v>
      </c>
      <c r="FJC539" s="485">
        <f>FJC538+1</f>
        <v>4</v>
      </c>
      <c r="FJD539" s="340" t="s">
        <v>613</v>
      </c>
      <c r="FJE539" s="485">
        <f>FJE538+1</f>
        <v>4</v>
      </c>
      <c r="FJF539" s="340" t="s">
        <v>613</v>
      </c>
      <c r="FJG539" s="485">
        <f>FJG538+1</f>
        <v>4</v>
      </c>
      <c r="FJH539" s="340" t="s">
        <v>613</v>
      </c>
      <c r="FJI539" s="485">
        <f>FJI538+1</f>
        <v>4</v>
      </c>
      <c r="FJJ539" s="340" t="s">
        <v>613</v>
      </c>
      <c r="FJK539" s="485">
        <f>FJK538+1</f>
        <v>4</v>
      </c>
      <c r="FJL539" s="340" t="s">
        <v>613</v>
      </c>
      <c r="FJM539" s="485">
        <f>FJM538+1</f>
        <v>4</v>
      </c>
      <c r="FJN539" s="340" t="s">
        <v>613</v>
      </c>
      <c r="FJO539" s="485">
        <f>FJO538+1</f>
        <v>4</v>
      </c>
      <c r="FJP539" s="340" t="s">
        <v>613</v>
      </c>
      <c r="FJQ539" s="485">
        <f>FJQ538+1</f>
        <v>4</v>
      </c>
      <c r="FJR539" s="340" t="s">
        <v>613</v>
      </c>
      <c r="FJS539" s="485">
        <f>FJS538+1</f>
        <v>4</v>
      </c>
      <c r="FJT539" s="340" t="s">
        <v>613</v>
      </c>
      <c r="FJU539" s="485">
        <f>FJU538+1</f>
        <v>4</v>
      </c>
      <c r="FJV539" s="340" t="s">
        <v>613</v>
      </c>
      <c r="FJW539" s="485">
        <f>FJW538+1</f>
        <v>4</v>
      </c>
      <c r="FJX539" s="340" t="s">
        <v>613</v>
      </c>
      <c r="FJY539" s="485">
        <f>FJY538+1</f>
        <v>4</v>
      </c>
      <c r="FJZ539" s="340" t="s">
        <v>613</v>
      </c>
      <c r="FKA539" s="485">
        <f>FKA538+1</f>
        <v>4</v>
      </c>
      <c r="FKB539" s="340" t="s">
        <v>613</v>
      </c>
      <c r="FKC539" s="485">
        <f>FKC538+1</f>
        <v>4</v>
      </c>
      <c r="FKD539" s="340" t="s">
        <v>613</v>
      </c>
      <c r="FKE539" s="485">
        <f>FKE538+1</f>
        <v>4</v>
      </c>
      <c r="FKF539" s="340" t="s">
        <v>613</v>
      </c>
      <c r="FKG539" s="485">
        <f>FKG538+1</f>
        <v>4</v>
      </c>
      <c r="FKH539" s="340" t="s">
        <v>613</v>
      </c>
      <c r="FKI539" s="485">
        <f>FKI538+1</f>
        <v>4</v>
      </c>
      <c r="FKJ539" s="340" t="s">
        <v>613</v>
      </c>
      <c r="FKK539" s="485">
        <f>FKK538+1</f>
        <v>4</v>
      </c>
      <c r="FKL539" s="340" t="s">
        <v>613</v>
      </c>
      <c r="FKM539" s="485">
        <f>FKM538+1</f>
        <v>4</v>
      </c>
      <c r="FKN539" s="340" t="s">
        <v>613</v>
      </c>
      <c r="FKO539" s="485">
        <f>FKO538+1</f>
        <v>4</v>
      </c>
      <c r="FKP539" s="340" t="s">
        <v>613</v>
      </c>
      <c r="FKQ539" s="485">
        <f>FKQ538+1</f>
        <v>4</v>
      </c>
      <c r="FKR539" s="340" t="s">
        <v>613</v>
      </c>
      <c r="FKS539" s="485">
        <f>FKS538+1</f>
        <v>4</v>
      </c>
      <c r="FKT539" s="340" t="s">
        <v>613</v>
      </c>
      <c r="FKU539" s="485">
        <f>FKU538+1</f>
        <v>4</v>
      </c>
      <c r="FKV539" s="340" t="s">
        <v>613</v>
      </c>
      <c r="FKW539" s="485">
        <f>FKW538+1</f>
        <v>4</v>
      </c>
      <c r="FKX539" s="340" t="s">
        <v>613</v>
      </c>
      <c r="FKY539" s="485">
        <f>FKY538+1</f>
        <v>4</v>
      </c>
      <c r="FKZ539" s="340" t="s">
        <v>613</v>
      </c>
      <c r="FLA539" s="485">
        <f>FLA538+1</f>
        <v>4</v>
      </c>
      <c r="FLB539" s="340" t="s">
        <v>613</v>
      </c>
      <c r="FLC539" s="485">
        <f>FLC538+1</f>
        <v>4</v>
      </c>
      <c r="FLD539" s="340" t="s">
        <v>613</v>
      </c>
      <c r="FLE539" s="485">
        <f>FLE538+1</f>
        <v>4</v>
      </c>
      <c r="FLF539" s="340" t="s">
        <v>613</v>
      </c>
      <c r="FLG539" s="485">
        <f>FLG538+1</f>
        <v>4</v>
      </c>
      <c r="FLH539" s="340" t="s">
        <v>613</v>
      </c>
      <c r="FLI539" s="485">
        <f>FLI538+1</f>
        <v>4</v>
      </c>
      <c r="FLJ539" s="340" t="s">
        <v>613</v>
      </c>
      <c r="FLK539" s="485">
        <f>FLK538+1</f>
        <v>4</v>
      </c>
      <c r="FLL539" s="340" t="s">
        <v>613</v>
      </c>
      <c r="FLM539" s="485">
        <f>FLM538+1</f>
        <v>4</v>
      </c>
      <c r="FLN539" s="340" t="s">
        <v>613</v>
      </c>
      <c r="FLO539" s="485">
        <f>FLO538+1</f>
        <v>4</v>
      </c>
      <c r="FLP539" s="340" t="s">
        <v>613</v>
      </c>
      <c r="FLQ539" s="485">
        <f>FLQ538+1</f>
        <v>4</v>
      </c>
      <c r="FLR539" s="340" t="s">
        <v>613</v>
      </c>
      <c r="FLS539" s="485">
        <f>FLS538+1</f>
        <v>4</v>
      </c>
      <c r="FLT539" s="340" t="s">
        <v>613</v>
      </c>
      <c r="FLU539" s="485">
        <f>FLU538+1</f>
        <v>4</v>
      </c>
      <c r="FLV539" s="340" t="s">
        <v>613</v>
      </c>
      <c r="FLW539" s="485">
        <f>FLW538+1</f>
        <v>4</v>
      </c>
      <c r="FLX539" s="340" t="s">
        <v>613</v>
      </c>
      <c r="FLY539" s="485">
        <f>FLY538+1</f>
        <v>4</v>
      </c>
      <c r="FLZ539" s="340" t="s">
        <v>613</v>
      </c>
      <c r="FMA539" s="485">
        <f>FMA538+1</f>
        <v>4</v>
      </c>
      <c r="FMB539" s="340" t="s">
        <v>613</v>
      </c>
      <c r="FMC539" s="485">
        <f>FMC538+1</f>
        <v>4</v>
      </c>
      <c r="FMD539" s="340" t="s">
        <v>613</v>
      </c>
      <c r="FME539" s="485">
        <f>FME538+1</f>
        <v>4</v>
      </c>
      <c r="FMF539" s="340" t="s">
        <v>613</v>
      </c>
      <c r="FMG539" s="485">
        <f>FMG538+1</f>
        <v>4</v>
      </c>
      <c r="FMH539" s="340" t="s">
        <v>613</v>
      </c>
      <c r="FMI539" s="485">
        <f>FMI538+1</f>
        <v>4</v>
      </c>
      <c r="FMJ539" s="340" t="s">
        <v>613</v>
      </c>
      <c r="FMK539" s="485">
        <f>FMK538+1</f>
        <v>4</v>
      </c>
      <c r="FML539" s="340" t="s">
        <v>613</v>
      </c>
      <c r="FMM539" s="485">
        <f>FMM538+1</f>
        <v>4</v>
      </c>
      <c r="FMN539" s="340" t="s">
        <v>613</v>
      </c>
      <c r="FMO539" s="485">
        <f>FMO538+1</f>
        <v>4</v>
      </c>
      <c r="FMP539" s="340" t="s">
        <v>613</v>
      </c>
      <c r="FMQ539" s="485">
        <f>FMQ538+1</f>
        <v>4</v>
      </c>
      <c r="FMR539" s="340" t="s">
        <v>613</v>
      </c>
      <c r="FMS539" s="485">
        <f>FMS538+1</f>
        <v>4</v>
      </c>
      <c r="FMT539" s="340" t="s">
        <v>613</v>
      </c>
      <c r="FMU539" s="485">
        <f>FMU538+1</f>
        <v>4</v>
      </c>
      <c r="FMV539" s="340" t="s">
        <v>613</v>
      </c>
      <c r="FMW539" s="485">
        <f>FMW538+1</f>
        <v>4</v>
      </c>
      <c r="FMX539" s="340" t="s">
        <v>613</v>
      </c>
      <c r="FMY539" s="485">
        <f>FMY538+1</f>
        <v>4</v>
      </c>
      <c r="FMZ539" s="340" t="s">
        <v>613</v>
      </c>
      <c r="FNA539" s="485">
        <f>FNA538+1</f>
        <v>4</v>
      </c>
      <c r="FNB539" s="340" t="s">
        <v>613</v>
      </c>
      <c r="FNC539" s="485">
        <f>FNC538+1</f>
        <v>4</v>
      </c>
      <c r="FND539" s="340" t="s">
        <v>613</v>
      </c>
      <c r="FNE539" s="485">
        <f>FNE538+1</f>
        <v>4</v>
      </c>
      <c r="FNF539" s="340" t="s">
        <v>613</v>
      </c>
      <c r="FNG539" s="485">
        <f>FNG538+1</f>
        <v>4</v>
      </c>
      <c r="FNH539" s="340" t="s">
        <v>613</v>
      </c>
      <c r="FNI539" s="485">
        <f>FNI538+1</f>
        <v>4</v>
      </c>
      <c r="FNJ539" s="340" t="s">
        <v>613</v>
      </c>
      <c r="FNK539" s="485">
        <f>FNK538+1</f>
        <v>4</v>
      </c>
      <c r="FNL539" s="340" t="s">
        <v>613</v>
      </c>
      <c r="FNM539" s="485">
        <f>FNM538+1</f>
        <v>4</v>
      </c>
      <c r="FNN539" s="340" t="s">
        <v>613</v>
      </c>
      <c r="FNO539" s="485">
        <f>FNO538+1</f>
        <v>4</v>
      </c>
      <c r="FNP539" s="340" t="s">
        <v>613</v>
      </c>
      <c r="FNQ539" s="485">
        <f>FNQ538+1</f>
        <v>4</v>
      </c>
      <c r="FNR539" s="340" t="s">
        <v>613</v>
      </c>
      <c r="FNS539" s="485">
        <f>FNS538+1</f>
        <v>4</v>
      </c>
      <c r="FNT539" s="340" t="s">
        <v>613</v>
      </c>
      <c r="FNU539" s="485">
        <f>FNU538+1</f>
        <v>4</v>
      </c>
      <c r="FNV539" s="340" t="s">
        <v>613</v>
      </c>
      <c r="FNW539" s="485">
        <f>FNW538+1</f>
        <v>4</v>
      </c>
      <c r="FNX539" s="340" t="s">
        <v>613</v>
      </c>
      <c r="FNY539" s="485">
        <f>FNY538+1</f>
        <v>4</v>
      </c>
      <c r="FNZ539" s="340" t="s">
        <v>613</v>
      </c>
      <c r="FOA539" s="485">
        <f>FOA538+1</f>
        <v>4</v>
      </c>
      <c r="FOB539" s="340" t="s">
        <v>613</v>
      </c>
      <c r="FOC539" s="485">
        <f>FOC538+1</f>
        <v>4</v>
      </c>
      <c r="FOD539" s="340" t="s">
        <v>613</v>
      </c>
      <c r="FOE539" s="485">
        <f>FOE538+1</f>
        <v>4</v>
      </c>
      <c r="FOF539" s="340" t="s">
        <v>613</v>
      </c>
      <c r="FOG539" s="485">
        <f>FOG538+1</f>
        <v>4</v>
      </c>
      <c r="FOH539" s="340" t="s">
        <v>613</v>
      </c>
      <c r="FOI539" s="485">
        <f>FOI538+1</f>
        <v>4</v>
      </c>
      <c r="FOJ539" s="340" t="s">
        <v>613</v>
      </c>
      <c r="FOK539" s="485">
        <f>FOK538+1</f>
        <v>4</v>
      </c>
      <c r="FOL539" s="340" t="s">
        <v>613</v>
      </c>
      <c r="FOM539" s="485">
        <f>FOM538+1</f>
        <v>4</v>
      </c>
      <c r="FON539" s="340" t="s">
        <v>613</v>
      </c>
      <c r="FOO539" s="485">
        <f>FOO538+1</f>
        <v>4</v>
      </c>
      <c r="FOP539" s="340" t="s">
        <v>613</v>
      </c>
      <c r="FOQ539" s="485">
        <f>FOQ538+1</f>
        <v>4</v>
      </c>
      <c r="FOR539" s="340" t="s">
        <v>613</v>
      </c>
      <c r="FOS539" s="485">
        <f>FOS538+1</f>
        <v>4</v>
      </c>
      <c r="FOT539" s="340" t="s">
        <v>613</v>
      </c>
      <c r="FOU539" s="485">
        <f>FOU538+1</f>
        <v>4</v>
      </c>
      <c r="FOV539" s="340" t="s">
        <v>613</v>
      </c>
      <c r="FOW539" s="485">
        <f>FOW538+1</f>
        <v>4</v>
      </c>
      <c r="FOX539" s="340" t="s">
        <v>613</v>
      </c>
      <c r="FOY539" s="485">
        <f>FOY538+1</f>
        <v>4</v>
      </c>
      <c r="FOZ539" s="340" t="s">
        <v>613</v>
      </c>
      <c r="FPA539" s="485">
        <f>FPA538+1</f>
        <v>4</v>
      </c>
      <c r="FPB539" s="340" t="s">
        <v>613</v>
      </c>
      <c r="FPC539" s="485">
        <f>FPC538+1</f>
        <v>4</v>
      </c>
      <c r="FPD539" s="340" t="s">
        <v>613</v>
      </c>
      <c r="FPE539" s="485">
        <f>FPE538+1</f>
        <v>4</v>
      </c>
      <c r="FPF539" s="340" t="s">
        <v>613</v>
      </c>
      <c r="FPG539" s="485">
        <f>FPG538+1</f>
        <v>4</v>
      </c>
      <c r="FPH539" s="340" t="s">
        <v>613</v>
      </c>
      <c r="FPI539" s="485">
        <f>FPI538+1</f>
        <v>4</v>
      </c>
      <c r="FPJ539" s="340" t="s">
        <v>613</v>
      </c>
      <c r="FPK539" s="485">
        <f>FPK538+1</f>
        <v>4</v>
      </c>
      <c r="FPL539" s="340" t="s">
        <v>613</v>
      </c>
      <c r="FPM539" s="485">
        <f>FPM538+1</f>
        <v>4</v>
      </c>
      <c r="FPN539" s="340" t="s">
        <v>613</v>
      </c>
      <c r="FPO539" s="485">
        <f>FPO538+1</f>
        <v>4</v>
      </c>
      <c r="FPP539" s="340" t="s">
        <v>613</v>
      </c>
      <c r="FPQ539" s="485">
        <f>FPQ538+1</f>
        <v>4</v>
      </c>
      <c r="FPR539" s="340" t="s">
        <v>613</v>
      </c>
      <c r="FPS539" s="485">
        <f>FPS538+1</f>
        <v>4</v>
      </c>
      <c r="FPT539" s="340" t="s">
        <v>613</v>
      </c>
      <c r="FPU539" s="485">
        <f>FPU538+1</f>
        <v>4</v>
      </c>
      <c r="FPV539" s="340" t="s">
        <v>613</v>
      </c>
      <c r="FPW539" s="485">
        <f>FPW538+1</f>
        <v>4</v>
      </c>
      <c r="FPX539" s="340" t="s">
        <v>613</v>
      </c>
      <c r="FPY539" s="485">
        <f>FPY538+1</f>
        <v>4</v>
      </c>
      <c r="FPZ539" s="340" t="s">
        <v>613</v>
      </c>
      <c r="FQA539" s="485">
        <f>FQA538+1</f>
        <v>4</v>
      </c>
      <c r="FQB539" s="340" t="s">
        <v>613</v>
      </c>
      <c r="FQC539" s="485">
        <f>FQC538+1</f>
        <v>4</v>
      </c>
      <c r="FQD539" s="340" t="s">
        <v>613</v>
      </c>
      <c r="FQE539" s="485">
        <f>FQE538+1</f>
        <v>4</v>
      </c>
      <c r="FQF539" s="340" t="s">
        <v>613</v>
      </c>
      <c r="FQG539" s="485">
        <f>FQG538+1</f>
        <v>4</v>
      </c>
      <c r="FQH539" s="340" t="s">
        <v>613</v>
      </c>
      <c r="FQI539" s="485">
        <f>FQI538+1</f>
        <v>4</v>
      </c>
      <c r="FQJ539" s="340" t="s">
        <v>613</v>
      </c>
      <c r="FQK539" s="485">
        <f>FQK538+1</f>
        <v>4</v>
      </c>
      <c r="FQL539" s="340" t="s">
        <v>613</v>
      </c>
      <c r="FQM539" s="485">
        <f>FQM538+1</f>
        <v>4</v>
      </c>
      <c r="FQN539" s="340" t="s">
        <v>613</v>
      </c>
      <c r="FQO539" s="485">
        <f>FQO538+1</f>
        <v>4</v>
      </c>
      <c r="FQP539" s="340" t="s">
        <v>613</v>
      </c>
      <c r="FQQ539" s="485">
        <f>FQQ538+1</f>
        <v>4</v>
      </c>
      <c r="FQR539" s="340" t="s">
        <v>613</v>
      </c>
      <c r="FQS539" s="485">
        <f>FQS538+1</f>
        <v>4</v>
      </c>
      <c r="FQT539" s="340" t="s">
        <v>613</v>
      </c>
      <c r="FQU539" s="485">
        <f>FQU538+1</f>
        <v>4</v>
      </c>
      <c r="FQV539" s="340" t="s">
        <v>613</v>
      </c>
      <c r="FQW539" s="485">
        <f>FQW538+1</f>
        <v>4</v>
      </c>
      <c r="FQX539" s="340" t="s">
        <v>613</v>
      </c>
      <c r="FQY539" s="485"/>
      <c r="FQZ539" s="340"/>
      <c r="FRA539" s="485"/>
      <c r="FRB539" s="340"/>
      <c r="FRC539" s="485"/>
      <c r="FRD539" s="340"/>
      <c r="FRE539" s="485"/>
      <c r="FRF539" s="340"/>
      <c r="FRG539" s="485"/>
      <c r="FRH539" s="340"/>
      <c r="FRI539" s="485"/>
      <c r="FRJ539" s="340"/>
      <c r="FRK539" s="485"/>
      <c r="FRL539" s="340"/>
      <c r="FRM539" s="485"/>
      <c r="FRN539" s="340"/>
      <c r="FRO539" s="485"/>
      <c r="FRP539" s="340"/>
      <c r="FRQ539" s="485"/>
      <c r="FRR539" s="340"/>
      <c r="FRS539" s="485"/>
      <c r="FRT539" s="340"/>
      <c r="FRU539" s="485"/>
      <c r="FRV539" s="340"/>
      <c r="FRW539" s="485"/>
      <c r="FRX539" s="340"/>
      <c r="FRY539" s="485"/>
      <c r="FRZ539" s="340"/>
      <c r="FSA539" s="485"/>
      <c r="FSB539" s="340"/>
      <c r="FSC539" s="485"/>
      <c r="FSD539" s="340"/>
      <c r="FSE539" s="485"/>
      <c r="FSF539" s="340"/>
      <c r="FSG539" s="485"/>
      <c r="FSH539" s="340"/>
      <c r="FSI539" s="485"/>
      <c r="FSJ539" s="340"/>
      <c r="FSK539" s="485"/>
      <c r="FSL539" s="340"/>
      <c r="FSM539" s="485"/>
      <c r="FSN539" s="340"/>
      <c r="FSO539" s="485"/>
      <c r="FSP539" s="340"/>
      <c r="FSQ539" s="485"/>
      <c r="FSR539" s="340"/>
      <c r="FSS539" s="485"/>
      <c r="FST539" s="340"/>
      <c r="FSU539" s="485"/>
      <c r="FSV539" s="340"/>
      <c r="FSW539" s="485"/>
      <c r="FSX539" s="340"/>
      <c r="FSY539" s="485"/>
      <c r="FSZ539" s="340"/>
      <c r="FTA539" s="485"/>
      <c r="FTB539" s="340"/>
      <c r="FTC539" s="485"/>
      <c r="FTD539" s="340"/>
      <c r="FTE539" s="485"/>
      <c r="FTF539" s="340"/>
      <c r="FTG539" s="485"/>
      <c r="FTH539" s="340"/>
      <c r="FTI539" s="485"/>
      <c r="FTJ539" s="340"/>
      <c r="FTK539" s="485"/>
      <c r="FTL539" s="340"/>
      <c r="FTM539" s="485"/>
      <c r="FTN539" s="340"/>
      <c r="FTO539" s="485"/>
      <c r="FTP539" s="340"/>
      <c r="FTQ539" s="485"/>
      <c r="FTR539" s="340"/>
      <c r="FTS539" s="485"/>
      <c r="FTT539" s="340"/>
      <c r="FTU539" s="485"/>
      <c r="FTV539" s="340"/>
      <c r="FTW539" s="485"/>
      <c r="FTX539" s="340"/>
      <c r="FTY539" s="485"/>
      <c r="FTZ539" s="340"/>
      <c r="FUA539" s="485"/>
      <c r="FUB539" s="340"/>
      <c r="FUC539" s="485"/>
      <c r="FUD539" s="340"/>
      <c r="FUE539" s="485"/>
      <c r="FUF539" s="340"/>
      <c r="FUG539" s="485"/>
      <c r="FUH539" s="340"/>
      <c r="FUI539" s="485"/>
      <c r="FUJ539" s="340"/>
      <c r="FUK539" s="485"/>
      <c r="FUL539" s="340"/>
      <c r="FUM539" s="485"/>
      <c r="FUN539" s="340"/>
      <c r="FUO539" s="485"/>
      <c r="FUP539" s="340"/>
      <c r="FUQ539" s="485"/>
      <c r="FUR539" s="340"/>
      <c r="FUS539" s="485"/>
      <c r="FUT539" s="340"/>
      <c r="FUU539" s="485"/>
      <c r="FUV539" s="340"/>
      <c r="FUW539" s="485"/>
      <c r="FUX539" s="340"/>
      <c r="FUY539" s="485"/>
      <c r="FUZ539" s="340"/>
      <c r="FVA539" s="485"/>
      <c r="FVB539" s="340"/>
      <c r="FVC539" s="485"/>
      <c r="FVD539" s="340"/>
      <c r="FVE539" s="485"/>
      <c r="FVF539" s="340"/>
      <c r="FVG539" s="485"/>
      <c r="FVH539" s="340"/>
      <c r="FVI539" s="485"/>
      <c r="FVJ539" s="340"/>
      <c r="FVK539" s="485"/>
      <c r="FVL539" s="340"/>
      <c r="FVM539" s="485"/>
      <c r="FVN539" s="340"/>
      <c r="FVO539" s="485"/>
      <c r="FVP539" s="340"/>
      <c r="FVQ539" s="485"/>
      <c r="FVR539" s="340"/>
      <c r="FVS539" s="485"/>
      <c r="FVT539" s="340"/>
      <c r="FVU539" s="485"/>
      <c r="FVV539" s="340"/>
      <c r="FVW539" s="485"/>
      <c r="FVX539" s="340"/>
      <c r="FVY539" s="485"/>
      <c r="FVZ539" s="340"/>
      <c r="FWA539" s="485"/>
      <c r="FWB539" s="340"/>
      <c r="FWC539" s="485"/>
      <c r="FWD539" s="340"/>
      <c r="FWE539" s="485"/>
      <c r="FWF539" s="340"/>
      <c r="FWG539" s="485"/>
      <c r="FWH539" s="340"/>
      <c r="FWI539" s="485"/>
      <c r="FWJ539" s="340"/>
      <c r="FWK539" s="485"/>
      <c r="FWL539" s="340"/>
      <c r="FWM539" s="485"/>
      <c r="FWN539" s="340"/>
      <c r="FWO539" s="485"/>
      <c r="FWP539" s="340"/>
      <c r="FWQ539" s="485"/>
      <c r="FWR539" s="340"/>
      <c r="FWS539" s="485"/>
      <c r="FWT539" s="340"/>
      <c r="FWU539" s="485"/>
      <c r="FWV539" s="340"/>
      <c r="FWW539" s="485"/>
      <c r="FWX539" s="340"/>
      <c r="FWY539" s="485"/>
      <c r="FWZ539" s="340"/>
      <c r="FXA539" s="485"/>
      <c r="FXB539" s="340"/>
      <c r="FXC539" s="485"/>
      <c r="FXD539" s="340"/>
      <c r="FXE539" s="485"/>
      <c r="FXF539" s="340"/>
      <c r="FXG539" s="485"/>
      <c r="FXH539" s="340"/>
      <c r="FXI539" s="485"/>
      <c r="FXJ539" s="340"/>
      <c r="FXK539" s="485"/>
      <c r="FXL539" s="340"/>
      <c r="FXM539" s="485"/>
      <c r="FXN539" s="340"/>
      <c r="FXO539" s="485"/>
      <c r="FXP539" s="340"/>
      <c r="FXQ539" s="485"/>
      <c r="FXR539" s="340"/>
      <c r="FXS539" s="485"/>
      <c r="FXT539" s="340"/>
      <c r="FXU539" s="485"/>
      <c r="FXV539" s="340"/>
      <c r="FXW539" s="485"/>
      <c r="FXX539" s="340"/>
      <c r="FXY539" s="485"/>
      <c r="FXZ539" s="340"/>
      <c r="FYA539" s="485"/>
      <c r="FYB539" s="340"/>
      <c r="FYC539" s="485"/>
      <c r="FYD539" s="340"/>
      <c r="FYE539" s="485"/>
      <c r="FYF539" s="340"/>
      <c r="FYG539" s="485"/>
      <c r="FYH539" s="340"/>
      <c r="FYI539" s="485"/>
      <c r="FYJ539" s="340"/>
      <c r="FYK539" s="485"/>
      <c r="FYL539" s="340"/>
      <c r="FYM539" s="485"/>
      <c r="FYN539" s="340"/>
      <c r="FYO539" s="485"/>
      <c r="FYP539" s="340"/>
      <c r="FYQ539" s="485"/>
      <c r="FYR539" s="340"/>
      <c r="FYS539" s="485"/>
      <c r="FYT539" s="340"/>
      <c r="FYU539" s="485"/>
      <c r="FYV539" s="340"/>
      <c r="FYW539" s="485"/>
      <c r="FYX539" s="340"/>
      <c r="FYY539" s="485"/>
      <c r="FYZ539" s="340"/>
      <c r="FZA539" s="485"/>
      <c r="FZB539" s="340"/>
      <c r="FZC539" s="485"/>
      <c r="FZD539" s="340"/>
      <c r="FZE539" s="485"/>
      <c r="FZF539" s="340"/>
      <c r="FZG539" s="485"/>
      <c r="FZH539" s="340"/>
      <c r="FZI539" s="485"/>
      <c r="FZJ539" s="340"/>
      <c r="FZK539" s="485"/>
      <c r="FZL539" s="340"/>
      <c r="FZM539" s="485"/>
      <c r="FZN539" s="340"/>
      <c r="FZO539" s="485"/>
      <c r="FZP539" s="340"/>
      <c r="FZQ539" s="485"/>
      <c r="FZR539" s="340"/>
      <c r="FZS539" s="485"/>
      <c r="FZT539" s="340"/>
      <c r="FZU539" s="485"/>
      <c r="FZV539" s="340"/>
      <c r="FZW539" s="485"/>
      <c r="FZX539" s="340"/>
      <c r="FZY539" s="485"/>
      <c r="FZZ539" s="340"/>
      <c r="GAA539" s="485"/>
      <c r="GAB539" s="340"/>
      <c r="GAC539" s="485"/>
      <c r="GAD539" s="340"/>
      <c r="GAE539" s="485"/>
      <c r="GAF539" s="340"/>
      <c r="GAG539" s="485"/>
      <c r="GAH539" s="340"/>
      <c r="GAI539" s="485"/>
      <c r="GAJ539" s="340"/>
      <c r="GAK539" s="485"/>
      <c r="GAL539" s="340"/>
      <c r="GAM539" s="485"/>
      <c r="GAN539" s="340"/>
      <c r="GAO539" s="485"/>
      <c r="GAP539" s="340"/>
      <c r="GAQ539" s="485"/>
      <c r="GAR539" s="340"/>
      <c r="GAS539" s="485"/>
      <c r="GAT539" s="340"/>
      <c r="GAU539" s="485"/>
      <c r="GAV539" s="340"/>
      <c r="GAW539" s="485"/>
      <c r="GAX539" s="340"/>
      <c r="GAY539" s="485"/>
      <c r="GAZ539" s="340"/>
      <c r="GBA539" s="485"/>
      <c r="GBB539" s="340"/>
      <c r="GBC539" s="485"/>
      <c r="GBD539" s="340"/>
      <c r="GBE539" s="485"/>
      <c r="GBF539" s="340"/>
      <c r="GBG539" s="485"/>
      <c r="GBH539" s="340"/>
      <c r="GBI539" s="485"/>
      <c r="GBJ539" s="340"/>
      <c r="GBK539" s="485"/>
      <c r="GBL539" s="340"/>
      <c r="GBM539" s="485"/>
      <c r="GBN539" s="340"/>
      <c r="GBO539" s="485"/>
      <c r="GBP539" s="340"/>
      <c r="GBQ539" s="485"/>
      <c r="GBR539" s="340"/>
      <c r="GBS539" s="485"/>
      <c r="GBT539" s="340"/>
      <c r="GBU539" s="485"/>
      <c r="GBV539" s="340"/>
      <c r="GBW539" s="485"/>
      <c r="GBX539" s="340"/>
      <c r="GBY539" s="485"/>
      <c r="GBZ539" s="340"/>
      <c r="GCA539" s="485"/>
      <c r="GCB539" s="340"/>
      <c r="GCC539" s="485"/>
      <c r="GCD539" s="340"/>
      <c r="GCE539" s="485"/>
      <c r="GCF539" s="340"/>
      <c r="GCG539" s="485"/>
      <c r="GCH539" s="340"/>
      <c r="GCI539" s="485"/>
      <c r="GCJ539" s="340"/>
      <c r="GCK539" s="485"/>
      <c r="GCL539" s="340"/>
      <c r="GCM539" s="485"/>
      <c r="GCN539" s="340"/>
      <c r="GCO539" s="485"/>
      <c r="GCP539" s="340"/>
      <c r="GCQ539" s="485"/>
      <c r="GCR539" s="340"/>
      <c r="GCS539" s="485"/>
      <c r="GCT539" s="340"/>
      <c r="GCU539" s="485"/>
      <c r="GCV539" s="340"/>
      <c r="GCW539" s="485"/>
      <c r="GCX539" s="340"/>
      <c r="GCY539" s="485"/>
      <c r="GCZ539" s="340"/>
      <c r="GDA539" s="485"/>
      <c r="GDB539" s="340"/>
      <c r="GDC539" s="485"/>
      <c r="GDD539" s="340"/>
      <c r="GDE539" s="485"/>
      <c r="GDF539" s="340"/>
      <c r="GDG539" s="485"/>
      <c r="GDH539" s="340"/>
      <c r="GDI539" s="485"/>
      <c r="GDJ539" s="340"/>
      <c r="GDK539" s="485"/>
      <c r="GDL539" s="340"/>
      <c r="GDM539" s="485"/>
      <c r="GDN539" s="340"/>
      <c r="GDO539" s="485"/>
      <c r="GDP539" s="340"/>
      <c r="GDQ539" s="485"/>
      <c r="GDR539" s="340"/>
      <c r="GDS539" s="485"/>
      <c r="GDT539" s="340"/>
      <c r="GDU539" s="485"/>
      <c r="GDV539" s="340"/>
      <c r="GDW539" s="485"/>
      <c r="GDX539" s="340"/>
      <c r="GDY539" s="485"/>
      <c r="GDZ539" s="340"/>
      <c r="GEA539" s="485"/>
      <c r="GEB539" s="340"/>
      <c r="GEC539" s="485"/>
      <c r="GED539" s="340"/>
      <c r="GEE539" s="485"/>
      <c r="GEF539" s="340"/>
      <c r="GEG539" s="485"/>
      <c r="GEH539" s="340"/>
      <c r="GEI539" s="485"/>
      <c r="GEJ539" s="340"/>
      <c r="GEK539" s="485"/>
      <c r="GEL539" s="340"/>
      <c r="GEM539" s="485"/>
      <c r="GEN539" s="340"/>
      <c r="GEO539" s="485"/>
      <c r="GEP539" s="340"/>
      <c r="GEQ539" s="485"/>
      <c r="GER539" s="340"/>
      <c r="GES539" s="485"/>
      <c r="GET539" s="340"/>
      <c r="GEU539" s="485"/>
      <c r="GEV539" s="340"/>
      <c r="GEW539" s="485"/>
      <c r="GEX539" s="340"/>
      <c r="GEY539" s="485"/>
      <c r="GEZ539" s="340"/>
      <c r="GFA539" s="485"/>
      <c r="GFB539" s="340"/>
      <c r="GFC539" s="485"/>
      <c r="GFD539" s="340"/>
      <c r="GFE539" s="485"/>
      <c r="GFF539" s="340"/>
      <c r="GFG539" s="485"/>
      <c r="GFH539" s="340"/>
      <c r="GFI539" s="485"/>
      <c r="GFJ539" s="340"/>
      <c r="GFK539" s="485"/>
      <c r="GFL539" s="340"/>
      <c r="GFM539" s="485"/>
      <c r="GFN539" s="340"/>
      <c r="GFO539" s="485"/>
      <c r="GFP539" s="340"/>
      <c r="GFQ539" s="485"/>
      <c r="GFR539" s="340"/>
      <c r="GFS539" s="485"/>
      <c r="GFT539" s="340"/>
      <c r="GFU539" s="485"/>
      <c r="GFV539" s="340"/>
      <c r="GFW539" s="485"/>
      <c r="GFX539" s="340"/>
      <c r="GFY539" s="485"/>
      <c r="GFZ539" s="340"/>
      <c r="GGA539" s="485"/>
      <c r="GGB539" s="340"/>
      <c r="GGC539" s="485"/>
      <c r="GGD539" s="340"/>
      <c r="GGE539" s="485"/>
      <c r="GGF539" s="340"/>
      <c r="GGG539" s="485"/>
      <c r="GGH539" s="340"/>
      <c r="GGI539" s="485"/>
      <c r="GGJ539" s="340"/>
      <c r="GGK539" s="485"/>
      <c r="GGL539" s="340"/>
      <c r="GGM539" s="485"/>
      <c r="GGN539" s="340"/>
      <c r="GGO539" s="485"/>
      <c r="GGP539" s="340"/>
      <c r="GGQ539" s="485"/>
      <c r="GGR539" s="340"/>
      <c r="GGS539" s="485"/>
      <c r="GGT539" s="340"/>
      <c r="GGU539" s="485"/>
      <c r="GGV539" s="340"/>
      <c r="GGW539" s="485"/>
      <c r="GGX539" s="340"/>
      <c r="GGY539" s="485"/>
      <c r="GGZ539" s="340"/>
      <c r="GHA539" s="485"/>
      <c r="GHB539" s="340"/>
      <c r="GHC539" s="485"/>
      <c r="GHD539" s="340"/>
      <c r="GHE539" s="485"/>
      <c r="GHF539" s="340"/>
      <c r="GHG539" s="485"/>
      <c r="GHH539" s="340"/>
      <c r="GHI539" s="485"/>
      <c r="GHJ539" s="340"/>
      <c r="GHK539" s="485"/>
      <c r="GHL539" s="340"/>
      <c r="GHM539" s="485"/>
      <c r="GHN539" s="340"/>
      <c r="GHO539" s="485"/>
      <c r="GHP539" s="340"/>
      <c r="GHQ539" s="485"/>
      <c r="GHR539" s="340"/>
      <c r="GHS539" s="485"/>
      <c r="GHT539" s="340"/>
      <c r="GHU539" s="485"/>
      <c r="GHV539" s="340"/>
      <c r="GHW539" s="485"/>
      <c r="GHX539" s="340"/>
      <c r="GHY539" s="485"/>
      <c r="GHZ539" s="340"/>
      <c r="GIA539" s="485"/>
      <c r="GIB539" s="340"/>
      <c r="GIC539" s="485"/>
      <c r="GID539" s="340"/>
      <c r="GIE539" s="485"/>
      <c r="GIF539" s="340"/>
      <c r="GIG539" s="485"/>
      <c r="GIH539" s="340"/>
      <c r="GII539" s="485"/>
      <c r="GIJ539" s="340"/>
      <c r="GIK539" s="485"/>
      <c r="GIL539" s="340"/>
      <c r="GIM539" s="485"/>
      <c r="GIN539" s="340"/>
      <c r="GIO539" s="485"/>
      <c r="GIP539" s="340"/>
      <c r="GIQ539" s="485"/>
      <c r="GIR539" s="340"/>
      <c r="GIS539" s="485"/>
      <c r="GIT539" s="340"/>
      <c r="GIU539" s="485"/>
      <c r="GIV539" s="340"/>
      <c r="GIW539" s="485"/>
      <c r="GIX539" s="340"/>
      <c r="GIY539" s="485"/>
      <c r="GIZ539" s="340"/>
      <c r="GJA539" s="485"/>
      <c r="GJB539" s="340"/>
      <c r="GJC539" s="485"/>
      <c r="GJD539" s="340"/>
      <c r="GJE539" s="485"/>
      <c r="GJF539" s="340"/>
      <c r="GJG539" s="485"/>
      <c r="GJH539" s="340"/>
      <c r="GJI539" s="485"/>
      <c r="GJJ539" s="340"/>
      <c r="GJK539" s="485"/>
      <c r="GJL539" s="340"/>
      <c r="GJM539" s="485"/>
      <c r="GJN539" s="340"/>
      <c r="GJO539" s="485"/>
      <c r="GJP539" s="340"/>
      <c r="GJQ539" s="485"/>
      <c r="GJR539" s="340"/>
      <c r="GJS539" s="485"/>
      <c r="GJT539" s="340"/>
      <c r="GJU539" s="485"/>
      <c r="GJV539" s="340"/>
      <c r="GJW539" s="485"/>
      <c r="GJX539" s="340"/>
      <c r="GJY539" s="485"/>
      <c r="GJZ539" s="340"/>
      <c r="GKA539" s="485"/>
      <c r="GKB539" s="340"/>
      <c r="GKC539" s="485"/>
      <c r="GKD539" s="340"/>
      <c r="GKE539" s="485"/>
      <c r="GKF539" s="340"/>
      <c r="GKG539" s="485"/>
      <c r="GKH539" s="340"/>
      <c r="GKI539" s="485"/>
      <c r="GKJ539" s="340"/>
      <c r="GKK539" s="485"/>
      <c r="GKL539" s="340"/>
      <c r="GKM539" s="485"/>
      <c r="GKN539" s="340"/>
      <c r="GKO539" s="485"/>
      <c r="GKP539" s="340"/>
      <c r="GKQ539" s="485"/>
      <c r="GKR539" s="340"/>
      <c r="GKS539" s="485"/>
      <c r="GKT539" s="340"/>
      <c r="GKU539" s="485"/>
      <c r="GKV539" s="340"/>
      <c r="GKW539" s="485"/>
      <c r="GKX539" s="340"/>
      <c r="GKY539" s="485"/>
      <c r="GKZ539" s="340"/>
      <c r="GLA539" s="485"/>
      <c r="GLB539" s="340"/>
      <c r="GLC539" s="485"/>
      <c r="GLD539" s="340"/>
      <c r="GLE539" s="485"/>
      <c r="GLF539" s="340"/>
      <c r="GLG539" s="485"/>
      <c r="GLH539" s="340"/>
      <c r="GLI539" s="485"/>
      <c r="GLJ539" s="340"/>
      <c r="GLK539" s="485"/>
      <c r="GLL539" s="340"/>
      <c r="GLM539" s="485"/>
      <c r="GLN539" s="340"/>
      <c r="GLO539" s="485"/>
      <c r="GLP539" s="340"/>
      <c r="GLQ539" s="485"/>
      <c r="GLR539" s="340"/>
      <c r="GLS539" s="485"/>
      <c r="GLT539" s="340"/>
      <c r="GLU539" s="485"/>
      <c r="GLV539" s="340"/>
      <c r="GLW539" s="485"/>
      <c r="GLX539" s="340"/>
      <c r="GLY539" s="485"/>
      <c r="GLZ539" s="340"/>
      <c r="GMA539" s="485"/>
      <c r="GMB539" s="340"/>
      <c r="GMC539" s="485"/>
      <c r="GMD539" s="340"/>
      <c r="GME539" s="485"/>
      <c r="GMF539" s="340"/>
      <c r="GMG539" s="485"/>
      <c r="GMH539" s="340"/>
      <c r="GMI539" s="485"/>
      <c r="GMJ539" s="340"/>
      <c r="GMK539" s="485"/>
      <c r="GML539" s="340"/>
      <c r="GMM539" s="485"/>
      <c r="GMN539" s="340"/>
      <c r="GMO539" s="485"/>
      <c r="GMP539" s="340"/>
      <c r="GMQ539" s="485"/>
      <c r="GMR539" s="340"/>
      <c r="GMS539" s="485"/>
      <c r="GMT539" s="340"/>
      <c r="GMU539" s="485"/>
      <c r="GMV539" s="340"/>
      <c r="GMW539" s="485"/>
      <c r="GMX539" s="340"/>
      <c r="GMY539" s="485"/>
      <c r="GMZ539" s="340"/>
      <c r="GNA539" s="485"/>
      <c r="GNB539" s="340"/>
      <c r="GNC539" s="485"/>
      <c r="GND539" s="340"/>
      <c r="GNE539" s="485"/>
      <c r="GNF539" s="340"/>
      <c r="GNG539" s="485"/>
      <c r="GNH539" s="340"/>
      <c r="GNI539" s="485"/>
      <c r="GNJ539" s="340"/>
      <c r="GNK539" s="485"/>
      <c r="GNL539" s="340"/>
      <c r="GNM539" s="485"/>
      <c r="GNN539" s="340"/>
      <c r="GNO539" s="485"/>
      <c r="GNP539" s="340"/>
      <c r="GNQ539" s="485"/>
      <c r="GNR539" s="340"/>
      <c r="GNS539" s="485"/>
      <c r="GNT539" s="340"/>
      <c r="GNU539" s="485"/>
      <c r="GNV539" s="340"/>
      <c r="GNW539" s="485"/>
      <c r="GNX539" s="340"/>
      <c r="GNY539" s="485"/>
      <c r="GNZ539" s="340"/>
      <c r="GOA539" s="485"/>
      <c r="GOB539" s="340"/>
      <c r="GOC539" s="485"/>
      <c r="GOD539" s="340"/>
      <c r="GOE539" s="485"/>
      <c r="GOF539" s="340"/>
      <c r="GOG539" s="485"/>
      <c r="GOH539" s="340"/>
      <c r="GOI539" s="485"/>
      <c r="GOJ539" s="340"/>
      <c r="GOK539" s="485"/>
      <c r="GOL539" s="340"/>
      <c r="GOM539" s="485"/>
      <c r="GON539" s="340"/>
      <c r="GOO539" s="485"/>
      <c r="GOP539" s="340"/>
      <c r="GOQ539" s="485"/>
      <c r="GOR539" s="340"/>
      <c r="GOS539" s="485"/>
      <c r="GOT539" s="340"/>
      <c r="GOU539" s="485"/>
      <c r="GOV539" s="340"/>
      <c r="GOW539" s="485"/>
      <c r="GOX539" s="340"/>
      <c r="GOY539" s="485"/>
      <c r="GOZ539" s="340"/>
      <c r="GPA539" s="485"/>
      <c r="GPB539" s="340"/>
      <c r="GPC539" s="485"/>
      <c r="GPD539" s="340"/>
      <c r="GPE539" s="485"/>
      <c r="GPF539" s="340"/>
      <c r="GPG539" s="485"/>
      <c r="GPH539" s="340"/>
      <c r="GPI539" s="485"/>
      <c r="GPJ539" s="340"/>
      <c r="GPK539" s="485"/>
      <c r="GPL539" s="340"/>
      <c r="GPM539" s="485"/>
      <c r="GPN539" s="340"/>
      <c r="GPO539" s="485"/>
      <c r="GPP539" s="340"/>
      <c r="GPQ539" s="485"/>
      <c r="GPR539" s="340"/>
      <c r="GPS539" s="485"/>
      <c r="GPT539" s="340"/>
      <c r="GPU539" s="485"/>
      <c r="GPV539" s="340"/>
      <c r="GPW539" s="485"/>
      <c r="GPX539" s="340"/>
      <c r="GPY539" s="485"/>
      <c r="GPZ539" s="340"/>
      <c r="GQA539" s="485"/>
      <c r="GQB539" s="340"/>
      <c r="GQC539" s="485"/>
      <c r="GQD539" s="340"/>
      <c r="GQE539" s="485"/>
      <c r="GQF539" s="340"/>
      <c r="GQG539" s="485"/>
      <c r="GQH539" s="340"/>
      <c r="GQI539" s="485"/>
      <c r="GQJ539" s="340"/>
      <c r="GQK539" s="485"/>
      <c r="GQL539" s="340"/>
      <c r="GQM539" s="485"/>
      <c r="GQN539" s="340"/>
      <c r="GQO539" s="485"/>
      <c r="GQP539" s="340"/>
      <c r="GQQ539" s="485"/>
      <c r="GQR539" s="340"/>
      <c r="GQS539" s="485"/>
      <c r="GQT539" s="340"/>
      <c r="GQU539" s="485"/>
      <c r="GQV539" s="340"/>
      <c r="GQW539" s="485"/>
      <c r="GQX539" s="340"/>
      <c r="GQY539" s="485"/>
      <c r="GQZ539" s="340"/>
      <c r="GRA539" s="485"/>
      <c r="GRB539" s="340"/>
      <c r="GRC539" s="485"/>
      <c r="GRD539" s="340"/>
      <c r="GRE539" s="485"/>
      <c r="GRF539" s="340"/>
      <c r="GRG539" s="485"/>
      <c r="GRH539" s="340"/>
      <c r="GRI539" s="485"/>
      <c r="GRJ539" s="340"/>
      <c r="GRK539" s="485"/>
      <c r="GRL539" s="340"/>
      <c r="GRM539" s="485"/>
      <c r="GRN539" s="340"/>
      <c r="GRO539" s="485"/>
      <c r="GRP539" s="340"/>
      <c r="GRQ539" s="485"/>
      <c r="GRR539" s="340"/>
      <c r="GRS539" s="485"/>
      <c r="GRT539" s="340"/>
      <c r="GRU539" s="485"/>
      <c r="GRV539" s="340"/>
      <c r="GRW539" s="485"/>
      <c r="GRX539" s="340"/>
      <c r="GRY539" s="485"/>
      <c r="GRZ539" s="340"/>
      <c r="GSA539" s="485"/>
      <c r="GSB539" s="340"/>
      <c r="GSC539" s="485"/>
      <c r="GSD539" s="340"/>
      <c r="GSE539" s="485"/>
      <c r="GSF539" s="340"/>
      <c r="GSG539" s="485"/>
      <c r="GSH539" s="340"/>
      <c r="GSI539" s="485"/>
      <c r="GSJ539" s="340"/>
      <c r="GSK539" s="485"/>
      <c r="GSL539" s="340"/>
      <c r="GSM539" s="485"/>
      <c r="GSN539" s="340"/>
      <c r="GSO539" s="485"/>
      <c r="GSP539" s="340"/>
      <c r="GSQ539" s="485"/>
      <c r="GSR539" s="340"/>
      <c r="GSS539" s="485"/>
      <c r="GST539" s="340"/>
      <c r="GSU539" s="485"/>
      <c r="GSV539" s="340"/>
      <c r="GSW539" s="485"/>
      <c r="GSX539" s="340"/>
      <c r="GSY539" s="485"/>
      <c r="GSZ539" s="340"/>
      <c r="GTA539" s="485"/>
      <c r="GTB539" s="340"/>
      <c r="GTC539" s="485"/>
      <c r="GTD539" s="340"/>
      <c r="GTE539" s="485"/>
      <c r="GTF539" s="340"/>
      <c r="GTG539" s="485"/>
      <c r="GTH539" s="340"/>
      <c r="GTI539" s="485"/>
      <c r="GTJ539" s="340"/>
      <c r="GTK539" s="485"/>
      <c r="GTL539" s="340"/>
      <c r="GTM539" s="485"/>
      <c r="GTN539" s="340"/>
      <c r="GTO539" s="485"/>
      <c r="GTP539" s="340"/>
      <c r="GTQ539" s="485"/>
      <c r="GTR539" s="340"/>
      <c r="GTS539" s="485"/>
      <c r="GTT539" s="340"/>
      <c r="GTU539" s="485"/>
      <c r="GTV539" s="340"/>
      <c r="GTW539" s="485"/>
      <c r="GTX539" s="340"/>
      <c r="GTY539" s="485"/>
      <c r="GTZ539" s="340"/>
      <c r="GUA539" s="485"/>
      <c r="GUB539" s="340"/>
      <c r="GUC539" s="485"/>
      <c r="GUD539" s="340"/>
      <c r="GUE539" s="485"/>
      <c r="GUF539" s="340"/>
      <c r="GUG539" s="485"/>
      <c r="GUH539" s="340"/>
      <c r="GUI539" s="485"/>
      <c r="GUJ539" s="340"/>
      <c r="GUK539" s="485"/>
      <c r="GUL539" s="340"/>
      <c r="GUM539" s="485"/>
      <c r="GUN539" s="340"/>
      <c r="GUO539" s="485"/>
      <c r="GUP539" s="340"/>
      <c r="GUQ539" s="485"/>
      <c r="GUR539" s="340"/>
      <c r="GUS539" s="485"/>
      <c r="GUT539" s="340"/>
      <c r="GUU539" s="485"/>
      <c r="GUV539" s="340"/>
      <c r="GUW539" s="485"/>
      <c r="GUX539" s="340"/>
      <c r="GUY539" s="485"/>
      <c r="GUZ539" s="340"/>
      <c r="GVA539" s="485"/>
      <c r="GVB539" s="340"/>
      <c r="GVC539" s="485"/>
      <c r="GVD539" s="340"/>
      <c r="GVE539" s="485"/>
      <c r="GVF539" s="340"/>
      <c r="GVG539" s="485"/>
      <c r="GVH539" s="340"/>
      <c r="GVI539" s="485"/>
      <c r="GVJ539" s="340"/>
      <c r="GVK539" s="485"/>
      <c r="GVL539" s="340"/>
      <c r="GVM539" s="485"/>
      <c r="GVN539" s="340"/>
      <c r="GVO539" s="485"/>
      <c r="GVP539" s="340"/>
      <c r="GVQ539" s="485"/>
      <c r="GVR539" s="340"/>
      <c r="GVS539" s="485"/>
      <c r="GVT539" s="340"/>
      <c r="GVU539" s="485"/>
      <c r="GVV539" s="340"/>
      <c r="GVW539" s="485"/>
      <c r="GVX539" s="340"/>
      <c r="GVY539" s="485"/>
      <c r="GVZ539" s="340"/>
      <c r="GWA539" s="485"/>
      <c r="GWB539" s="340"/>
      <c r="GWC539" s="485"/>
      <c r="GWD539" s="340"/>
      <c r="GWE539" s="485"/>
      <c r="GWF539" s="340"/>
      <c r="GWG539" s="485"/>
      <c r="GWH539" s="340"/>
      <c r="GWI539" s="485"/>
      <c r="GWJ539" s="340"/>
      <c r="GWK539" s="485"/>
      <c r="GWL539" s="340"/>
      <c r="GWM539" s="485"/>
      <c r="GWN539" s="340"/>
      <c r="GWO539" s="485"/>
      <c r="GWP539" s="340"/>
      <c r="GWQ539" s="485"/>
      <c r="GWR539" s="340"/>
      <c r="GWS539" s="485"/>
      <c r="GWT539" s="340"/>
      <c r="GWU539" s="485"/>
      <c r="GWV539" s="340"/>
      <c r="GWW539" s="485"/>
      <c r="GWX539" s="340"/>
      <c r="GWY539" s="485"/>
      <c r="GWZ539" s="340"/>
      <c r="GXA539" s="485"/>
      <c r="GXB539" s="340"/>
      <c r="GXC539" s="485"/>
      <c r="GXD539" s="340"/>
      <c r="GXE539" s="485"/>
      <c r="GXF539" s="340"/>
      <c r="GXG539" s="485"/>
      <c r="GXH539" s="340"/>
      <c r="GXI539" s="485"/>
      <c r="GXJ539" s="340"/>
      <c r="GXK539" s="485"/>
      <c r="GXL539" s="340"/>
      <c r="GXM539" s="485"/>
      <c r="GXN539" s="340"/>
      <c r="GXO539" s="485"/>
      <c r="GXP539" s="340"/>
      <c r="GXQ539" s="485"/>
      <c r="GXR539" s="340"/>
      <c r="GXS539" s="485"/>
      <c r="GXT539" s="340"/>
      <c r="GXU539" s="485"/>
      <c r="GXV539" s="340"/>
      <c r="GXW539" s="485"/>
      <c r="GXX539" s="340"/>
      <c r="GXY539" s="485"/>
      <c r="GXZ539" s="340"/>
      <c r="GYA539" s="485"/>
      <c r="GYB539" s="340"/>
      <c r="GYC539" s="485"/>
      <c r="GYD539" s="340"/>
      <c r="GYE539" s="485"/>
      <c r="GYF539" s="340"/>
      <c r="GYG539" s="485"/>
      <c r="GYH539" s="340"/>
      <c r="GYI539" s="485"/>
      <c r="GYJ539" s="340"/>
      <c r="GYK539" s="485"/>
      <c r="GYL539" s="340"/>
      <c r="GYM539" s="485"/>
      <c r="GYN539" s="340"/>
      <c r="GYO539" s="485"/>
      <c r="GYP539" s="340"/>
      <c r="GYQ539" s="485"/>
      <c r="GYR539" s="340"/>
      <c r="GYS539" s="485"/>
      <c r="GYT539" s="340"/>
      <c r="GYU539" s="485"/>
      <c r="GYV539" s="340"/>
      <c r="GYW539" s="485"/>
      <c r="GYX539" s="340"/>
      <c r="GYY539" s="485"/>
      <c r="GYZ539" s="340"/>
      <c r="GZA539" s="485"/>
      <c r="GZB539" s="340"/>
      <c r="GZC539" s="485"/>
      <c r="GZD539" s="340"/>
      <c r="GZE539" s="485"/>
      <c r="GZF539" s="340"/>
      <c r="GZG539" s="485"/>
      <c r="GZH539" s="340"/>
      <c r="GZI539" s="485"/>
      <c r="GZJ539" s="340"/>
      <c r="GZK539" s="485"/>
      <c r="GZL539" s="340"/>
      <c r="GZM539" s="485"/>
      <c r="GZN539" s="340"/>
      <c r="GZO539" s="485"/>
      <c r="GZP539" s="340"/>
      <c r="GZQ539" s="485"/>
      <c r="GZR539" s="340"/>
      <c r="GZS539" s="485"/>
      <c r="GZT539" s="340"/>
      <c r="GZU539" s="485"/>
      <c r="GZV539" s="340"/>
      <c r="GZW539" s="485"/>
      <c r="GZX539" s="340"/>
      <c r="GZY539" s="485"/>
      <c r="GZZ539" s="340"/>
      <c r="HAA539" s="485"/>
      <c r="HAB539" s="340"/>
      <c r="HAC539" s="485"/>
      <c r="HAD539" s="340"/>
      <c r="HAE539" s="485"/>
      <c r="HAF539" s="340"/>
      <c r="HAG539" s="485"/>
      <c r="HAH539" s="340"/>
      <c r="HAI539" s="485"/>
      <c r="HAJ539" s="340"/>
      <c r="HAK539" s="485"/>
      <c r="HAL539" s="340"/>
      <c r="HAM539" s="485"/>
      <c r="HAN539" s="340"/>
      <c r="HAO539" s="485"/>
      <c r="HAP539" s="340"/>
      <c r="HAQ539" s="485"/>
      <c r="HAR539" s="340"/>
      <c r="HAS539" s="485"/>
      <c r="HAT539" s="340"/>
      <c r="HAU539" s="485"/>
      <c r="HAV539" s="340"/>
      <c r="HAW539" s="485"/>
      <c r="HAX539" s="340"/>
      <c r="HAY539" s="485"/>
      <c r="HAZ539" s="340"/>
      <c r="HBA539" s="485"/>
      <c r="HBB539" s="340"/>
      <c r="HBC539" s="485"/>
      <c r="HBD539" s="340"/>
      <c r="HBE539" s="485"/>
      <c r="HBF539" s="340"/>
      <c r="HBG539" s="485"/>
      <c r="HBH539" s="340"/>
      <c r="HBI539" s="485"/>
      <c r="HBJ539" s="340"/>
      <c r="HBK539" s="485"/>
      <c r="HBL539" s="340"/>
      <c r="HBM539" s="485"/>
      <c r="HBN539" s="340"/>
      <c r="HBO539" s="485"/>
      <c r="HBP539" s="340"/>
      <c r="HBQ539" s="485"/>
      <c r="HBR539" s="340"/>
      <c r="HBS539" s="485"/>
      <c r="HBT539" s="340"/>
      <c r="HBU539" s="485"/>
      <c r="HBV539" s="340"/>
      <c r="HBW539" s="485"/>
      <c r="HBX539" s="340"/>
      <c r="HBY539" s="485"/>
      <c r="HBZ539" s="340"/>
      <c r="HCA539" s="485"/>
      <c r="HCB539" s="340"/>
      <c r="HCC539" s="485"/>
      <c r="HCD539" s="340"/>
      <c r="HCE539" s="485"/>
      <c r="HCF539" s="340"/>
      <c r="HCG539" s="485"/>
      <c r="HCH539" s="340"/>
      <c r="HCI539" s="485"/>
      <c r="HCJ539" s="340"/>
      <c r="HCK539" s="485"/>
      <c r="HCL539" s="340"/>
      <c r="HCM539" s="485"/>
      <c r="HCN539" s="340"/>
      <c r="HCO539" s="485"/>
      <c r="HCP539" s="340"/>
      <c r="HCQ539" s="485"/>
      <c r="HCR539" s="340"/>
      <c r="HCS539" s="485"/>
      <c r="HCT539" s="340"/>
      <c r="HCU539" s="485"/>
      <c r="HCV539" s="340"/>
      <c r="HCW539" s="485"/>
      <c r="HCX539" s="340"/>
      <c r="HCY539" s="485"/>
      <c r="HCZ539" s="340"/>
      <c r="HDA539" s="485"/>
      <c r="HDB539" s="340"/>
      <c r="HDC539" s="485"/>
      <c r="HDD539" s="340"/>
      <c r="HDE539" s="485"/>
      <c r="HDF539" s="340"/>
      <c r="HDG539" s="485"/>
      <c r="HDH539" s="340"/>
      <c r="HDI539" s="485"/>
      <c r="HDJ539" s="340"/>
      <c r="HDK539" s="485"/>
      <c r="HDL539" s="340"/>
      <c r="HDM539" s="485"/>
      <c r="HDN539" s="340"/>
      <c r="HDO539" s="485"/>
      <c r="HDP539" s="340"/>
      <c r="HDQ539" s="485"/>
      <c r="HDR539" s="340"/>
      <c r="HDS539" s="485"/>
      <c r="HDT539" s="340"/>
      <c r="HDU539" s="485"/>
      <c r="HDV539" s="340"/>
      <c r="HDW539" s="485"/>
      <c r="HDX539" s="340"/>
      <c r="HDY539" s="485"/>
      <c r="HDZ539" s="340"/>
      <c r="HEA539" s="485"/>
      <c r="HEB539" s="340"/>
      <c r="HEC539" s="485"/>
      <c r="HED539" s="340"/>
      <c r="HEE539" s="485"/>
      <c r="HEF539" s="340"/>
      <c r="HEG539" s="485"/>
      <c r="HEH539" s="340"/>
      <c r="HEI539" s="485"/>
      <c r="HEJ539" s="340"/>
      <c r="HEK539" s="485"/>
      <c r="HEL539" s="340"/>
      <c r="HEM539" s="485"/>
      <c r="HEN539" s="340"/>
      <c r="HEO539" s="485"/>
      <c r="HEP539" s="340"/>
      <c r="HEQ539" s="485"/>
      <c r="HER539" s="340"/>
      <c r="HES539" s="485"/>
      <c r="HET539" s="340"/>
      <c r="HEU539" s="485"/>
      <c r="HEV539" s="340"/>
      <c r="HEW539" s="485"/>
      <c r="HEX539" s="340"/>
      <c r="HEY539" s="485"/>
      <c r="HEZ539" s="340"/>
      <c r="HFA539" s="485"/>
      <c r="HFB539" s="340"/>
      <c r="HFC539" s="485"/>
      <c r="HFD539" s="340"/>
      <c r="HFE539" s="485"/>
      <c r="HFF539" s="340"/>
      <c r="HFG539" s="485"/>
      <c r="HFH539" s="340"/>
      <c r="HFI539" s="485"/>
      <c r="HFJ539" s="340"/>
      <c r="HFK539" s="485"/>
      <c r="HFL539" s="340"/>
      <c r="HFM539" s="485"/>
      <c r="HFN539" s="340"/>
      <c r="HFO539" s="485"/>
      <c r="HFP539" s="340"/>
      <c r="HFQ539" s="485"/>
      <c r="HFR539" s="340"/>
      <c r="HFS539" s="485"/>
      <c r="HFT539" s="340"/>
      <c r="HFU539" s="485"/>
      <c r="HFV539" s="340"/>
      <c r="HFW539" s="485"/>
      <c r="HFX539" s="340"/>
      <c r="HFY539" s="485"/>
      <c r="HFZ539" s="340"/>
      <c r="HGA539" s="485"/>
      <c r="HGB539" s="340"/>
      <c r="HGC539" s="485"/>
      <c r="HGD539" s="340"/>
      <c r="HGE539" s="485"/>
      <c r="HGF539" s="340"/>
      <c r="HGG539" s="485"/>
      <c r="HGH539" s="340"/>
      <c r="HGI539" s="485"/>
      <c r="HGJ539" s="340"/>
      <c r="HGK539" s="485"/>
      <c r="HGL539" s="340"/>
      <c r="HGM539" s="485"/>
      <c r="HGN539" s="340"/>
      <c r="HGO539" s="485"/>
      <c r="HGP539" s="340"/>
      <c r="HGQ539" s="485"/>
      <c r="HGR539" s="340"/>
      <c r="HGS539" s="485"/>
      <c r="HGT539" s="340"/>
      <c r="HGU539" s="485"/>
      <c r="HGV539" s="340"/>
      <c r="HGW539" s="485"/>
      <c r="HGX539" s="340"/>
      <c r="HGY539" s="485"/>
      <c r="HGZ539" s="340"/>
      <c r="HHA539" s="485"/>
      <c r="HHB539" s="340"/>
      <c r="HHC539" s="485"/>
      <c r="HHD539" s="340"/>
      <c r="HHE539" s="485"/>
      <c r="HHF539" s="340"/>
      <c r="HHG539" s="485"/>
      <c r="HHH539" s="340"/>
      <c r="HHI539" s="485"/>
      <c r="HHJ539" s="340"/>
      <c r="HHK539" s="485"/>
      <c r="HHL539" s="340"/>
      <c r="HHM539" s="485"/>
      <c r="HHN539" s="340"/>
      <c r="HHO539" s="485"/>
      <c r="HHP539" s="340"/>
      <c r="HHQ539" s="485"/>
      <c r="HHR539" s="340"/>
      <c r="HHS539" s="485"/>
      <c r="HHT539" s="340"/>
      <c r="HHU539" s="485"/>
      <c r="HHV539" s="340"/>
      <c r="HHW539" s="485"/>
      <c r="HHX539" s="340"/>
      <c r="HHY539" s="485"/>
      <c r="HHZ539" s="340"/>
      <c r="HIA539" s="485"/>
      <c r="HIB539" s="340"/>
      <c r="HIC539" s="485"/>
      <c r="HID539" s="340"/>
      <c r="HIE539" s="485"/>
      <c r="HIF539" s="340"/>
      <c r="HIG539" s="485"/>
      <c r="HIH539" s="340"/>
      <c r="HII539" s="485"/>
      <c r="HIJ539" s="340"/>
      <c r="HIK539" s="485"/>
      <c r="HIL539" s="340"/>
      <c r="HIM539" s="485"/>
      <c r="HIN539" s="340"/>
      <c r="HIO539" s="485"/>
      <c r="HIP539" s="340"/>
      <c r="HIQ539" s="485"/>
      <c r="HIR539" s="340"/>
      <c r="HIS539" s="485"/>
      <c r="HIT539" s="340"/>
      <c r="HIU539" s="485"/>
      <c r="HIV539" s="340"/>
      <c r="HIW539" s="485"/>
      <c r="HIX539" s="340"/>
      <c r="HIY539" s="485"/>
      <c r="HIZ539" s="340"/>
      <c r="HJA539" s="485"/>
      <c r="HJB539" s="340"/>
      <c r="HJC539" s="485"/>
      <c r="HJD539" s="340"/>
      <c r="HJE539" s="485"/>
      <c r="HJF539" s="340"/>
      <c r="HJG539" s="485"/>
      <c r="HJH539" s="340"/>
      <c r="HJI539" s="485"/>
      <c r="HJJ539" s="340"/>
      <c r="HJK539" s="485"/>
      <c r="HJL539" s="340"/>
      <c r="HJM539" s="485"/>
      <c r="HJN539" s="340"/>
      <c r="HJO539" s="485"/>
      <c r="HJP539" s="340"/>
      <c r="HJQ539" s="485"/>
      <c r="HJR539" s="340"/>
      <c r="HJS539" s="485"/>
      <c r="HJT539" s="340"/>
      <c r="HJU539" s="485"/>
      <c r="HJV539" s="340"/>
      <c r="HJW539" s="485"/>
      <c r="HJX539" s="340"/>
      <c r="HJY539" s="485"/>
      <c r="HJZ539" s="340"/>
      <c r="HKA539" s="485"/>
      <c r="HKB539" s="340"/>
      <c r="HKC539" s="485"/>
      <c r="HKD539" s="340"/>
      <c r="HKE539" s="485"/>
      <c r="HKF539" s="340"/>
      <c r="HKG539" s="485"/>
      <c r="HKH539" s="340"/>
      <c r="HKI539" s="485"/>
      <c r="HKJ539" s="340"/>
      <c r="HKK539" s="485"/>
      <c r="HKL539" s="340"/>
      <c r="HKM539" s="485"/>
      <c r="HKN539" s="340"/>
      <c r="HKO539" s="485"/>
      <c r="HKP539" s="340"/>
      <c r="HKQ539" s="485"/>
      <c r="HKR539" s="340"/>
      <c r="HKS539" s="485"/>
      <c r="HKT539" s="340"/>
      <c r="HKU539" s="485"/>
      <c r="HKV539" s="340"/>
      <c r="HKW539" s="485"/>
      <c r="HKX539" s="340"/>
      <c r="HKY539" s="485"/>
      <c r="HKZ539" s="340"/>
      <c r="HLA539" s="485"/>
      <c r="HLB539" s="340"/>
      <c r="HLC539" s="485"/>
      <c r="HLD539" s="340"/>
      <c r="HLE539" s="485"/>
      <c r="HLF539" s="340"/>
      <c r="HLG539" s="485"/>
      <c r="HLH539" s="340"/>
      <c r="HLI539" s="485"/>
      <c r="HLJ539" s="340"/>
      <c r="HLK539" s="485"/>
      <c r="HLL539" s="340"/>
      <c r="HLM539" s="485"/>
      <c r="HLN539" s="340"/>
      <c r="HLO539" s="485"/>
      <c r="HLP539" s="340"/>
      <c r="HLQ539" s="485"/>
      <c r="HLR539" s="340"/>
      <c r="HLS539" s="485"/>
      <c r="HLT539" s="340"/>
      <c r="HLU539" s="485"/>
      <c r="HLV539" s="340"/>
      <c r="HLW539" s="485"/>
      <c r="HLX539" s="340"/>
      <c r="HLY539" s="485"/>
      <c r="HLZ539" s="340"/>
      <c r="HMA539" s="485"/>
      <c r="HMB539" s="340"/>
      <c r="HMC539" s="485"/>
      <c r="HMD539" s="340"/>
      <c r="HME539" s="485"/>
      <c r="HMF539" s="340"/>
      <c r="HMG539" s="485"/>
      <c r="HMH539" s="340"/>
      <c r="HMI539" s="485"/>
      <c r="HMJ539" s="340"/>
      <c r="HMK539" s="485"/>
      <c r="HML539" s="340"/>
      <c r="HMM539" s="485"/>
      <c r="HMN539" s="340"/>
      <c r="HMO539" s="485"/>
      <c r="HMP539" s="340"/>
      <c r="HMQ539" s="485"/>
      <c r="HMR539" s="340"/>
      <c r="HMS539" s="485"/>
      <c r="HMT539" s="340"/>
      <c r="HMU539" s="485"/>
      <c r="HMV539" s="340"/>
      <c r="HMW539" s="485"/>
      <c r="HMX539" s="340"/>
      <c r="HMY539" s="485"/>
      <c r="HMZ539" s="340"/>
      <c r="HNA539" s="485"/>
      <c r="HNB539" s="340"/>
      <c r="HNC539" s="485"/>
      <c r="HND539" s="340"/>
      <c r="HNE539" s="485"/>
      <c r="HNF539" s="340"/>
      <c r="HNG539" s="485"/>
      <c r="HNH539" s="340"/>
      <c r="HNI539" s="485"/>
      <c r="HNJ539" s="340"/>
      <c r="HNK539" s="485"/>
      <c r="HNL539" s="340"/>
      <c r="HNM539" s="485"/>
      <c r="HNN539" s="340"/>
      <c r="HNO539" s="485"/>
      <c r="HNP539" s="340"/>
      <c r="HNQ539" s="485"/>
      <c r="HNR539" s="340"/>
      <c r="HNS539" s="485"/>
      <c r="HNT539" s="340"/>
      <c r="HNU539" s="485"/>
      <c r="HNV539" s="340"/>
      <c r="HNW539" s="485"/>
      <c r="HNX539" s="340"/>
      <c r="HNY539" s="485"/>
      <c r="HNZ539" s="340"/>
      <c r="HOA539" s="485"/>
      <c r="HOB539" s="340"/>
      <c r="HOC539" s="485"/>
      <c r="HOD539" s="340"/>
      <c r="HOE539" s="485"/>
      <c r="HOF539" s="340"/>
      <c r="HOG539" s="485"/>
      <c r="HOH539" s="340"/>
      <c r="HOI539" s="485"/>
      <c r="HOJ539" s="340"/>
      <c r="HOK539" s="485"/>
      <c r="HOL539" s="340"/>
      <c r="HOM539" s="485"/>
      <c r="HON539" s="340"/>
      <c r="HOO539" s="485"/>
      <c r="HOP539" s="340"/>
      <c r="HOQ539" s="485"/>
      <c r="HOR539" s="340"/>
      <c r="HOS539" s="485"/>
      <c r="HOT539" s="340"/>
      <c r="HOU539" s="485"/>
      <c r="HOV539" s="340"/>
      <c r="HOW539" s="485"/>
      <c r="HOX539" s="340"/>
      <c r="HOY539" s="485"/>
      <c r="HOZ539" s="340"/>
      <c r="HPA539" s="485"/>
      <c r="HPB539" s="340"/>
      <c r="HPC539" s="485"/>
      <c r="HPD539" s="340"/>
      <c r="HPE539" s="485"/>
      <c r="HPF539" s="340"/>
      <c r="HPG539" s="485"/>
      <c r="HPH539" s="340"/>
      <c r="HPI539" s="485"/>
      <c r="HPJ539" s="340"/>
      <c r="HPK539" s="485"/>
      <c r="HPL539" s="340"/>
      <c r="HPM539" s="485"/>
      <c r="HPN539" s="340"/>
      <c r="HPO539" s="485"/>
      <c r="HPP539" s="340"/>
      <c r="HPQ539" s="485"/>
      <c r="HPR539" s="340"/>
      <c r="HPS539" s="485"/>
      <c r="HPT539" s="340"/>
      <c r="HPU539" s="485"/>
      <c r="HPV539" s="340"/>
      <c r="HPW539" s="485"/>
      <c r="HPX539" s="340"/>
      <c r="HPY539" s="485"/>
      <c r="HPZ539" s="340"/>
      <c r="HQA539" s="485"/>
      <c r="HQB539" s="340"/>
      <c r="HQC539" s="485"/>
      <c r="HQD539" s="340"/>
      <c r="HQE539" s="485"/>
      <c r="HQF539" s="340"/>
      <c r="HQG539" s="485"/>
      <c r="HQH539" s="340"/>
      <c r="HQI539" s="485"/>
      <c r="HQJ539" s="340"/>
      <c r="HQK539" s="485"/>
      <c r="HQL539" s="340"/>
      <c r="HQM539" s="485"/>
      <c r="HQN539" s="340"/>
      <c r="HQO539" s="485"/>
      <c r="HQP539" s="340"/>
      <c r="HQQ539" s="485"/>
      <c r="HQR539" s="340"/>
      <c r="HQS539" s="485"/>
      <c r="HQT539" s="340"/>
      <c r="HQU539" s="485"/>
      <c r="HQV539" s="340"/>
      <c r="HQW539" s="485"/>
      <c r="HQX539" s="340"/>
      <c r="HQY539" s="485"/>
      <c r="HQZ539" s="340"/>
      <c r="HRA539" s="485"/>
      <c r="HRB539" s="340"/>
      <c r="HRC539" s="485"/>
      <c r="HRD539" s="340"/>
      <c r="HRE539" s="485"/>
      <c r="HRF539" s="340"/>
      <c r="HRG539" s="485"/>
      <c r="HRH539" s="340"/>
      <c r="HRI539" s="485"/>
      <c r="HRJ539" s="340"/>
      <c r="HRK539" s="485"/>
      <c r="HRL539" s="340"/>
      <c r="HRM539" s="485"/>
      <c r="HRN539" s="340"/>
      <c r="HRO539" s="485"/>
      <c r="HRP539" s="340"/>
      <c r="HRQ539" s="485"/>
      <c r="HRR539" s="340"/>
      <c r="HRS539" s="485"/>
      <c r="HRT539" s="340"/>
      <c r="HRU539" s="485"/>
      <c r="HRV539" s="340"/>
      <c r="HRW539" s="485"/>
      <c r="HRX539" s="340"/>
      <c r="HRY539" s="485"/>
      <c r="HRZ539" s="340"/>
      <c r="HSA539" s="485"/>
      <c r="HSB539" s="340"/>
      <c r="HSC539" s="485"/>
      <c r="HSD539" s="340"/>
      <c r="HSE539" s="485"/>
      <c r="HSF539" s="340"/>
      <c r="HSG539" s="485"/>
      <c r="HSH539" s="340"/>
      <c r="HSI539" s="485"/>
      <c r="HSJ539" s="340"/>
      <c r="HSK539" s="485"/>
      <c r="HSL539" s="340"/>
      <c r="HSM539" s="485"/>
      <c r="HSN539" s="340"/>
      <c r="HSO539" s="485"/>
      <c r="HSP539" s="340"/>
      <c r="HSQ539" s="485"/>
      <c r="HSR539" s="340"/>
      <c r="HSS539" s="485"/>
      <c r="HST539" s="340"/>
      <c r="HSU539" s="485"/>
      <c r="HSV539" s="340"/>
      <c r="HSW539" s="485"/>
      <c r="HSX539" s="340"/>
      <c r="HSY539" s="485"/>
      <c r="HSZ539" s="340"/>
      <c r="HTA539" s="485"/>
      <c r="HTB539" s="340"/>
      <c r="HTC539" s="485"/>
      <c r="HTD539" s="340"/>
      <c r="HTE539" s="485"/>
      <c r="HTF539" s="340"/>
      <c r="HTG539" s="485"/>
      <c r="HTH539" s="340"/>
      <c r="HTI539" s="485"/>
      <c r="HTJ539" s="340"/>
      <c r="HTK539" s="485"/>
      <c r="HTL539" s="340"/>
      <c r="HTM539" s="485"/>
      <c r="HTN539" s="340"/>
      <c r="HTO539" s="485"/>
      <c r="HTP539" s="340"/>
      <c r="HTQ539" s="485"/>
      <c r="HTR539" s="340"/>
      <c r="HTS539" s="485"/>
      <c r="HTT539" s="340"/>
      <c r="HTU539" s="485"/>
      <c r="HTV539" s="340"/>
      <c r="HTW539" s="485"/>
      <c r="HTX539" s="340"/>
      <c r="HTY539" s="485"/>
      <c r="HTZ539" s="340"/>
      <c r="HUA539" s="485"/>
      <c r="HUB539" s="340"/>
      <c r="HUC539" s="485"/>
      <c r="HUD539" s="340"/>
      <c r="HUE539" s="485"/>
      <c r="HUF539" s="340"/>
      <c r="HUG539" s="485"/>
      <c r="HUH539" s="340"/>
      <c r="HUI539" s="485"/>
      <c r="HUJ539" s="340"/>
      <c r="HUK539" s="485"/>
      <c r="HUL539" s="340"/>
      <c r="HUM539" s="485"/>
      <c r="HUN539" s="340"/>
      <c r="HUO539" s="485"/>
      <c r="HUP539" s="340"/>
      <c r="HUQ539" s="485"/>
      <c r="HUR539" s="340"/>
      <c r="HUS539" s="485"/>
      <c r="HUT539" s="340"/>
      <c r="HUU539" s="485"/>
      <c r="HUV539" s="340"/>
      <c r="HUW539" s="485"/>
      <c r="HUX539" s="340"/>
      <c r="HUY539" s="485"/>
      <c r="HUZ539" s="340"/>
      <c r="HVA539" s="485"/>
      <c r="HVB539" s="340"/>
      <c r="HVC539" s="485"/>
      <c r="HVD539" s="340"/>
      <c r="HVE539" s="485"/>
      <c r="HVF539" s="340"/>
      <c r="HVG539" s="485"/>
      <c r="HVH539" s="340"/>
      <c r="HVI539" s="485"/>
      <c r="HVJ539" s="340"/>
      <c r="HVK539" s="485"/>
      <c r="HVL539" s="340"/>
      <c r="HVM539" s="485"/>
      <c r="HVN539" s="340"/>
      <c r="HVO539" s="485"/>
      <c r="HVP539" s="340"/>
      <c r="HVQ539" s="485"/>
      <c r="HVR539" s="340"/>
      <c r="HVS539" s="485"/>
      <c r="HVT539" s="340"/>
      <c r="HVU539" s="485"/>
      <c r="HVV539" s="340"/>
      <c r="HVW539" s="485"/>
      <c r="HVX539" s="340"/>
      <c r="HVY539" s="485"/>
      <c r="HVZ539" s="340"/>
      <c r="HWA539" s="485"/>
      <c r="HWB539" s="340"/>
      <c r="HWC539" s="485"/>
      <c r="HWD539" s="340"/>
      <c r="HWE539" s="485"/>
      <c r="HWF539" s="340"/>
      <c r="HWG539" s="485"/>
      <c r="HWH539" s="340"/>
      <c r="HWI539" s="485"/>
      <c r="HWJ539" s="340"/>
      <c r="HWK539" s="485"/>
      <c r="HWL539" s="340"/>
      <c r="HWM539" s="485"/>
      <c r="HWN539" s="340"/>
      <c r="HWO539" s="485"/>
      <c r="HWP539" s="340"/>
      <c r="HWQ539" s="485"/>
      <c r="HWR539" s="340"/>
      <c r="HWS539" s="485"/>
      <c r="HWT539" s="340"/>
      <c r="HWU539" s="485"/>
      <c r="HWV539" s="340"/>
      <c r="HWW539" s="485"/>
      <c r="HWX539" s="340"/>
      <c r="HWY539" s="485"/>
      <c r="HWZ539" s="340"/>
      <c r="HXA539" s="485"/>
      <c r="HXB539" s="340"/>
      <c r="HXC539" s="485"/>
      <c r="HXD539" s="340"/>
      <c r="HXE539" s="485"/>
      <c r="HXF539" s="340"/>
      <c r="HXG539" s="485"/>
      <c r="HXH539" s="340"/>
      <c r="HXI539" s="485"/>
      <c r="HXJ539" s="340"/>
      <c r="HXK539" s="485"/>
      <c r="HXL539" s="340"/>
      <c r="HXM539" s="485"/>
      <c r="HXN539" s="340"/>
      <c r="HXO539" s="485"/>
      <c r="HXP539" s="340"/>
      <c r="HXQ539" s="485"/>
      <c r="HXR539" s="340"/>
      <c r="HXS539" s="485"/>
      <c r="HXT539" s="340"/>
      <c r="HXU539" s="485"/>
      <c r="HXV539" s="340"/>
      <c r="HXW539" s="485"/>
      <c r="HXX539" s="340"/>
      <c r="HXY539" s="485"/>
      <c r="HXZ539" s="340"/>
      <c r="HYA539" s="485"/>
      <c r="HYB539" s="340"/>
      <c r="HYC539" s="485"/>
      <c r="HYD539" s="340"/>
      <c r="HYE539" s="485"/>
      <c r="HYF539" s="340"/>
      <c r="HYG539" s="485"/>
      <c r="HYH539" s="340"/>
      <c r="HYI539" s="485"/>
      <c r="HYJ539" s="340"/>
      <c r="HYK539" s="485"/>
      <c r="HYL539" s="340"/>
      <c r="HYM539" s="485"/>
      <c r="HYN539" s="340"/>
      <c r="HYO539" s="485"/>
      <c r="HYP539" s="340"/>
      <c r="HYQ539" s="485"/>
      <c r="HYR539" s="340"/>
      <c r="HYS539" s="485"/>
      <c r="HYT539" s="340"/>
      <c r="HYU539" s="485"/>
      <c r="HYV539" s="340"/>
      <c r="HYW539" s="485"/>
      <c r="HYX539" s="340"/>
      <c r="HYY539" s="485"/>
      <c r="HYZ539" s="340"/>
      <c r="HZA539" s="485"/>
      <c r="HZB539" s="340"/>
      <c r="HZC539" s="485"/>
      <c r="HZD539" s="340"/>
      <c r="HZE539" s="485"/>
      <c r="HZF539" s="340"/>
      <c r="HZG539" s="485"/>
      <c r="HZH539" s="340"/>
      <c r="HZI539" s="485"/>
      <c r="HZJ539" s="340"/>
      <c r="HZK539" s="485"/>
      <c r="HZL539" s="340"/>
      <c r="HZM539" s="485"/>
      <c r="HZN539" s="340"/>
      <c r="HZO539" s="485"/>
      <c r="HZP539" s="340"/>
      <c r="HZQ539" s="485"/>
      <c r="HZR539" s="340"/>
      <c r="HZS539" s="485"/>
      <c r="HZT539" s="340"/>
      <c r="HZU539" s="485"/>
      <c r="HZV539" s="340"/>
      <c r="HZW539" s="485"/>
      <c r="HZX539" s="340"/>
      <c r="HZY539" s="485"/>
      <c r="HZZ539" s="340"/>
      <c r="IAA539" s="485"/>
      <c r="IAB539" s="340"/>
      <c r="IAC539" s="485"/>
      <c r="IAD539" s="340"/>
      <c r="IAE539" s="485"/>
      <c r="IAF539" s="340"/>
      <c r="IAG539" s="485"/>
      <c r="IAH539" s="340"/>
      <c r="IAI539" s="485"/>
      <c r="IAJ539" s="340"/>
      <c r="IAK539" s="485"/>
      <c r="IAL539" s="340"/>
      <c r="IAM539" s="485"/>
      <c r="IAN539" s="340"/>
      <c r="IAO539" s="485"/>
      <c r="IAP539" s="340"/>
      <c r="IAQ539" s="485"/>
      <c r="IAR539" s="340"/>
      <c r="IAS539" s="485"/>
      <c r="IAT539" s="340"/>
      <c r="IAU539" s="485"/>
      <c r="IAV539" s="340"/>
      <c r="IAW539" s="485"/>
      <c r="IAX539" s="340"/>
      <c r="IAY539" s="485"/>
      <c r="IAZ539" s="340"/>
      <c r="IBA539" s="485"/>
      <c r="IBB539" s="340"/>
      <c r="IBC539" s="485"/>
      <c r="IBD539" s="340"/>
      <c r="IBE539" s="485"/>
      <c r="IBF539" s="340"/>
      <c r="IBG539" s="485"/>
      <c r="IBH539" s="340"/>
      <c r="IBI539" s="485"/>
      <c r="IBJ539" s="340"/>
      <c r="IBK539" s="485"/>
      <c r="IBL539" s="340"/>
      <c r="IBM539" s="485"/>
      <c r="IBN539" s="340"/>
      <c r="IBO539" s="485"/>
      <c r="IBP539" s="340"/>
      <c r="IBQ539" s="485"/>
      <c r="IBR539" s="340"/>
      <c r="IBS539" s="485"/>
      <c r="IBT539" s="340"/>
      <c r="IBU539" s="485"/>
      <c r="IBV539" s="340"/>
      <c r="IBW539" s="485"/>
      <c r="IBX539" s="340"/>
      <c r="IBY539" s="485"/>
      <c r="IBZ539" s="340"/>
      <c r="ICA539" s="485"/>
      <c r="ICB539" s="340"/>
      <c r="ICC539" s="485"/>
      <c r="ICD539" s="340"/>
      <c r="ICE539" s="485"/>
      <c r="ICF539" s="340"/>
      <c r="ICG539" s="485"/>
      <c r="ICH539" s="340"/>
      <c r="ICI539" s="485"/>
      <c r="ICJ539" s="340"/>
      <c r="ICK539" s="485"/>
      <c r="ICL539" s="340"/>
      <c r="ICM539" s="485"/>
      <c r="ICN539" s="340"/>
      <c r="ICO539" s="485"/>
      <c r="ICP539" s="340"/>
      <c r="ICQ539" s="485"/>
      <c r="ICR539" s="340"/>
      <c r="ICS539" s="485"/>
      <c r="ICT539" s="340"/>
      <c r="ICU539" s="485"/>
      <c r="ICV539" s="340"/>
      <c r="ICW539" s="485"/>
      <c r="ICX539" s="340"/>
      <c r="ICY539" s="485"/>
      <c r="ICZ539" s="340"/>
      <c r="IDA539" s="485"/>
      <c r="IDB539" s="340"/>
      <c r="IDC539" s="485"/>
      <c r="IDD539" s="340"/>
      <c r="IDE539" s="485"/>
      <c r="IDF539" s="340"/>
      <c r="IDG539" s="485"/>
      <c r="IDH539" s="340"/>
      <c r="IDI539" s="485"/>
      <c r="IDJ539" s="340"/>
      <c r="IDK539" s="485"/>
      <c r="IDL539" s="340"/>
      <c r="IDM539" s="485"/>
      <c r="IDN539" s="340"/>
      <c r="IDO539" s="485"/>
      <c r="IDP539" s="340"/>
      <c r="IDQ539" s="485"/>
      <c r="IDR539" s="340"/>
      <c r="IDS539" s="485"/>
      <c r="IDT539" s="340"/>
      <c r="IDU539" s="485"/>
      <c r="IDV539" s="340"/>
      <c r="IDW539" s="485"/>
      <c r="IDX539" s="340"/>
      <c r="IDY539" s="485"/>
      <c r="IDZ539" s="340"/>
      <c r="IEA539" s="485"/>
      <c r="IEB539" s="340"/>
      <c r="IEC539" s="485"/>
      <c r="IED539" s="340"/>
      <c r="IEE539" s="485"/>
      <c r="IEF539" s="340"/>
      <c r="IEG539" s="485"/>
      <c r="IEH539" s="340"/>
      <c r="IEI539" s="485"/>
      <c r="IEJ539" s="340"/>
      <c r="IEK539" s="485"/>
      <c r="IEL539" s="340"/>
      <c r="IEM539" s="485"/>
      <c r="IEN539" s="340"/>
      <c r="IEO539" s="485"/>
      <c r="IEP539" s="340"/>
      <c r="IEQ539" s="485"/>
      <c r="IER539" s="340"/>
      <c r="IES539" s="485"/>
      <c r="IET539" s="340"/>
      <c r="IEU539" s="485"/>
      <c r="IEV539" s="340"/>
      <c r="IEW539" s="485"/>
      <c r="IEX539" s="340"/>
      <c r="IEY539" s="485"/>
      <c r="IEZ539" s="340"/>
      <c r="IFA539" s="485"/>
      <c r="IFB539" s="340"/>
      <c r="IFC539" s="485"/>
      <c r="IFD539" s="340"/>
      <c r="IFE539" s="485"/>
      <c r="IFF539" s="340"/>
      <c r="IFG539" s="485"/>
      <c r="IFH539" s="340"/>
      <c r="IFI539" s="485"/>
      <c r="IFJ539" s="340"/>
      <c r="IFK539" s="485"/>
      <c r="IFL539" s="340"/>
      <c r="IFM539" s="485"/>
      <c r="IFN539" s="340"/>
      <c r="IFO539" s="485"/>
      <c r="IFP539" s="340"/>
      <c r="IFQ539" s="485"/>
      <c r="IFR539" s="340"/>
      <c r="IFS539" s="485"/>
      <c r="IFT539" s="340"/>
      <c r="IFU539" s="485"/>
      <c r="IFV539" s="340"/>
      <c r="IFW539" s="485"/>
      <c r="IFX539" s="340"/>
      <c r="IFY539" s="485"/>
      <c r="IFZ539" s="340"/>
      <c r="IGA539" s="485"/>
      <c r="IGB539" s="340"/>
      <c r="IGC539" s="485"/>
      <c r="IGD539" s="340"/>
      <c r="IGE539" s="485"/>
      <c r="IGF539" s="340"/>
      <c r="IGG539" s="485"/>
      <c r="IGH539" s="340"/>
      <c r="IGI539" s="485"/>
      <c r="IGJ539" s="340"/>
      <c r="IGK539" s="485"/>
      <c r="IGL539" s="340"/>
      <c r="IGM539" s="485"/>
      <c r="IGN539" s="340"/>
      <c r="IGO539" s="485"/>
      <c r="IGP539" s="340"/>
      <c r="IGQ539" s="485"/>
      <c r="IGR539" s="340"/>
      <c r="IGS539" s="485"/>
      <c r="IGT539" s="340"/>
      <c r="IGU539" s="485"/>
      <c r="IGV539" s="340"/>
      <c r="IGW539" s="485"/>
      <c r="IGX539" s="340"/>
      <c r="IGY539" s="485"/>
      <c r="IGZ539" s="340"/>
      <c r="IHA539" s="485"/>
      <c r="IHB539" s="340"/>
      <c r="IHC539" s="485"/>
      <c r="IHD539" s="340"/>
      <c r="IHE539" s="485"/>
      <c r="IHF539" s="340"/>
      <c r="IHG539" s="485"/>
      <c r="IHH539" s="340"/>
      <c r="IHI539" s="485"/>
      <c r="IHJ539" s="340"/>
      <c r="IHK539" s="485"/>
      <c r="IHL539" s="340"/>
      <c r="IHM539" s="485"/>
      <c r="IHN539" s="340"/>
      <c r="IHO539" s="485"/>
      <c r="IHP539" s="340"/>
      <c r="IHQ539" s="485"/>
      <c r="IHR539" s="340"/>
      <c r="IHS539" s="485"/>
      <c r="IHT539" s="340"/>
      <c r="IHU539" s="485"/>
      <c r="IHV539" s="340"/>
      <c r="IHW539" s="485"/>
      <c r="IHX539" s="340"/>
      <c r="IHY539" s="485"/>
      <c r="IHZ539" s="340"/>
      <c r="IIA539" s="485"/>
      <c r="IIB539" s="340"/>
      <c r="IIC539" s="485"/>
      <c r="IID539" s="340"/>
      <c r="IIE539" s="485"/>
      <c r="IIF539" s="340"/>
      <c r="IIG539" s="485"/>
      <c r="IIH539" s="340"/>
      <c r="III539" s="485"/>
      <c r="IIJ539" s="340"/>
      <c r="IIK539" s="485"/>
      <c r="IIL539" s="340"/>
      <c r="IIM539" s="485"/>
      <c r="IIN539" s="340"/>
      <c r="IIO539" s="485"/>
      <c r="IIP539" s="340"/>
      <c r="IIQ539" s="485"/>
      <c r="IIR539" s="340"/>
      <c r="IIS539" s="485"/>
      <c r="IIT539" s="340"/>
      <c r="IIU539" s="485"/>
      <c r="IIV539" s="340"/>
      <c r="IIW539" s="485"/>
      <c r="IIX539" s="340"/>
      <c r="IIY539" s="485"/>
      <c r="IIZ539" s="340"/>
      <c r="IJA539" s="485"/>
      <c r="IJB539" s="340"/>
      <c r="IJC539" s="485"/>
      <c r="IJD539" s="340"/>
      <c r="IJE539" s="485"/>
      <c r="IJF539" s="340"/>
      <c r="IJG539" s="485"/>
      <c r="IJH539" s="340"/>
      <c r="IJI539" s="485"/>
      <c r="IJJ539" s="340"/>
      <c r="IJK539" s="485"/>
      <c r="IJL539" s="340"/>
      <c r="IJM539" s="485"/>
      <c r="IJN539" s="340"/>
      <c r="IJO539" s="485"/>
      <c r="IJP539" s="340"/>
      <c r="IJQ539" s="485"/>
      <c r="IJR539" s="340"/>
      <c r="IJS539" s="485"/>
      <c r="IJT539" s="340"/>
      <c r="IJU539" s="485"/>
      <c r="IJV539" s="340"/>
      <c r="IJW539" s="485"/>
      <c r="IJX539" s="340"/>
      <c r="IJY539" s="485"/>
      <c r="IJZ539" s="340"/>
      <c r="IKA539" s="485"/>
      <c r="IKB539" s="340"/>
      <c r="IKC539" s="485"/>
      <c r="IKD539" s="340"/>
      <c r="IKE539" s="485"/>
      <c r="IKF539" s="340"/>
      <c r="IKG539" s="485"/>
      <c r="IKH539" s="340"/>
      <c r="IKI539" s="485"/>
      <c r="IKJ539" s="340"/>
      <c r="IKK539" s="485"/>
      <c r="IKL539" s="340"/>
      <c r="IKM539" s="485"/>
      <c r="IKN539" s="340"/>
      <c r="IKO539" s="485"/>
      <c r="IKP539" s="340"/>
      <c r="IKQ539" s="485"/>
      <c r="IKR539" s="340"/>
      <c r="IKS539" s="485"/>
      <c r="IKT539" s="340"/>
      <c r="IKU539" s="485"/>
      <c r="IKV539" s="340"/>
      <c r="IKW539" s="485"/>
      <c r="IKX539" s="340"/>
      <c r="IKY539" s="485"/>
      <c r="IKZ539" s="340"/>
      <c r="ILA539" s="485"/>
      <c r="ILB539" s="340"/>
      <c r="ILC539" s="485"/>
      <c r="ILD539" s="340"/>
      <c r="ILE539" s="485"/>
      <c r="ILF539" s="340"/>
      <c r="ILG539" s="485"/>
      <c r="ILH539" s="340"/>
      <c r="ILI539" s="485"/>
      <c r="ILJ539" s="340"/>
      <c r="ILK539" s="485"/>
      <c r="ILL539" s="340"/>
      <c r="ILM539" s="485"/>
      <c r="ILN539" s="340"/>
      <c r="ILO539" s="485"/>
      <c r="ILP539" s="340"/>
      <c r="ILQ539" s="485"/>
      <c r="ILR539" s="340"/>
      <c r="ILS539" s="485"/>
      <c r="ILT539" s="340"/>
      <c r="ILU539" s="485"/>
      <c r="ILV539" s="340"/>
      <c r="ILW539" s="485"/>
      <c r="ILX539" s="340"/>
      <c r="ILY539" s="485"/>
      <c r="ILZ539" s="340"/>
      <c r="IMA539" s="485"/>
      <c r="IMB539" s="340"/>
      <c r="IMC539" s="485"/>
      <c r="IMD539" s="340"/>
      <c r="IME539" s="485"/>
      <c r="IMF539" s="340"/>
      <c r="IMG539" s="485"/>
      <c r="IMH539" s="340"/>
      <c r="IMI539" s="485"/>
      <c r="IMJ539" s="340"/>
      <c r="IMK539" s="485"/>
      <c r="IML539" s="340"/>
      <c r="IMM539" s="485"/>
      <c r="IMN539" s="340"/>
      <c r="IMO539" s="485"/>
      <c r="IMP539" s="340"/>
      <c r="IMQ539" s="485"/>
      <c r="IMR539" s="340"/>
      <c r="IMS539" s="485"/>
      <c r="IMT539" s="340"/>
      <c r="IMU539" s="485"/>
      <c r="IMV539" s="340"/>
      <c r="IMW539" s="485"/>
      <c r="IMX539" s="340"/>
      <c r="IMY539" s="485"/>
      <c r="IMZ539" s="340"/>
      <c r="INA539" s="485"/>
      <c r="INB539" s="340"/>
      <c r="INC539" s="485"/>
      <c r="IND539" s="340"/>
      <c r="INE539" s="485"/>
      <c r="INF539" s="340"/>
      <c r="ING539" s="485"/>
      <c r="INH539" s="340"/>
      <c r="INI539" s="485"/>
      <c r="INJ539" s="340"/>
      <c r="INK539" s="485"/>
      <c r="INL539" s="340"/>
      <c r="INM539" s="485"/>
      <c r="INN539" s="340"/>
      <c r="INO539" s="485"/>
      <c r="INP539" s="340"/>
      <c r="INQ539" s="485"/>
      <c r="INR539" s="340"/>
      <c r="INS539" s="485"/>
      <c r="INT539" s="340"/>
      <c r="INU539" s="485"/>
      <c r="INV539" s="340"/>
      <c r="INW539" s="485"/>
      <c r="INX539" s="340"/>
      <c r="INY539" s="485"/>
      <c r="INZ539" s="340"/>
      <c r="IOA539" s="485"/>
      <c r="IOB539" s="340"/>
      <c r="IOC539" s="485"/>
      <c r="IOD539" s="340"/>
      <c r="IOE539" s="485"/>
      <c r="IOF539" s="340"/>
      <c r="IOG539" s="485"/>
      <c r="IOH539" s="340"/>
      <c r="IOI539" s="485"/>
      <c r="IOJ539" s="340"/>
      <c r="IOK539" s="485"/>
      <c r="IOL539" s="340"/>
      <c r="IOM539" s="485"/>
      <c r="ION539" s="340"/>
      <c r="IOO539" s="485"/>
      <c r="IOP539" s="340"/>
      <c r="IOQ539" s="485"/>
      <c r="IOR539" s="340"/>
      <c r="IOS539" s="485"/>
      <c r="IOT539" s="340"/>
      <c r="IOU539" s="485"/>
      <c r="IOV539" s="340"/>
      <c r="IOW539" s="485"/>
      <c r="IOX539" s="340"/>
      <c r="IOY539" s="485"/>
      <c r="IOZ539" s="340"/>
      <c r="IPA539" s="485"/>
      <c r="IPB539" s="340"/>
      <c r="IPC539" s="485"/>
      <c r="IPD539" s="340"/>
      <c r="IPE539" s="485"/>
      <c r="IPF539" s="340"/>
      <c r="IPG539" s="485"/>
      <c r="IPH539" s="340"/>
      <c r="IPI539" s="485"/>
      <c r="IPJ539" s="340"/>
      <c r="IPK539" s="485"/>
      <c r="IPL539" s="340"/>
      <c r="IPM539" s="485"/>
      <c r="IPN539" s="340"/>
      <c r="IPO539" s="485"/>
      <c r="IPP539" s="340"/>
      <c r="IPQ539" s="485"/>
      <c r="IPR539" s="340"/>
      <c r="IPS539" s="485"/>
      <c r="IPT539" s="340"/>
      <c r="IPU539" s="485"/>
      <c r="IPV539" s="340"/>
      <c r="IPW539" s="485"/>
      <c r="IPX539" s="340"/>
      <c r="IPY539" s="485"/>
      <c r="IPZ539" s="340"/>
      <c r="IQA539" s="485"/>
      <c r="IQB539" s="340"/>
      <c r="IQC539" s="485"/>
      <c r="IQD539" s="340"/>
      <c r="IQE539" s="485"/>
      <c r="IQF539" s="340"/>
      <c r="IQG539" s="485"/>
      <c r="IQH539" s="340"/>
      <c r="IQI539" s="485"/>
      <c r="IQJ539" s="340"/>
      <c r="IQK539" s="485"/>
      <c r="IQL539" s="340"/>
      <c r="IQM539" s="485"/>
      <c r="IQN539" s="340"/>
      <c r="IQO539" s="485"/>
      <c r="IQP539" s="340"/>
      <c r="IQQ539" s="485"/>
      <c r="IQR539" s="340"/>
      <c r="IQS539" s="485"/>
      <c r="IQT539" s="340"/>
      <c r="IQU539" s="485"/>
      <c r="IQV539" s="340"/>
      <c r="IQW539" s="485"/>
      <c r="IQX539" s="340"/>
      <c r="IQY539" s="485"/>
      <c r="IQZ539" s="340"/>
      <c r="IRA539" s="485"/>
      <c r="IRB539" s="340"/>
      <c r="IRC539" s="485"/>
      <c r="IRD539" s="340"/>
      <c r="IRE539" s="485"/>
      <c r="IRF539" s="340"/>
      <c r="IRG539" s="485"/>
      <c r="IRH539" s="340"/>
      <c r="IRI539" s="485"/>
      <c r="IRJ539" s="340"/>
      <c r="IRK539" s="485"/>
      <c r="IRL539" s="340"/>
      <c r="IRM539" s="485"/>
      <c r="IRN539" s="340"/>
      <c r="IRO539" s="485"/>
      <c r="IRP539" s="340"/>
      <c r="IRQ539" s="485"/>
      <c r="IRR539" s="340"/>
      <c r="IRS539" s="485"/>
      <c r="IRT539" s="340"/>
      <c r="IRU539" s="485"/>
      <c r="IRV539" s="340"/>
      <c r="IRW539" s="485"/>
      <c r="IRX539" s="340"/>
      <c r="IRY539" s="485"/>
      <c r="IRZ539" s="340"/>
      <c r="ISA539" s="485"/>
      <c r="ISB539" s="340"/>
      <c r="ISC539" s="485"/>
      <c r="ISD539" s="340"/>
      <c r="ISE539" s="485"/>
      <c r="ISF539" s="340"/>
      <c r="ISG539" s="485"/>
      <c r="ISH539" s="340"/>
      <c r="ISI539" s="485"/>
      <c r="ISJ539" s="340"/>
      <c r="ISK539" s="485"/>
      <c r="ISL539" s="340"/>
      <c r="ISM539" s="485"/>
      <c r="ISN539" s="340"/>
      <c r="ISO539" s="485"/>
      <c r="ISP539" s="340"/>
      <c r="ISQ539" s="485"/>
      <c r="ISR539" s="340"/>
      <c r="ISS539" s="485"/>
      <c r="IST539" s="340"/>
      <c r="ISU539" s="485"/>
      <c r="ISV539" s="340"/>
      <c r="ISW539" s="485"/>
      <c r="ISX539" s="340"/>
      <c r="ISY539" s="485"/>
      <c r="ISZ539" s="340"/>
      <c r="ITA539" s="485"/>
      <c r="ITB539" s="340"/>
      <c r="ITC539" s="485"/>
      <c r="ITD539" s="340"/>
      <c r="ITE539" s="485"/>
      <c r="ITF539" s="340"/>
      <c r="ITG539" s="485"/>
      <c r="ITH539" s="340"/>
      <c r="ITI539" s="485"/>
      <c r="ITJ539" s="340"/>
      <c r="ITK539" s="485"/>
      <c r="ITL539" s="340"/>
      <c r="ITM539" s="485"/>
      <c r="ITN539" s="340"/>
      <c r="ITO539" s="485"/>
      <c r="ITP539" s="340"/>
      <c r="ITQ539" s="485"/>
      <c r="ITR539" s="340"/>
      <c r="ITS539" s="485"/>
      <c r="ITT539" s="340"/>
      <c r="ITU539" s="485"/>
      <c r="ITV539" s="340"/>
      <c r="ITW539" s="485"/>
      <c r="ITX539" s="340"/>
      <c r="ITY539" s="485"/>
      <c r="ITZ539" s="340"/>
      <c r="IUA539" s="485"/>
      <c r="IUB539" s="340"/>
      <c r="IUC539" s="485"/>
      <c r="IUD539" s="340"/>
      <c r="IUE539" s="485"/>
      <c r="IUF539" s="340"/>
      <c r="IUG539" s="485"/>
      <c r="IUH539" s="340"/>
      <c r="IUI539" s="485"/>
      <c r="IUJ539" s="340"/>
      <c r="IUK539" s="485"/>
      <c r="IUL539" s="340"/>
      <c r="IUM539" s="485"/>
      <c r="IUN539" s="340"/>
      <c r="IUO539" s="485"/>
      <c r="IUP539" s="340"/>
      <c r="IUQ539" s="485"/>
      <c r="IUR539" s="340"/>
      <c r="IUS539" s="485"/>
      <c r="IUT539" s="340"/>
      <c r="IUU539" s="485"/>
      <c r="IUV539" s="340"/>
      <c r="IUW539" s="485"/>
      <c r="IUX539" s="340"/>
      <c r="IUY539" s="485"/>
      <c r="IUZ539" s="340"/>
      <c r="IVA539" s="485"/>
      <c r="IVB539" s="340"/>
      <c r="IVC539" s="485"/>
      <c r="IVD539" s="340"/>
      <c r="IVE539" s="485"/>
      <c r="IVF539" s="340"/>
      <c r="IVG539" s="485"/>
      <c r="IVH539" s="340"/>
      <c r="IVI539" s="485"/>
      <c r="IVJ539" s="340"/>
      <c r="IVK539" s="485"/>
      <c r="IVL539" s="340"/>
      <c r="IVM539" s="485"/>
      <c r="IVN539" s="340"/>
      <c r="IVO539" s="485"/>
      <c r="IVP539" s="340"/>
      <c r="IVQ539" s="485"/>
      <c r="IVR539" s="340"/>
      <c r="IVS539" s="485"/>
      <c r="IVT539" s="340"/>
      <c r="IVU539" s="485"/>
      <c r="IVV539" s="340"/>
      <c r="IVW539" s="485"/>
      <c r="IVX539" s="340"/>
      <c r="IVY539" s="485"/>
      <c r="IVZ539" s="340"/>
      <c r="IWA539" s="485"/>
      <c r="IWB539" s="340"/>
      <c r="IWC539" s="485"/>
      <c r="IWD539" s="340"/>
      <c r="IWE539" s="485"/>
      <c r="IWF539" s="340"/>
      <c r="IWG539" s="485"/>
      <c r="IWH539" s="340"/>
      <c r="IWI539" s="485"/>
      <c r="IWJ539" s="340"/>
      <c r="IWK539" s="485"/>
      <c r="IWL539" s="340"/>
      <c r="IWM539" s="485"/>
      <c r="IWN539" s="340"/>
      <c r="IWO539" s="485"/>
      <c r="IWP539" s="340"/>
      <c r="IWQ539" s="485"/>
      <c r="IWR539" s="340"/>
      <c r="IWS539" s="485"/>
      <c r="IWT539" s="340"/>
      <c r="IWU539" s="485"/>
      <c r="IWV539" s="340"/>
      <c r="IWW539" s="485"/>
      <c r="IWX539" s="340"/>
      <c r="IWY539" s="485"/>
      <c r="IWZ539" s="340"/>
      <c r="IXA539" s="485"/>
      <c r="IXB539" s="340"/>
      <c r="IXC539" s="485"/>
      <c r="IXD539" s="340"/>
      <c r="IXE539" s="485"/>
      <c r="IXF539" s="340"/>
      <c r="IXG539" s="485"/>
      <c r="IXH539" s="340"/>
      <c r="IXI539" s="485"/>
      <c r="IXJ539" s="340"/>
      <c r="IXK539" s="485"/>
      <c r="IXL539" s="340"/>
      <c r="IXM539" s="485"/>
      <c r="IXN539" s="340"/>
      <c r="IXO539" s="485"/>
      <c r="IXP539" s="340"/>
      <c r="IXQ539" s="485"/>
      <c r="IXR539" s="340"/>
      <c r="IXS539" s="485"/>
      <c r="IXT539" s="340"/>
      <c r="IXU539" s="485"/>
      <c r="IXV539" s="340"/>
      <c r="IXW539" s="485"/>
      <c r="IXX539" s="340"/>
      <c r="IXY539" s="485"/>
      <c r="IXZ539" s="340"/>
      <c r="IYA539" s="485"/>
      <c r="IYB539" s="340"/>
      <c r="IYC539" s="485"/>
      <c r="IYD539" s="340"/>
      <c r="IYE539" s="485"/>
      <c r="IYF539" s="340"/>
      <c r="IYG539" s="485"/>
      <c r="IYH539" s="340"/>
      <c r="IYI539" s="485"/>
      <c r="IYJ539" s="340"/>
      <c r="IYK539" s="485"/>
      <c r="IYL539" s="340"/>
      <c r="IYM539" s="485"/>
      <c r="IYN539" s="340"/>
      <c r="IYO539" s="485"/>
      <c r="IYP539" s="340"/>
      <c r="IYQ539" s="485"/>
      <c r="IYR539" s="340"/>
      <c r="IYS539" s="485"/>
      <c r="IYT539" s="340"/>
      <c r="IYU539" s="485"/>
      <c r="IYV539" s="340"/>
      <c r="IYW539" s="485"/>
      <c r="IYX539" s="340"/>
      <c r="IYY539" s="485"/>
      <c r="IYZ539" s="340"/>
      <c r="IZA539" s="485"/>
      <c r="IZB539" s="340"/>
      <c r="IZC539" s="485"/>
      <c r="IZD539" s="340"/>
      <c r="IZE539" s="485"/>
      <c r="IZF539" s="340"/>
      <c r="IZG539" s="485"/>
      <c r="IZH539" s="340"/>
      <c r="IZI539" s="485"/>
      <c r="IZJ539" s="340"/>
      <c r="IZK539" s="485"/>
      <c r="IZL539" s="340"/>
      <c r="IZM539" s="485"/>
      <c r="IZN539" s="340"/>
      <c r="IZO539" s="485"/>
      <c r="IZP539" s="340"/>
      <c r="IZQ539" s="485"/>
      <c r="IZR539" s="340"/>
      <c r="IZS539" s="485"/>
      <c r="IZT539" s="340"/>
      <c r="IZU539" s="485"/>
      <c r="IZV539" s="340"/>
      <c r="IZW539" s="485"/>
      <c r="IZX539" s="340"/>
      <c r="IZY539" s="485"/>
      <c r="IZZ539" s="340"/>
      <c r="JAA539" s="485"/>
      <c r="JAB539" s="340"/>
      <c r="JAC539" s="485"/>
      <c r="JAD539" s="340"/>
      <c r="JAE539" s="485"/>
      <c r="JAF539" s="340"/>
      <c r="JAG539" s="485"/>
      <c r="JAH539" s="340"/>
      <c r="JAI539" s="485"/>
      <c r="JAJ539" s="340"/>
      <c r="JAK539" s="485"/>
      <c r="JAL539" s="340"/>
      <c r="JAM539" s="485"/>
      <c r="JAN539" s="340"/>
      <c r="JAO539" s="485"/>
      <c r="JAP539" s="340"/>
      <c r="JAQ539" s="485"/>
      <c r="JAR539" s="340"/>
      <c r="JAS539" s="485"/>
      <c r="JAT539" s="340"/>
      <c r="JAU539" s="485"/>
      <c r="JAV539" s="340"/>
      <c r="JAW539" s="485"/>
      <c r="JAX539" s="340"/>
      <c r="JAY539" s="485"/>
      <c r="JAZ539" s="340"/>
      <c r="JBA539" s="485"/>
      <c r="JBB539" s="340"/>
      <c r="JBC539" s="485"/>
      <c r="JBD539" s="340"/>
      <c r="JBE539" s="485"/>
      <c r="JBF539" s="340"/>
      <c r="JBG539" s="485"/>
      <c r="JBH539" s="340"/>
      <c r="JBI539" s="485"/>
      <c r="JBJ539" s="340"/>
      <c r="JBK539" s="485"/>
      <c r="JBL539" s="340"/>
      <c r="JBM539" s="485"/>
      <c r="JBN539" s="340"/>
      <c r="JBO539" s="485"/>
      <c r="JBP539" s="340"/>
      <c r="JBQ539" s="485"/>
      <c r="JBR539" s="340"/>
      <c r="JBS539" s="485"/>
      <c r="JBT539" s="340"/>
      <c r="JBU539" s="485"/>
      <c r="JBV539" s="340"/>
      <c r="JBW539" s="485"/>
      <c r="JBX539" s="340"/>
      <c r="JBY539" s="485"/>
      <c r="JBZ539" s="340"/>
      <c r="JCA539" s="485"/>
      <c r="JCB539" s="340"/>
      <c r="JCC539" s="485"/>
      <c r="JCD539" s="340"/>
      <c r="JCE539" s="485"/>
      <c r="JCF539" s="340"/>
      <c r="JCG539" s="485"/>
      <c r="JCH539" s="340"/>
      <c r="JCI539" s="485"/>
      <c r="JCJ539" s="340"/>
      <c r="JCK539" s="485"/>
      <c r="JCL539" s="340"/>
      <c r="JCM539" s="485"/>
      <c r="JCN539" s="340"/>
      <c r="JCO539" s="485"/>
      <c r="JCP539" s="340"/>
      <c r="JCQ539" s="485"/>
      <c r="JCR539" s="340"/>
      <c r="JCS539" s="485"/>
      <c r="JCT539" s="340"/>
      <c r="JCU539" s="485"/>
      <c r="JCV539" s="340"/>
      <c r="JCW539" s="485"/>
      <c r="JCX539" s="340"/>
      <c r="JCY539" s="485"/>
      <c r="JCZ539" s="340"/>
      <c r="JDA539" s="485"/>
      <c r="JDB539" s="340"/>
      <c r="JDC539" s="485"/>
      <c r="JDD539" s="340"/>
      <c r="JDE539" s="485"/>
      <c r="JDF539" s="340"/>
      <c r="JDG539" s="485"/>
      <c r="JDH539" s="340"/>
      <c r="JDI539" s="485"/>
      <c r="JDJ539" s="340"/>
      <c r="JDK539" s="485"/>
      <c r="JDL539" s="340"/>
      <c r="JDM539" s="485"/>
      <c r="JDN539" s="340"/>
      <c r="JDO539" s="485"/>
      <c r="JDP539" s="340"/>
      <c r="JDQ539" s="485"/>
      <c r="JDR539" s="340"/>
      <c r="JDS539" s="485"/>
      <c r="JDT539" s="340"/>
      <c r="JDU539" s="485"/>
      <c r="JDV539" s="340"/>
      <c r="JDW539" s="485"/>
      <c r="JDX539" s="340"/>
      <c r="JDY539" s="485"/>
      <c r="JDZ539" s="340"/>
      <c r="JEA539" s="485"/>
      <c r="JEB539" s="340"/>
      <c r="JEC539" s="485"/>
      <c r="JED539" s="340"/>
      <c r="JEE539" s="485"/>
      <c r="JEF539" s="340"/>
      <c r="JEG539" s="485"/>
      <c r="JEH539" s="340"/>
      <c r="JEI539" s="485"/>
      <c r="JEJ539" s="340"/>
      <c r="JEK539" s="485"/>
      <c r="JEL539" s="340"/>
      <c r="JEM539" s="485"/>
      <c r="JEN539" s="340"/>
      <c r="JEO539" s="485"/>
      <c r="JEP539" s="340"/>
      <c r="JEQ539" s="485"/>
      <c r="JER539" s="340"/>
      <c r="JES539" s="485"/>
      <c r="JET539" s="340"/>
      <c r="JEU539" s="485"/>
      <c r="JEV539" s="340"/>
      <c r="JEW539" s="485"/>
      <c r="JEX539" s="340"/>
      <c r="JEY539" s="485"/>
      <c r="JEZ539" s="340"/>
      <c r="JFA539" s="485"/>
      <c r="JFB539" s="340"/>
      <c r="JFC539" s="485"/>
      <c r="JFD539" s="340"/>
      <c r="JFE539" s="485"/>
      <c r="JFF539" s="340"/>
      <c r="JFG539" s="485"/>
      <c r="JFH539" s="340"/>
      <c r="JFI539" s="485"/>
      <c r="JFJ539" s="340"/>
      <c r="JFK539" s="485"/>
      <c r="JFL539" s="340"/>
      <c r="JFM539" s="485"/>
      <c r="JFN539" s="340"/>
      <c r="JFO539" s="485"/>
      <c r="JFP539" s="340"/>
      <c r="JFQ539" s="485"/>
      <c r="JFR539" s="340"/>
      <c r="JFS539" s="485"/>
      <c r="JFT539" s="340"/>
      <c r="JFU539" s="485"/>
      <c r="JFV539" s="340"/>
      <c r="JFW539" s="485"/>
      <c r="JFX539" s="340"/>
      <c r="JFY539" s="485"/>
      <c r="JFZ539" s="340"/>
      <c r="JGA539" s="485"/>
      <c r="JGB539" s="340"/>
      <c r="JGC539" s="485"/>
      <c r="JGD539" s="340"/>
      <c r="JGE539" s="485"/>
      <c r="JGF539" s="340"/>
      <c r="JGG539" s="485"/>
      <c r="JGH539" s="340"/>
      <c r="JGI539" s="485"/>
      <c r="JGJ539" s="340"/>
      <c r="JGK539" s="485"/>
      <c r="JGL539" s="340"/>
      <c r="JGM539" s="485"/>
      <c r="JGN539" s="340"/>
      <c r="JGO539" s="485"/>
      <c r="JGP539" s="340"/>
      <c r="JGQ539" s="485"/>
      <c r="JGR539" s="340"/>
      <c r="JGS539" s="485"/>
      <c r="JGT539" s="340"/>
      <c r="JGU539" s="485"/>
      <c r="JGV539" s="340"/>
      <c r="JGW539" s="485"/>
      <c r="JGX539" s="340"/>
      <c r="JGY539" s="485"/>
      <c r="JGZ539" s="340"/>
      <c r="JHA539" s="485"/>
      <c r="JHB539" s="340"/>
      <c r="JHC539" s="485"/>
      <c r="JHD539" s="340"/>
      <c r="JHE539" s="485"/>
      <c r="JHF539" s="340"/>
      <c r="JHG539" s="485"/>
      <c r="JHH539" s="340"/>
      <c r="JHI539" s="485"/>
      <c r="JHJ539" s="340"/>
      <c r="JHK539" s="485"/>
      <c r="JHL539" s="340"/>
      <c r="JHM539" s="485"/>
      <c r="JHN539" s="340"/>
      <c r="JHO539" s="485"/>
      <c r="JHP539" s="340"/>
      <c r="JHQ539" s="485"/>
      <c r="JHR539" s="340"/>
      <c r="JHS539" s="485"/>
      <c r="JHT539" s="340"/>
      <c r="JHU539" s="485"/>
      <c r="JHV539" s="340"/>
      <c r="JHW539" s="485"/>
      <c r="JHX539" s="340"/>
      <c r="JHY539" s="485"/>
      <c r="JHZ539" s="340"/>
      <c r="JIA539" s="485"/>
      <c r="JIB539" s="340"/>
      <c r="JIC539" s="485"/>
      <c r="JID539" s="340"/>
      <c r="JIE539" s="485"/>
      <c r="JIF539" s="340"/>
      <c r="JIG539" s="485"/>
      <c r="JIH539" s="340"/>
      <c r="JII539" s="485"/>
      <c r="JIJ539" s="340"/>
      <c r="JIK539" s="485"/>
      <c r="JIL539" s="340"/>
      <c r="JIM539" s="485"/>
      <c r="JIN539" s="340"/>
      <c r="JIO539" s="485"/>
      <c r="JIP539" s="340"/>
      <c r="JIQ539" s="485"/>
      <c r="JIR539" s="340"/>
      <c r="JIS539" s="485"/>
      <c r="JIT539" s="340"/>
      <c r="JIU539" s="485"/>
      <c r="JIV539" s="340"/>
      <c r="JIW539" s="485"/>
      <c r="JIX539" s="340"/>
      <c r="JIY539" s="485"/>
      <c r="JIZ539" s="340"/>
      <c r="JJA539" s="485"/>
      <c r="JJB539" s="340"/>
      <c r="JJC539" s="485"/>
      <c r="JJD539" s="340"/>
      <c r="JJE539" s="485"/>
      <c r="JJF539" s="340"/>
      <c r="JJG539" s="485"/>
      <c r="JJH539" s="340"/>
      <c r="JJI539" s="485"/>
      <c r="JJJ539" s="340"/>
      <c r="JJK539" s="485"/>
      <c r="JJL539" s="340"/>
      <c r="JJM539" s="485"/>
      <c r="JJN539" s="340"/>
      <c r="JJO539" s="485"/>
      <c r="JJP539" s="340"/>
      <c r="JJQ539" s="485"/>
      <c r="JJR539" s="340"/>
      <c r="JJS539" s="485"/>
      <c r="JJT539" s="340"/>
      <c r="JJU539" s="485"/>
      <c r="JJV539" s="340"/>
      <c r="JJW539" s="485"/>
      <c r="JJX539" s="340"/>
      <c r="JJY539" s="485"/>
      <c r="JJZ539" s="340"/>
      <c r="JKA539" s="485"/>
      <c r="JKB539" s="340"/>
      <c r="JKC539" s="485"/>
      <c r="JKD539" s="340"/>
      <c r="JKE539" s="485"/>
      <c r="JKF539" s="340"/>
      <c r="JKG539" s="485"/>
      <c r="JKH539" s="340"/>
      <c r="JKI539" s="485"/>
      <c r="JKJ539" s="340"/>
      <c r="JKK539" s="485"/>
      <c r="JKL539" s="340"/>
      <c r="JKM539" s="485"/>
      <c r="JKN539" s="340"/>
      <c r="JKO539" s="485"/>
      <c r="JKP539" s="340"/>
      <c r="JKQ539" s="485"/>
      <c r="JKR539" s="340"/>
      <c r="JKS539" s="485"/>
      <c r="JKT539" s="340"/>
      <c r="JKU539" s="485"/>
      <c r="JKV539" s="340"/>
      <c r="JKW539" s="485"/>
      <c r="JKX539" s="340"/>
      <c r="JKY539" s="485"/>
      <c r="JKZ539" s="340"/>
      <c r="JLA539" s="485"/>
      <c r="JLB539" s="340"/>
      <c r="JLC539" s="485"/>
      <c r="JLD539" s="340"/>
      <c r="JLE539" s="485"/>
      <c r="JLF539" s="340"/>
      <c r="JLG539" s="485"/>
      <c r="JLH539" s="340"/>
      <c r="JLI539" s="485"/>
      <c r="JLJ539" s="340"/>
      <c r="JLK539" s="485"/>
      <c r="JLL539" s="340"/>
      <c r="JLM539" s="485"/>
      <c r="JLN539" s="340"/>
      <c r="JLO539" s="485"/>
      <c r="JLP539" s="340"/>
      <c r="JLQ539" s="485"/>
      <c r="JLR539" s="340"/>
      <c r="JLS539" s="485"/>
      <c r="JLT539" s="340"/>
      <c r="JLU539" s="485"/>
      <c r="JLV539" s="340"/>
      <c r="JLW539" s="485"/>
      <c r="JLX539" s="340"/>
      <c r="JLY539" s="485"/>
      <c r="JLZ539" s="340"/>
      <c r="JMA539" s="485"/>
      <c r="JMB539" s="340"/>
      <c r="JMC539" s="485"/>
      <c r="JMD539" s="340"/>
      <c r="JME539" s="485"/>
      <c r="JMF539" s="340"/>
      <c r="JMG539" s="485"/>
      <c r="JMH539" s="340"/>
      <c r="JMI539" s="485"/>
      <c r="JMJ539" s="340"/>
      <c r="JMK539" s="485"/>
      <c r="JML539" s="340"/>
      <c r="JMM539" s="485"/>
      <c r="JMN539" s="340"/>
      <c r="JMO539" s="485"/>
      <c r="JMP539" s="340"/>
      <c r="JMQ539" s="485"/>
      <c r="JMR539" s="340"/>
      <c r="JMS539" s="485"/>
      <c r="JMT539" s="340"/>
      <c r="JMU539" s="485"/>
      <c r="JMV539" s="340"/>
      <c r="JMW539" s="485"/>
      <c r="JMX539" s="340"/>
      <c r="JMY539" s="485"/>
      <c r="JMZ539" s="340"/>
      <c r="JNA539" s="485"/>
      <c r="JNB539" s="340"/>
      <c r="JNC539" s="485"/>
      <c r="JND539" s="340"/>
      <c r="JNE539" s="485"/>
      <c r="JNF539" s="340"/>
      <c r="JNG539" s="485"/>
      <c r="JNH539" s="340"/>
      <c r="JNI539" s="485"/>
      <c r="JNJ539" s="340"/>
      <c r="JNK539" s="485"/>
      <c r="JNL539" s="340"/>
      <c r="JNM539" s="485"/>
      <c r="JNN539" s="340"/>
      <c r="JNO539" s="485"/>
      <c r="JNP539" s="340"/>
      <c r="JNQ539" s="485"/>
      <c r="JNR539" s="340"/>
      <c r="JNS539" s="485"/>
      <c r="JNT539" s="340"/>
      <c r="JNU539" s="485"/>
      <c r="JNV539" s="340"/>
      <c r="JNW539" s="485"/>
      <c r="JNX539" s="340"/>
      <c r="JNY539" s="485"/>
      <c r="JNZ539" s="340"/>
      <c r="JOA539" s="485"/>
      <c r="JOB539" s="340"/>
      <c r="JOC539" s="485"/>
      <c r="JOD539" s="340"/>
      <c r="JOE539" s="485"/>
      <c r="JOF539" s="340"/>
      <c r="JOG539" s="485"/>
      <c r="JOH539" s="340"/>
      <c r="JOI539" s="485"/>
      <c r="JOJ539" s="340"/>
      <c r="JOK539" s="485"/>
      <c r="JOL539" s="340"/>
      <c r="JOM539" s="485"/>
      <c r="JON539" s="340"/>
      <c r="JOO539" s="485"/>
      <c r="JOP539" s="340"/>
      <c r="JOQ539" s="485"/>
      <c r="JOR539" s="340"/>
      <c r="JOS539" s="485"/>
      <c r="JOT539" s="340"/>
      <c r="JOU539" s="485"/>
      <c r="JOV539" s="340"/>
      <c r="JOW539" s="485"/>
      <c r="JOX539" s="340"/>
      <c r="JOY539" s="485"/>
      <c r="JOZ539" s="340"/>
      <c r="JPA539" s="485"/>
      <c r="JPB539" s="340"/>
      <c r="JPC539" s="485"/>
      <c r="JPD539" s="340"/>
      <c r="JPE539" s="485"/>
      <c r="JPF539" s="340"/>
      <c r="JPG539" s="485"/>
      <c r="JPH539" s="340"/>
      <c r="JPI539" s="485"/>
      <c r="JPJ539" s="340"/>
      <c r="JPK539" s="485"/>
      <c r="JPL539" s="340"/>
      <c r="JPM539" s="485"/>
      <c r="JPN539" s="340"/>
      <c r="JPO539" s="485"/>
      <c r="JPP539" s="340"/>
      <c r="JPQ539" s="485"/>
      <c r="JPR539" s="340"/>
      <c r="JPS539" s="485"/>
      <c r="JPT539" s="340"/>
      <c r="JPU539" s="485"/>
      <c r="JPV539" s="340"/>
      <c r="JPW539" s="485"/>
      <c r="JPX539" s="340"/>
      <c r="JPY539" s="485"/>
      <c r="JPZ539" s="340"/>
      <c r="JQA539" s="485"/>
      <c r="JQB539" s="340"/>
      <c r="JQC539" s="485"/>
      <c r="JQD539" s="340"/>
      <c r="JQE539" s="485"/>
      <c r="JQF539" s="340"/>
      <c r="JQG539" s="485"/>
      <c r="JQH539" s="340"/>
      <c r="JQI539" s="485"/>
      <c r="JQJ539" s="340"/>
      <c r="JQK539" s="485"/>
      <c r="JQL539" s="340"/>
      <c r="JQM539" s="485"/>
      <c r="JQN539" s="340"/>
      <c r="JQO539" s="485"/>
      <c r="JQP539" s="340"/>
      <c r="JQQ539" s="485"/>
      <c r="JQR539" s="340"/>
      <c r="JQS539" s="485"/>
      <c r="JQT539" s="340"/>
      <c r="JQU539" s="485"/>
      <c r="JQV539" s="340"/>
      <c r="JQW539" s="485"/>
      <c r="JQX539" s="340"/>
      <c r="JQY539" s="485"/>
      <c r="JQZ539" s="340"/>
      <c r="JRA539" s="485"/>
      <c r="JRB539" s="340"/>
      <c r="JRC539" s="485"/>
      <c r="JRD539" s="340"/>
      <c r="JRE539" s="485"/>
      <c r="JRF539" s="340"/>
      <c r="JRG539" s="485"/>
      <c r="JRH539" s="340"/>
      <c r="JRI539" s="485"/>
      <c r="JRJ539" s="340"/>
      <c r="JRK539" s="485"/>
      <c r="JRL539" s="340"/>
      <c r="JRM539" s="485"/>
      <c r="JRN539" s="340"/>
      <c r="JRO539" s="485"/>
      <c r="JRP539" s="340"/>
      <c r="JRQ539" s="485"/>
      <c r="JRR539" s="340"/>
      <c r="JRS539" s="485"/>
      <c r="JRT539" s="340"/>
      <c r="JRU539" s="485"/>
      <c r="JRV539" s="340"/>
      <c r="JRW539" s="485"/>
      <c r="JRX539" s="340"/>
      <c r="JRY539" s="485"/>
      <c r="JRZ539" s="340"/>
      <c r="JSA539" s="485"/>
      <c r="JSB539" s="340"/>
      <c r="JSC539" s="485"/>
      <c r="JSD539" s="340"/>
      <c r="JSE539" s="485"/>
      <c r="JSF539" s="340"/>
      <c r="JSG539" s="485"/>
      <c r="JSH539" s="340"/>
      <c r="JSI539" s="485"/>
      <c r="JSJ539" s="340"/>
      <c r="JSK539" s="485"/>
      <c r="JSL539" s="340"/>
      <c r="JSM539" s="485"/>
      <c r="JSN539" s="340"/>
      <c r="JSO539" s="485"/>
      <c r="JSP539" s="340"/>
      <c r="JSQ539" s="485"/>
      <c r="JSR539" s="340"/>
      <c r="JSS539" s="485"/>
      <c r="JST539" s="340"/>
      <c r="JSU539" s="485"/>
      <c r="JSV539" s="340"/>
      <c r="JSW539" s="485"/>
      <c r="JSX539" s="340"/>
      <c r="JSY539" s="485"/>
      <c r="JSZ539" s="340"/>
      <c r="JTA539" s="485"/>
      <c r="JTB539" s="340"/>
      <c r="JTC539" s="485"/>
      <c r="JTD539" s="340"/>
      <c r="JTE539" s="485"/>
      <c r="JTF539" s="340"/>
      <c r="JTG539" s="485"/>
      <c r="JTH539" s="340"/>
      <c r="JTI539" s="485"/>
      <c r="JTJ539" s="340"/>
      <c r="JTK539" s="485"/>
      <c r="JTL539" s="340"/>
      <c r="JTM539" s="485"/>
      <c r="JTN539" s="340"/>
      <c r="JTO539" s="485"/>
      <c r="JTP539" s="340"/>
      <c r="JTQ539" s="485"/>
      <c r="JTR539" s="340"/>
      <c r="JTS539" s="485"/>
      <c r="JTT539" s="340"/>
      <c r="JTU539" s="485"/>
      <c r="JTV539" s="340"/>
      <c r="JTW539" s="485"/>
      <c r="JTX539" s="340"/>
      <c r="JTY539" s="485"/>
      <c r="JTZ539" s="340"/>
      <c r="JUA539" s="485"/>
      <c r="JUB539" s="340"/>
      <c r="JUC539" s="485"/>
      <c r="JUD539" s="340"/>
      <c r="JUE539" s="485"/>
      <c r="JUF539" s="340"/>
      <c r="JUG539" s="485"/>
      <c r="JUH539" s="340"/>
      <c r="JUI539" s="485"/>
      <c r="JUJ539" s="340"/>
      <c r="JUK539" s="485"/>
      <c r="JUL539" s="340"/>
      <c r="JUM539" s="485"/>
      <c r="JUN539" s="340"/>
      <c r="JUO539" s="485"/>
      <c r="JUP539" s="340"/>
      <c r="JUQ539" s="485"/>
      <c r="JUR539" s="340"/>
      <c r="JUS539" s="485"/>
      <c r="JUT539" s="340"/>
      <c r="JUU539" s="485"/>
      <c r="JUV539" s="340"/>
      <c r="JUW539" s="485"/>
      <c r="JUX539" s="340"/>
      <c r="JUY539" s="485"/>
      <c r="JUZ539" s="340"/>
      <c r="JVA539" s="485"/>
      <c r="JVB539" s="340"/>
      <c r="JVC539" s="485"/>
      <c r="JVD539" s="340"/>
      <c r="JVE539" s="485"/>
      <c r="JVF539" s="340"/>
      <c r="JVG539" s="485"/>
      <c r="JVH539" s="340"/>
      <c r="JVI539" s="485"/>
      <c r="JVJ539" s="340"/>
      <c r="JVK539" s="485"/>
      <c r="JVL539" s="340"/>
      <c r="JVM539" s="485"/>
      <c r="JVN539" s="340"/>
      <c r="JVO539" s="485"/>
      <c r="JVP539" s="340"/>
      <c r="JVQ539" s="485"/>
      <c r="JVR539" s="340"/>
      <c r="JVS539" s="485"/>
      <c r="JVT539" s="340"/>
      <c r="JVU539" s="485"/>
      <c r="JVV539" s="340"/>
      <c r="JVW539" s="485"/>
      <c r="JVX539" s="340"/>
      <c r="JVY539" s="485"/>
      <c r="JVZ539" s="340"/>
      <c r="JWA539" s="485"/>
      <c r="JWB539" s="340"/>
      <c r="JWC539" s="485"/>
      <c r="JWD539" s="340"/>
      <c r="JWE539" s="485"/>
      <c r="JWF539" s="340"/>
      <c r="JWG539" s="485"/>
      <c r="JWH539" s="340"/>
      <c r="JWI539" s="485"/>
      <c r="JWJ539" s="340"/>
      <c r="JWK539" s="485"/>
      <c r="JWL539" s="340"/>
      <c r="JWM539" s="485"/>
      <c r="JWN539" s="340"/>
      <c r="JWO539" s="485"/>
      <c r="JWP539" s="340"/>
      <c r="JWQ539" s="485"/>
      <c r="JWR539" s="340"/>
      <c r="JWS539" s="485"/>
      <c r="JWT539" s="340"/>
      <c r="JWU539" s="485"/>
      <c r="JWV539" s="340"/>
      <c r="JWW539" s="485"/>
      <c r="JWX539" s="340"/>
      <c r="JWY539" s="485"/>
      <c r="JWZ539" s="340"/>
      <c r="JXA539" s="485"/>
      <c r="JXB539" s="340"/>
      <c r="JXC539" s="485"/>
      <c r="JXD539" s="340"/>
      <c r="JXE539" s="485"/>
      <c r="JXF539" s="340"/>
      <c r="JXG539" s="485"/>
      <c r="JXH539" s="340"/>
      <c r="JXI539" s="485"/>
      <c r="JXJ539" s="340"/>
      <c r="JXK539" s="485"/>
      <c r="JXL539" s="340"/>
      <c r="JXM539" s="485"/>
      <c r="JXN539" s="340"/>
      <c r="JXO539" s="485"/>
      <c r="JXP539" s="340"/>
      <c r="JXQ539" s="485"/>
      <c r="JXR539" s="340"/>
      <c r="JXS539" s="485"/>
      <c r="JXT539" s="340"/>
      <c r="JXU539" s="485"/>
      <c r="JXV539" s="340"/>
      <c r="JXW539" s="485"/>
      <c r="JXX539" s="340"/>
      <c r="JXY539" s="485"/>
      <c r="JXZ539" s="340"/>
      <c r="JYA539" s="485"/>
      <c r="JYB539" s="340"/>
      <c r="JYC539" s="485"/>
      <c r="JYD539" s="340"/>
      <c r="JYE539" s="485"/>
      <c r="JYF539" s="340"/>
      <c r="JYG539" s="485"/>
      <c r="JYH539" s="340"/>
      <c r="JYI539" s="485"/>
      <c r="JYJ539" s="340"/>
      <c r="JYK539" s="485"/>
      <c r="JYL539" s="340"/>
      <c r="JYM539" s="485"/>
      <c r="JYN539" s="340"/>
      <c r="JYO539" s="485"/>
      <c r="JYP539" s="340"/>
      <c r="JYQ539" s="485"/>
      <c r="JYR539" s="340"/>
      <c r="JYS539" s="485"/>
      <c r="JYT539" s="340"/>
      <c r="JYU539" s="485"/>
      <c r="JYV539" s="340"/>
      <c r="JYW539" s="485"/>
      <c r="JYX539" s="340"/>
      <c r="JYY539" s="485"/>
      <c r="JYZ539" s="340"/>
      <c r="JZA539" s="485"/>
      <c r="JZB539" s="340"/>
      <c r="JZC539" s="485"/>
      <c r="JZD539" s="340"/>
      <c r="JZE539" s="485"/>
      <c r="JZF539" s="340"/>
      <c r="JZG539" s="485"/>
      <c r="JZH539" s="340"/>
      <c r="JZI539" s="485"/>
      <c r="JZJ539" s="340"/>
      <c r="JZK539" s="485"/>
      <c r="JZL539" s="340"/>
      <c r="JZM539" s="485"/>
      <c r="JZN539" s="340"/>
      <c r="JZO539" s="485"/>
      <c r="JZP539" s="340"/>
      <c r="JZQ539" s="485"/>
      <c r="JZR539" s="340"/>
      <c r="JZS539" s="485"/>
      <c r="JZT539" s="340"/>
      <c r="JZU539" s="485"/>
      <c r="JZV539" s="340"/>
      <c r="JZW539" s="485"/>
      <c r="JZX539" s="340"/>
      <c r="JZY539" s="485"/>
      <c r="JZZ539" s="340"/>
      <c r="KAA539" s="485"/>
      <c r="KAB539" s="340"/>
      <c r="KAC539" s="485"/>
      <c r="KAD539" s="340"/>
      <c r="KAE539" s="485"/>
      <c r="KAF539" s="340"/>
      <c r="KAG539" s="485"/>
      <c r="KAH539" s="340"/>
      <c r="KAI539" s="485"/>
      <c r="KAJ539" s="340"/>
      <c r="KAK539" s="485"/>
      <c r="KAL539" s="340"/>
      <c r="KAM539" s="485"/>
      <c r="KAN539" s="340"/>
      <c r="KAO539" s="485"/>
      <c r="KAP539" s="340"/>
      <c r="KAQ539" s="485"/>
      <c r="KAR539" s="340"/>
      <c r="KAS539" s="485"/>
      <c r="KAT539" s="340"/>
      <c r="KAU539" s="485"/>
      <c r="KAV539" s="340"/>
      <c r="KAW539" s="485"/>
      <c r="KAX539" s="340"/>
      <c r="KAY539" s="485"/>
      <c r="KAZ539" s="340"/>
      <c r="KBA539" s="485"/>
      <c r="KBB539" s="340"/>
      <c r="KBC539" s="485"/>
      <c r="KBD539" s="340"/>
      <c r="KBE539" s="485"/>
      <c r="KBF539" s="340"/>
      <c r="KBG539" s="485"/>
      <c r="KBH539" s="340"/>
      <c r="KBI539" s="485"/>
      <c r="KBJ539" s="340"/>
      <c r="KBK539" s="485"/>
      <c r="KBL539" s="340"/>
      <c r="KBM539" s="485"/>
      <c r="KBN539" s="340"/>
      <c r="KBO539" s="485"/>
      <c r="KBP539" s="340"/>
      <c r="KBQ539" s="485"/>
      <c r="KBR539" s="340"/>
      <c r="KBS539" s="485"/>
      <c r="KBT539" s="340"/>
      <c r="KBU539" s="485"/>
      <c r="KBV539" s="340"/>
      <c r="KBW539" s="485"/>
      <c r="KBX539" s="340"/>
      <c r="KBY539" s="485"/>
      <c r="KBZ539" s="340"/>
      <c r="KCA539" s="485"/>
      <c r="KCB539" s="340"/>
      <c r="KCC539" s="485"/>
      <c r="KCD539" s="340"/>
      <c r="KCE539" s="485"/>
      <c r="KCF539" s="340"/>
      <c r="KCG539" s="485"/>
      <c r="KCH539" s="340"/>
      <c r="KCI539" s="485"/>
      <c r="KCJ539" s="340"/>
      <c r="KCK539" s="485"/>
      <c r="KCL539" s="340"/>
      <c r="KCM539" s="485"/>
      <c r="KCN539" s="340"/>
      <c r="KCO539" s="485"/>
      <c r="KCP539" s="340"/>
      <c r="KCQ539" s="485"/>
      <c r="KCR539" s="340"/>
      <c r="KCS539" s="485"/>
      <c r="KCT539" s="340"/>
      <c r="KCU539" s="485"/>
      <c r="KCV539" s="340"/>
      <c r="KCW539" s="485"/>
      <c r="KCX539" s="340"/>
      <c r="KCY539" s="485"/>
      <c r="KCZ539" s="340"/>
      <c r="KDA539" s="485"/>
      <c r="KDB539" s="340"/>
      <c r="KDC539" s="485"/>
      <c r="KDD539" s="340"/>
      <c r="KDE539" s="485"/>
      <c r="KDF539" s="340"/>
      <c r="KDG539" s="485"/>
      <c r="KDH539" s="340"/>
      <c r="KDI539" s="485"/>
      <c r="KDJ539" s="340"/>
      <c r="KDK539" s="485"/>
      <c r="KDL539" s="340"/>
      <c r="KDM539" s="485"/>
      <c r="KDN539" s="340"/>
      <c r="KDO539" s="485"/>
      <c r="KDP539" s="340"/>
      <c r="KDQ539" s="485"/>
      <c r="KDR539" s="340"/>
      <c r="KDS539" s="485"/>
      <c r="KDT539" s="340"/>
      <c r="KDU539" s="485"/>
      <c r="KDV539" s="340"/>
      <c r="KDW539" s="485"/>
      <c r="KDX539" s="340"/>
      <c r="KDY539" s="485"/>
      <c r="KDZ539" s="340"/>
      <c r="KEA539" s="485"/>
      <c r="KEB539" s="340"/>
      <c r="KEC539" s="485"/>
      <c r="KED539" s="340"/>
      <c r="KEE539" s="485"/>
      <c r="KEF539" s="340"/>
      <c r="KEG539" s="485"/>
      <c r="KEH539" s="340"/>
      <c r="KEI539" s="485"/>
      <c r="KEJ539" s="340"/>
      <c r="KEK539" s="485"/>
      <c r="KEL539" s="340"/>
      <c r="KEM539" s="485"/>
      <c r="KEN539" s="340"/>
      <c r="KEO539" s="485"/>
      <c r="KEP539" s="340"/>
      <c r="KEQ539" s="485"/>
      <c r="KER539" s="340"/>
      <c r="KES539" s="485"/>
      <c r="KET539" s="340"/>
      <c r="KEU539" s="485"/>
      <c r="KEV539" s="340"/>
      <c r="KEW539" s="485"/>
      <c r="KEX539" s="340"/>
      <c r="KEY539" s="485"/>
      <c r="KEZ539" s="340"/>
      <c r="KFA539" s="485"/>
      <c r="KFB539" s="340"/>
      <c r="KFC539" s="485"/>
      <c r="KFD539" s="340"/>
      <c r="KFE539" s="485"/>
      <c r="KFF539" s="340"/>
      <c r="KFG539" s="485"/>
      <c r="KFH539" s="340"/>
      <c r="KFI539" s="485"/>
      <c r="KFJ539" s="340"/>
      <c r="KFK539" s="485"/>
      <c r="KFL539" s="340"/>
      <c r="KFM539" s="485"/>
      <c r="KFN539" s="340"/>
      <c r="KFO539" s="485"/>
      <c r="KFP539" s="340"/>
      <c r="KFQ539" s="485"/>
      <c r="KFR539" s="340"/>
      <c r="KFS539" s="485"/>
      <c r="KFT539" s="340"/>
      <c r="KFU539" s="485"/>
      <c r="KFV539" s="340"/>
      <c r="KFW539" s="485"/>
      <c r="KFX539" s="340"/>
      <c r="KFY539" s="485"/>
      <c r="KFZ539" s="340"/>
      <c r="KGA539" s="485"/>
      <c r="KGB539" s="340"/>
      <c r="KGC539" s="485"/>
      <c r="KGD539" s="340"/>
      <c r="KGE539" s="485"/>
      <c r="KGF539" s="340"/>
      <c r="KGG539" s="485"/>
      <c r="KGH539" s="340"/>
      <c r="KGI539" s="485"/>
      <c r="KGJ539" s="340"/>
      <c r="KGK539" s="485"/>
      <c r="KGL539" s="340"/>
      <c r="KGM539" s="485"/>
      <c r="KGN539" s="340"/>
      <c r="KGO539" s="485"/>
      <c r="KGP539" s="340"/>
      <c r="KGQ539" s="485"/>
      <c r="KGR539" s="340"/>
      <c r="KGS539" s="485"/>
      <c r="KGT539" s="340"/>
      <c r="KGU539" s="485"/>
      <c r="KGV539" s="340"/>
      <c r="KGW539" s="485"/>
      <c r="KGX539" s="340"/>
      <c r="KGY539" s="485"/>
      <c r="KGZ539" s="340"/>
      <c r="KHA539" s="485"/>
      <c r="KHB539" s="340"/>
      <c r="KHC539" s="485"/>
      <c r="KHD539" s="340"/>
      <c r="KHE539" s="485"/>
      <c r="KHF539" s="340"/>
      <c r="KHG539" s="485"/>
      <c r="KHH539" s="340"/>
      <c r="KHI539" s="485"/>
      <c r="KHJ539" s="340"/>
      <c r="KHK539" s="485"/>
      <c r="KHL539" s="340"/>
      <c r="KHM539" s="485"/>
      <c r="KHN539" s="340"/>
      <c r="KHO539" s="485"/>
      <c r="KHP539" s="340"/>
      <c r="KHQ539" s="485"/>
      <c r="KHR539" s="340"/>
      <c r="KHS539" s="485"/>
      <c r="KHT539" s="340"/>
      <c r="KHU539" s="485"/>
      <c r="KHV539" s="340"/>
      <c r="KHW539" s="485"/>
      <c r="KHX539" s="340"/>
      <c r="KHY539" s="485"/>
      <c r="KHZ539" s="340"/>
      <c r="KIA539" s="485"/>
      <c r="KIB539" s="340"/>
      <c r="KIC539" s="485"/>
      <c r="KID539" s="340"/>
      <c r="KIE539" s="485"/>
      <c r="KIF539" s="340"/>
      <c r="KIG539" s="485"/>
      <c r="KIH539" s="340"/>
      <c r="KII539" s="485"/>
      <c r="KIJ539" s="340"/>
      <c r="KIK539" s="485"/>
      <c r="KIL539" s="340"/>
      <c r="KIM539" s="485"/>
      <c r="KIN539" s="340"/>
      <c r="KIO539" s="485"/>
      <c r="KIP539" s="340"/>
      <c r="KIQ539" s="485"/>
      <c r="KIR539" s="340"/>
      <c r="KIS539" s="485"/>
      <c r="KIT539" s="340"/>
      <c r="KIU539" s="485"/>
      <c r="KIV539" s="340"/>
      <c r="KIW539" s="485"/>
      <c r="KIX539" s="340"/>
      <c r="KIY539" s="485"/>
      <c r="KIZ539" s="340"/>
      <c r="KJA539" s="485"/>
      <c r="KJB539" s="340"/>
      <c r="KJC539" s="485"/>
      <c r="KJD539" s="340"/>
      <c r="KJE539" s="485"/>
      <c r="KJF539" s="340"/>
      <c r="KJG539" s="485"/>
      <c r="KJH539" s="340"/>
      <c r="KJI539" s="485"/>
      <c r="KJJ539" s="340"/>
      <c r="KJK539" s="485"/>
      <c r="KJL539" s="340"/>
      <c r="KJM539" s="485"/>
      <c r="KJN539" s="340"/>
      <c r="KJO539" s="485"/>
      <c r="KJP539" s="340"/>
      <c r="KJQ539" s="485"/>
      <c r="KJR539" s="340"/>
      <c r="KJS539" s="485"/>
      <c r="KJT539" s="340"/>
      <c r="KJU539" s="485"/>
      <c r="KJV539" s="340"/>
      <c r="KJW539" s="485"/>
      <c r="KJX539" s="340"/>
      <c r="KJY539" s="485"/>
      <c r="KJZ539" s="340"/>
      <c r="KKA539" s="485"/>
      <c r="KKB539" s="340"/>
      <c r="KKC539" s="485"/>
      <c r="KKD539" s="340"/>
      <c r="KKE539" s="485"/>
      <c r="KKF539" s="340"/>
      <c r="KKG539" s="485"/>
      <c r="KKH539" s="340"/>
      <c r="KKI539" s="485"/>
      <c r="KKJ539" s="340"/>
      <c r="KKK539" s="485"/>
      <c r="KKL539" s="340"/>
      <c r="KKM539" s="485"/>
      <c r="KKN539" s="340"/>
      <c r="KKO539" s="485"/>
      <c r="KKP539" s="340"/>
      <c r="KKQ539" s="485"/>
      <c r="KKR539" s="340"/>
      <c r="KKS539" s="485"/>
      <c r="KKT539" s="340"/>
      <c r="KKU539" s="485"/>
      <c r="KKV539" s="340"/>
      <c r="KKW539" s="485"/>
      <c r="KKX539" s="340"/>
      <c r="KKY539" s="485"/>
      <c r="KKZ539" s="340"/>
      <c r="KLA539" s="485"/>
      <c r="KLB539" s="340"/>
      <c r="KLC539" s="485"/>
      <c r="KLD539" s="340"/>
      <c r="KLE539" s="485"/>
      <c r="KLF539" s="340"/>
      <c r="KLG539" s="485"/>
      <c r="KLH539" s="340"/>
      <c r="KLI539" s="485"/>
      <c r="KLJ539" s="340"/>
      <c r="KLK539" s="485"/>
      <c r="KLL539" s="340"/>
      <c r="KLM539" s="485"/>
      <c r="KLN539" s="340"/>
      <c r="KLO539" s="485"/>
      <c r="KLP539" s="340"/>
      <c r="KLQ539" s="485"/>
      <c r="KLR539" s="340"/>
      <c r="KLS539" s="485"/>
      <c r="KLT539" s="340"/>
      <c r="KLU539" s="485"/>
      <c r="KLV539" s="340"/>
      <c r="KLW539" s="485"/>
      <c r="KLX539" s="340"/>
      <c r="KLY539" s="485"/>
      <c r="KLZ539" s="340"/>
      <c r="KMA539" s="485"/>
      <c r="KMB539" s="340"/>
      <c r="KMC539" s="485"/>
      <c r="KMD539" s="340"/>
      <c r="KME539" s="485"/>
      <c r="KMF539" s="340"/>
      <c r="KMG539" s="485"/>
      <c r="KMH539" s="340"/>
      <c r="KMI539" s="485"/>
      <c r="KMJ539" s="340"/>
      <c r="KMK539" s="485"/>
      <c r="KML539" s="340"/>
      <c r="KMM539" s="485"/>
      <c r="KMN539" s="340"/>
      <c r="KMO539" s="485"/>
      <c r="KMP539" s="340"/>
      <c r="KMQ539" s="485"/>
      <c r="KMR539" s="340"/>
      <c r="KMS539" s="485"/>
      <c r="KMT539" s="340"/>
      <c r="KMU539" s="485"/>
      <c r="KMV539" s="340"/>
      <c r="KMW539" s="485"/>
      <c r="KMX539" s="340"/>
      <c r="KMY539" s="485"/>
      <c r="KMZ539" s="340"/>
      <c r="KNA539" s="485"/>
      <c r="KNB539" s="340"/>
      <c r="KNC539" s="485"/>
      <c r="KND539" s="340"/>
      <c r="KNE539" s="485"/>
      <c r="KNF539" s="340"/>
      <c r="KNG539" s="485"/>
      <c r="KNH539" s="340"/>
      <c r="KNI539" s="485"/>
      <c r="KNJ539" s="340"/>
      <c r="KNK539" s="485"/>
      <c r="KNL539" s="340"/>
      <c r="KNM539" s="485"/>
      <c r="KNN539" s="340"/>
      <c r="KNO539" s="485"/>
      <c r="KNP539" s="340"/>
      <c r="KNQ539" s="485"/>
      <c r="KNR539" s="340"/>
      <c r="KNS539" s="485"/>
      <c r="KNT539" s="340"/>
      <c r="KNU539" s="485"/>
      <c r="KNV539" s="340"/>
      <c r="KNW539" s="485"/>
      <c r="KNX539" s="340"/>
      <c r="KNY539" s="485"/>
      <c r="KNZ539" s="340"/>
      <c r="KOA539" s="485"/>
      <c r="KOB539" s="340"/>
      <c r="KOC539" s="485"/>
      <c r="KOD539" s="340"/>
      <c r="KOE539" s="485"/>
      <c r="KOF539" s="340"/>
      <c r="KOG539" s="485"/>
      <c r="KOH539" s="340"/>
      <c r="KOI539" s="485"/>
      <c r="KOJ539" s="340"/>
      <c r="KOK539" s="485"/>
      <c r="KOL539" s="340"/>
      <c r="KOM539" s="485"/>
      <c r="KON539" s="340"/>
      <c r="KOO539" s="485"/>
      <c r="KOP539" s="340"/>
      <c r="KOQ539" s="485"/>
      <c r="KOR539" s="340"/>
      <c r="KOS539" s="485"/>
      <c r="KOT539" s="340"/>
      <c r="KOU539" s="485"/>
      <c r="KOV539" s="340"/>
      <c r="KOW539" s="485"/>
      <c r="KOX539" s="340"/>
      <c r="KOY539" s="485"/>
      <c r="KOZ539" s="340"/>
      <c r="KPA539" s="485"/>
      <c r="KPB539" s="340"/>
      <c r="KPC539" s="485"/>
      <c r="KPD539" s="340"/>
      <c r="KPE539" s="485"/>
      <c r="KPF539" s="340"/>
      <c r="KPG539" s="485"/>
      <c r="KPH539" s="340"/>
      <c r="KPI539" s="485"/>
      <c r="KPJ539" s="340"/>
      <c r="KPK539" s="485"/>
      <c r="KPL539" s="340"/>
      <c r="KPM539" s="485"/>
      <c r="KPN539" s="340"/>
      <c r="KPO539" s="485"/>
      <c r="KPP539" s="340"/>
      <c r="KPQ539" s="485"/>
      <c r="KPR539" s="340"/>
      <c r="KPS539" s="485"/>
      <c r="KPT539" s="340"/>
      <c r="KPU539" s="485"/>
      <c r="KPV539" s="340"/>
      <c r="KPW539" s="485"/>
      <c r="KPX539" s="340"/>
      <c r="KPY539" s="485"/>
      <c r="KPZ539" s="340"/>
      <c r="KQA539" s="485"/>
      <c r="KQB539" s="340"/>
      <c r="KQC539" s="485"/>
      <c r="KQD539" s="340"/>
      <c r="KQE539" s="485"/>
      <c r="KQF539" s="340"/>
      <c r="KQG539" s="485"/>
      <c r="KQH539" s="340"/>
      <c r="KQI539" s="485"/>
      <c r="KQJ539" s="340"/>
      <c r="KQK539" s="485"/>
      <c r="KQL539" s="340"/>
      <c r="KQM539" s="485"/>
      <c r="KQN539" s="340"/>
      <c r="KQO539" s="485"/>
      <c r="KQP539" s="340"/>
      <c r="KQQ539" s="485"/>
      <c r="KQR539" s="340"/>
      <c r="KQS539" s="485"/>
      <c r="KQT539" s="340"/>
      <c r="KQU539" s="485"/>
      <c r="KQV539" s="340"/>
      <c r="KQW539" s="485"/>
      <c r="KQX539" s="340"/>
      <c r="KQY539" s="485"/>
      <c r="KQZ539" s="340"/>
      <c r="KRA539" s="485"/>
      <c r="KRB539" s="340"/>
      <c r="KRC539" s="485"/>
      <c r="KRD539" s="340"/>
      <c r="KRE539" s="485"/>
      <c r="KRF539" s="340"/>
      <c r="KRG539" s="485"/>
      <c r="KRH539" s="340"/>
      <c r="KRI539" s="485"/>
      <c r="KRJ539" s="340"/>
      <c r="KRK539" s="485"/>
      <c r="KRL539" s="340"/>
      <c r="KRM539" s="485"/>
      <c r="KRN539" s="340"/>
      <c r="KRO539" s="485"/>
      <c r="KRP539" s="340"/>
      <c r="KRQ539" s="485"/>
      <c r="KRR539" s="340"/>
      <c r="KRS539" s="485"/>
      <c r="KRT539" s="340"/>
      <c r="KRU539" s="485"/>
      <c r="KRV539" s="340"/>
      <c r="KRW539" s="485"/>
      <c r="KRX539" s="340"/>
      <c r="KRY539" s="485"/>
      <c r="KRZ539" s="340"/>
      <c r="KSA539" s="485"/>
      <c r="KSB539" s="340"/>
      <c r="KSC539" s="485"/>
      <c r="KSD539" s="340"/>
      <c r="KSE539" s="485"/>
      <c r="KSF539" s="340"/>
      <c r="KSG539" s="485"/>
      <c r="KSH539" s="340"/>
      <c r="KSI539" s="485"/>
      <c r="KSJ539" s="340"/>
      <c r="KSK539" s="485"/>
      <c r="KSL539" s="340"/>
      <c r="KSM539" s="485"/>
      <c r="KSN539" s="340"/>
      <c r="KSO539" s="485"/>
      <c r="KSP539" s="340"/>
      <c r="KSQ539" s="485"/>
      <c r="KSR539" s="340"/>
      <c r="KSS539" s="485"/>
      <c r="KST539" s="340"/>
      <c r="KSU539" s="485"/>
      <c r="KSV539" s="340"/>
      <c r="KSW539" s="485"/>
      <c r="KSX539" s="340"/>
      <c r="KSY539" s="485"/>
      <c r="KSZ539" s="340"/>
      <c r="KTA539" s="485"/>
      <c r="KTB539" s="340"/>
      <c r="KTC539" s="485"/>
      <c r="KTD539" s="340"/>
      <c r="KTE539" s="485"/>
      <c r="KTF539" s="340"/>
      <c r="KTG539" s="485"/>
      <c r="KTH539" s="340"/>
      <c r="KTI539" s="485"/>
      <c r="KTJ539" s="340"/>
      <c r="KTK539" s="485"/>
      <c r="KTL539" s="340"/>
      <c r="KTM539" s="485"/>
      <c r="KTN539" s="340"/>
      <c r="KTO539" s="485"/>
      <c r="KTP539" s="340"/>
      <c r="KTQ539" s="485"/>
      <c r="KTR539" s="340"/>
      <c r="KTS539" s="485"/>
      <c r="KTT539" s="340"/>
      <c r="KTU539" s="485"/>
      <c r="KTV539" s="340"/>
      <c r="KTW539" s="485"/>
      <c r="KTX539" s="340"/>
      <c r="KTY539" s="485"/>
      <c r="KTZ539" s="340"/>
      <c r="KUA539" s="485"/>
      <c r="KUB539" s="340"/>
      <c r="KUC539" s="485"/>
      <c r="KUD539" s="340"/>
      <c r="KUE539" s="485"/>
      <c r="KUF539" s="340"/>
      <c r="KUG539" s="485"/>
      <c r="KUH539" s="340"/>
      <c r="KUI539" s="485"/>
      <c r="KUJ539" s="340"/>
      <c r="KUK539" s="485"/>
      <c r="KUL539" s="340"/>
      <c r="KUM539" s="485"/>
      <c r="KUN539" s="340"/>
      <c r="KUO539" s="485"/>
      <c r="KUP539" s="340"/>
      <c r="KUQ539" s="485"/>
      <c r="KUR539" s="340"/>
      <c r="KUS539" s="485"/>
      <c r="KUT539" s="340"/>
      <c r="KUU539" s="485"/>
      <c r="KUV539" s="340"/>
      <c r="KUW539" s="485"/>
      <c r="KUX539" s="340"/>
      <c r="KUY539" s="485"/>
      <c r="KUZ539" s="340"/>
      <c r="KVA539" s="485"/>
      <c r="KVB539" s="340"/>
      <c r="KVC539" s="485"/>
      <c r="KVD539" s="340"/>
      <c r="KVE539" s="485"/>
      <c r="KVF539" s="340"/>
      <c r="KVG539" s="485"/>
      <c r="KVH539" s="340"/>
      <c r="KVI539" s="485"/>
      <c r="KVJ539" s="340"/>
      <c r="KVK539" s="485"/>
      <c r="KVL539" s="340"/>
      <c r="KVM539" s="485"/>
      <c r="KVN539" s="340"/>
      <c r="KVO539" s="485"/>
      <c r="KVP539" s="340"/>
      <c r="KVQ539" s="485"/>
      <c r="KVR539" s="340"/>
      <c r="KVS539" s="485"/>
      <c r="KVT539" s="340"/>
      <c r="KVU539" s="485"/>
      <c r="KVV539" s="340"/>
      <c r="KVW539" s="485"/>
      <c r="KVX539" s="340"/>
      <c r="KVY539" s="485"/>
      <c r="KVZ539" s="340"/>
      <c r="KWA539" s="485"/>
      <c r="KWB539" s="340"/>
      <c r="KWC539" s="485"/>
      <c r="KWD539" s="340"/>
      <c r="KWE539" s="485"/>
      <c r="KWF539" s="340"/>
      <c r="KWG539" s="485"/>
      <c r="KWH539" s="340"/>
      <c r="KWI539" s="485"/>
      <c r="KWJ539" s="340"/>
      <c r="KWK539" s="485"/>
      <c r="KWL539" s="340"/>
      <c r="KWM539" s="485"/>
      <c r="KWN539" s="340"/>
      <c r="KWO539" s="485"/>
      <c r="KWP539" s="340"/>
      <c r="KWQ539" s="485"/>
      <c r="KWR539" s="340"/>
      <c r="KWS539" s="485"/>
      <c r="KWT539" s="340"/>
      <c r="KWU539" s="485"/>
      <c r="KWV539" s="340"/>
      <c r="KWW539" s="485"/>
      <c r="KWX539" s="340"/>
      <c r="KWY539" s="485"/>
      <c r="KWZ539" s="340"/>
      <c r="KXA539" s="485"/>
      <c r="KXB539" s="340"/>
      <c r="KXC539" s="485"/>
      <c r="KXD539" s="340"/>
      <c r="KXE539" s="485"/>
      <c r="KXF539" s="340"/>
      <c r="KXG539" s="485"/>
      <c r="KXH539" s="340"/>
      <c r="KXI539" s="485"/>
      <c r="KXJ539" s="340"/>
      <c r="KXK539" s="485"/>
      <c r="KXL539" s="340"/>
      <c r="KXM539" s="485"/>
      <c r="KXN539" s="340"/>
      <c r="KXO539" s="485"/>
      <c r="KXP539" s="340"/>
      <c r="KXQ539" s="485"/>
      <c r="KXR539" s="340"/>
      <c r="KXS539" s="485"/>
      <c r="KXT539" s="340"/>
      <c r="KXU539" s="485"/>
      <c r="KXV539" s="340"/>
      <c r="KXW539" s="485"/>
      <c r="KXX539" s="340"/>
      <c r="KXY539" s="485"/>
      <c r="KXZ539" s="340"/>
      <c r="KYA539" s="485"/>
      <c r="KYB539" s="340"/>
      <c r="KYC539" s="485"/>
      <c r="KYD539" s="340"/>
      <c r="KYE539" s="485"/>
      <c r="KYF539" s="340"/>
      <c r="KYG539" s="485"/>
      <c r="KYH539" s="340"/>
      <c r="KYI539" s="485"/>
      <c r="KYJ539" s="340"/>
      <c r="KYK539" s="485"/>
      <c r="KYL539" s="340"/>
      <c r="KYM539" s="485"/>
      <c r="KYN539" s="340"/>
      <c r="KYO539" s="485"/>
      <c r="KYP539" s="340"/>
      <c r="KYQ539" s="485"/>
      <c r="KYR539" s="340"/>
      <c r="KYS539" s="485"/>
      <c r="KYT539" s="340"/>
      <c r="KYU539" s="485"/>
      <c r="KYV539" s="340"/>
      <c r="KYW539" s="485"/>
      <c r="KYX539" s="340"/>
      <c r="KYY539" s="485"/>
      <c r="KYZ539" s="340"/>
      <c r="KZA539" s="485"/>
      <c r="KZB539" s="340"/>
      <c r="KZC539" s="485"/>
      <c r="KZD539" s="340"/>
      <c r="KZE539" s="485"/>
      <c r="KZF539" s="340"/>
      <c r="KZG539" s="485"/>
      <c r="KZH539" s="340"/>
      <c r="KZI539" s="485"/>
      <c r="KZJ539" s="340"/>
      <c r="KZK539" s="485"/>
      <c r="KZL539" s="340"/>
      <c r="KZM539" s="485"/>
      <c r="KZN539" s="340"/>
      <c r="KZO539" s="485"/>
      <c r="KZP539" s="340"/>
      <c r="KZQ539" s="485"/>
      <c r="KZR539" s="340"/>
      <c r="KZS539" s="485"/>
      <c r="KZT539" s="340"/>
      <c r="KZU539" s="485"/>
      <c r="KZV539" s="340"/>
      <c r="KZW539" s="485"/>
      <c r="KZX539" s="340"/>
      <c r="KZY539" s="485"/>
      <c r="KZZ539" s="340"/>
      <c r="LAA539" s="485"/>
      <c r="LAB539" s="340"/>
      <c r="LAC539" s="485"/>
      <c r="LAD539" s="340"/>
      <c r="LAE539" s="485"/>
      <c r="LAF539" s="340"/>
      <c r="LAG539" s="485"/>
      <c r="LAH539" s="340"/>
      <c r="LAI539" s="485"/>
      <c r="LAJ539" s="340"/>
      <c r="LAK539" s="485"/>
      <c r="LAL539" s="340"/>
      <c r="LAM539" s="485"/>
      <c r="LAN539" s="340"/>
      <c r="LAO539" s="485"/>
      <c r="LAP539" s="340"/>
      <c r="LAQ539" s="485"/>
      <c r="LAR539" s="340"/>
      <c r="LAS539" s="485"/>
      <c r="LAT539" s="340"/>
      <c r="LAU539" s="485"/>
      <c r="LAV539" s="340"/>
      <c r="LAW539" s="485"/>
      <c r="LAX539" s="340"/>
      <c r="LAY539" s="485"/>
      <c r="LAZ539" s="340"/>
      <c r="LBA539" s="485"/>
      <c r="LBB539" s="340"/>
      <c r="LBC539" s="485"/>
      <c r="LBD539" s="340"/>
      <c r="LBE539" s="485"/>
      <c r="LBF539" s="340"/>
      <c r="LBG539" s="485"/>
      <c r="LBH539" s="340"/>
      <c r="LBI539" s="485"/>
      <c r="LBJ539" s="340"/>
      <c r="LBK539" s="485"/>
      <c r="LBL539" s="340"/>
      <c r="LBM539" s="485"/>
      <c r="LBN539" s="340"/>
      <c r="LBO539" s="485"/>
      <c r="LBP539" s="340"/>
      <c r="LBQ539" s="485"/>
      <c r="LBR539" s="340"/>
      <c r="LBS539" s="485"/>
      <c r="LBT539" s="340"/>
      <c r="LBU539" s="485"/>
      <c r="LBV539" s="340"/>
      <c r="LBW539" s="485"/>
      <c r="LBX539" s="340"/>
      <c r="LBY539" s="485"/>
      <c r="LBZ539" s="340"/>
      <c r="LCA539" s="485"/>
      <c r="LCB539" s="340"/>
      <c r="LCC539" s="485"/>
      <c r="LCD539" s="340"/>
      <c r="LCE539" s="485"/>
      <c r="LCF539" s="340"/>
      <c r="LCG539" s="485"/>
      <c r="LCH539" s="340"/>
      <c r="LCI539" s="485"/>
      <c r="LCJ539" s="340"/>
      <c r="LCK539" s="485"/>
      <c r="LCL539" s="340"/>
      <c r="LCM539" s="485"/>
      <c r="LCN539" s="340"/>
      <c r="LCO539" s="485"/>
      <c r="LCP539" s="340"/>
      <c r="LCQ539" s="485"/>
      <c r="LCR539" s="340"/>
      <c r="LCS539" s="485"/>
      <c r="LCT539" s="340"/>
      <c r="LCU539" s="485"/>
      <c r="LCV539" s="340"/>
      <c r="LCW539" s="485"/>
      <c r="LCX539" s="340"/>
      <c r="LCY539" s="485"/>
      <c r="LCZ539" s="340"/>
      <c r="LDA539" s="485"/>
      <c r="LDB539" s="340"/>
      <c r="LDC539" s="485"/>
      <c r="LDD539" s="340"/>
      <c r="LDE539" s="485"/>
      <c r="LDF539" s="340"/>
      <c r="LDG539" s="485"/>
      <c r="LDH539" s="340"/>
      <c r="LDI539" s="485"/>
      <c r="LDJ539" s="340"/>
      <c r="LDK539" s="485"/>
      <c r="LDL539" s="340"/>
      <c r="LDM539" s="485"/>
      <c r="LDN539" s="340"/>
      <c r="LDO539" s="485"/>
      <c r="LDP539" s="340"/>
      <c r="LDQ539" s="485"/>
      <c r="LDR539" s="340"/>
      <c r="LDS539" s="485"/>
      <c r="LDT539" s="340"/>
      <c r="LDU539" s="485"/>
      <c r="LDV539" s="340"/>
      <c r="LDW539" s="485"/>
      <c r="LDX539" s="340"/>
      <c r="LDY539" s="485"/>
      <c r="LDZ539" s="340"/>
      <c r="LEA539" s="485"/>
      <c r="LEB539" s="340"/>
      <c r="LEC539" s="485"/>
      <c r="LED539" s="340"/>
      <c r="LEE539" s="485"/>
      <c r="LEF539" s="340"/>
      <c r="LEG539" s="485"/>
      <c r="LEH539" s="340"/>
      <c r="LEI539" s="485"/>
      <c r="LEJ539" s="340"/>
      <c r="LEK539" s="485"/>
      <c r="LEL539" s="340"/>
      <c r="LEM539" s="485"/>
      <c r="LEN539" s="340"/>
      <c r="LEO539" s="485"/>
      <c r="LEP539" s="340"/>
      <c r="LEQ539" s="485"/>
      <c r="LER539" s="340"/>
      <c r="LES539" s="485"/>
      <c r="LET539" s="340"/>
      <c r="LEU539" s="485"/>
      <c r="LEV539" s="340"/>
      <c r="LEW539" s="485"/>
      <c r="LEX539" s="340"/>
      <c r="LEY539" s="485"/>
      <c r="LEZ539" s="340"/>
      <c r="LFA539" s="485"/>
      <c r="LFB539" s="340"/>
      <c r="LFC539" s="485"/>
      <c r="LFD539" s="340"/>
      <c r="LFE539" s="485"/>
      <c r="LFF539" s="340"/>
      <c r="LFG539" s="485"/>
      <c r="LFH539" s="340"/>
      <c r="LFI539" s="485"/>
      <c r="LFJ539" s="340"/>
      <c r="LFK539" s="485"/>
      <c r="LFL539" s="340"/>
      <c r="LFM539" s="485"/>
      <c r="LFN539" s="340"/>
      <c r="LFO539" s="485"/>
      <c r="LFP539" s="340"/>
      <c r="LFQ539" s="485"/>
      <c r="LFR539" s="340"/>
      <c r="LFS539" s="485"/>
      <c r="LFT539" s="340"/>
      <c r="LFU539" s="485"/>
      <c r="LFV539" s="340"/>
      <c r="LFW539" s="485"/>
      <c r="LFX539" s="340"/>
      <c r="LFY539" s="485"/>
      <c r="LFZ539" s="340"/>
      <c r="LGA539" s="485"/>
      <c r="LGB539" s="340"/>
      <c r="LGC539" s="485"/>
      <c r="LGD539" s="340"/>
      <c r="LGE539" s="485"/>
      <c r="LGF539" s="340"/>
      <c r="LGG539" s="485"/>
      <c r="LGH539" s="340"/>
      <c r="LGI539" s="485"/>
      <c r="LGJ539" s="340"/>
      <c r="LGK539" s="485"/>
      <c r="LGL539" s="340"/>
      <c r="LGM539" s="485"/>
      <c r="LGN539" s="340"/>
      <c r="LGO539" s="485"/>
      <c r="LGP539" s="340"/>
      <c r="LGQ539" s="485"/>
      <c r="LGR539" s="340"/>
      <c r="LGS539" s="485"/>
      <c r="LGT539" s="340"/>
      <c r="LGU539" s="485"/>
      <c r="LGV539" s="340"/>
      <c r="LGW539" s="485"/>
      <c r="LGX539" s="340"/>
      <c r="LGY539" s="485"/>
      <c r="LGZ539" s="340"/>
      <c r="LHA539" s="485"/>
      <c r="LHB539" s="340"/>
      <c r="LHC539" s="485"/>
      <c r="LHD539" s="340"/>
      <c r="LHE539" s="485"/>
      <c r="LHF539" s="340"/>
      <c r="LHG539" s="485"/>
      <c r="LHH539" s="340"/>
      <c r="LHI539" s="485"/>
      <c r="LHJ539" s="340"/>
      <c r="LHK539" s="485"/>
      <c r="LHL539" s="340"/>
      <c r="LHM539" s="485"/>
      <c r="LHN539" s="340"/>
      <c r="LHO539" s="485"/>
      <c r="LHP539" s="340"/>
      <c r="LHQ539" s="485"/>
      <c r="LHR539" s="340"/>
      <c r="LHS539" s="485"/>
      <c r="LHT539" s="340"/>
      <c r="LHU539" s="485"/>
      <c r="LHV539" s="340"/>
      <c r="LHW539" s="485"/>
      <c r="LHX539" s="340"/>
      <c r="LHY539" s="485"/>
      <c r="LHZ539" s="340"/>
      <c r="LIA539" s="485"/>
      <c r="LIB539" s="340"/>
      <c r="LIC539" s="485"/>
      <c r="LID539" s="340"/>
      <c r="LIE539" s="485"/>
      <c r="LIF539" s="340"/>
      <c r="LIG539" s="485"/>
      <c r="LIH539" s="340"/>
      <c r="LII539" s="485"/>
      <c r="LIJ539" s="340"/>
      <c r="LIK539" s="485"/>
      <c r="LIL539" s="340"/>
      <c r="LIM539" s="485"/>
      <c r="LIN539" s="340"/>
      <c r="LIO539" s="485"/>
      <c r="LIP539" s="340"/>
      <c r="LIQ539" s="485"/>
      <c r="LIR539" s="340"/>
      <c r="LIS539" s="485"/>
      <c r="LIT539" s="340"/>
      <c r="LIU539" s="485"/>
      <c r="LIV539" s="340"/>
      <c r="LIW539" s="485"/>
      <c r="LIX539" s="340"/>
      <c r="LIY539" s="485"/>
      <c r="LIZ539" s="340"/>
      <c r="LJA539" s="485"/>
      <c r="LJB539" s="340"/>
      <c r="LJC539" s="485"/>
      <c r="LJD539" s="340"/>
      <c r="LJE539" s="485"/>
      <c r="LJF539" s="340"/>
      <c r="LJG539" s="485"/>
      <c r="LJH539" s="340"/>
      <c r="LJI539" s="485"/>
      <c r="LJJ539" s="340"/>
      <c r="LJK539" s="485"/>
      <c r="LJL539" s="340"/>
      <c r="LJM539" s="485"/>
      <c r="LJN539" s="340"/>
      <c r="LJO539" s="485"/>
      <c r="LJP539" s="340"/>
      <c r="LJQ539" s="485"/>
      <c r="LJR539" s="340"/>
      <c r="LJS539" s="485"/>
      <c r="LJT539" s="340"/>
      <c r="LJU539" s="485"/>
      <c r="LJV539" s="340"/>
      <c r="LJW539" s="485"/>
      <c r="LJX539" s="340"/>
      <c r="LJY539" s="485"/>
      <c r="LJZ539" s="340"/>
      <c r="LKA539" s="485"/>
      <c r="LKB539" s="340"/>
      <c r="LKC539" s="485"/>
      <c r="LKD539" s="340"/>
      <c r="LKE539" s="485"/>
      <c r="LKF539" s="340"/>
      <c r="LKG539" s="485"/>
      <c r="LKH539" s="340"/>
      <c r="LKI539" s="485"/>
      <c r="LKJ539" s="340"/>
      <c r="LKK539" s="485"/>
      <c r="LKL539" s="340"/>
      <c r="LKM539" s="485"/>
      <c r="LKN539" s="340"/>
      <c r="LKO539" s="485"/>
      <c r="LKP539" s="340"/>
      <c r="LKQ539" s="485"/>
      <c r="LKR539" s="340"/>
      <c r="LKS539" s="485"/>
      <c r="LKT539" s="340"/>
      <c r="LKU539" s="485"/>
      <c r="LKV539" s="340"/>
      <c r="LKW539" s="485"/>
      <c r="LKX539" s="340"/>
      <c r="LKY539" s="485"/>
      <c r="LKZ539" s="340"/>
      <c r="LLA539" s="485"/>
      <c r="LLB539" s="340"/>
      <c r="LLC539" s="485"/>
      <c r="LLD539" s="340"/>
      <c r="LLE539" s="485"/>
      <c r="LLF539" s="340"/>
      <c r="LLG539" s="485"/>
      <c r="LLH539" s="340"/>
      <c r="LLI539" s="485"/>
      <c r="LLJ539" s="340"/>
      <c r="LLK539" s="485"/>
      <c r="LLL539" s="340"/>
      <c r="LLM539" s="485"/>
      <c r="LLN539" s="340"/>
      <c r="LLO539" s="485"/>
      <c r="LLP539" s="340"/>
      <c r="LLQ539" s="485"/>
      <c r="LLR539" s="340"/>
      <c r="LLS539" s="485"/>
      <c r="LLT539" s="340"/>
      <c r="LLU539" s="485"/>
      <c r="LLV539" s="340"/>
      <c r="LLW539" s="485"/>
      <c r="LLX539" s="340"/>
      <c r="LLY539" s="485"/>
      <c r="LLZ539" s="340"/>
      <c r="LMA539" s="485"/>
      <c r="LMB539" s="340"/>
      <c r="LMC539" s="485"/>
      <c r="LMD539" s="340"/>
      <c r="LME539" s="485"/>
      <c r="LMF539" s="340"/>
      <c r="LMG539" s="485"/>
      <c r="LMH539" s="340"/>
      <c r="LMI539" s="485"/>
      <c r="LMJ539" s="340"/>
      <c r="LMK539" s="485"/>
      <c r="LML539" s="340"/>
      <c r="LMM539" s="485"/>
      <c r="LMN539" s="340"/>
      <c r="LMO539" s="485"/>
      <c r="LMP539" s="340"/>
      <c r="LMQ539" s="485"/>
      <c r="LMR539" s="340"/>
      <c r="LMS539" s="485"/>
      <c r="LMT539" s="340"/>
      <c r="LMU539" s="485"/>
      <c r="LMV539" s="340"/>
      <c r="LMW539" s="485"/>
      <c r="LMX539" s="340"/>
      <c r="LMY539" s="485"/>
      <c r="LMZ539" s="340"/>
      <c r="LNA539" s="485"/>
      <c r="LNB539" s="340"/>
      <c r="LNC539" s="485"/>
      <c r="LND539" s="340"/>
      <c r="LNE539" s="485"/>
      <c r="LNF539" s="340"/>
      <c r="LNG539" s="485"/>
      <c r="LNH539" s="340"/>
      <c r="LNI539" s="485"/>
      <c r="LNJ539" s="340"/>
      <c r="LNK539" s="485"/>
      <c r="LNL539" s="340"/>
      <c r="LNM539" s="485"/>
      <c r="LNN539" s="340"/>
      <c r="LNO539" s="485"/>
      <c r="LNP539" s="340"/>
      <c r="LNQ539" s="485"/>
      <c r="LNR539" s="340"/>
      <c r="LNS539" s="485"/>
      <c r="LNT539" s="340"/>
      <c r="LNU539" s="485"/>
      <c r="LNV539" s="340"/>
      <c r="LNW539" s="485"/>
      <c r="LNX539" s="340"/>
      <c r="LNY539" s="485"/>
      <c r="LNZ539" s="340"/>
      <c r="LOA539" s="485"/>
      <c r="LOB539" s="340"/>
      <c r="LOC539" s="485"/>
      <c r="LOD539" s="340"/>
      <c r="LOE539" s="485"/>
      <c r="LOF539" s="340"/>
      <c r="LOG539" s="485"/>
      <c r="LOH539" s="340"/>
      <c r="LOI539" s="485"/>
      <c r="LOJ539" s="340"/>
      <c r="LOK539" s="485"/>
      <c r="LOL539" s="340"/>
      <c r="LOM539" s="485"/>
      <c r="LON539" s="340"/>
      <c r="LOO539" s="485"/>
      <c r="LOP539" s="340"/>
      <c r="LOQ539" s="485"/>
      <c r="LOR539" s="340"/>
      <c r="LOS539" s="485"/>
      <c r="LOT539" s="340"/>
      <c r="LOU539" s="485"/>
      <c r="LOV539" s="340"/>
      <c r="LOW539" s="485"/>
      <c r="LOX539" s="340"/>
      <c r="LOY539" s="485"/>
      <c r="LOZ539" s="340"/>
      <c r="LPA539" s="485"/>
      <c r="LPB539" s="340"/>
      <c r="LPC539" s="485"/>
      <c r="LPD539" s="340"/>
      <c r="LPE539" s="485"/>
      <c r="LPF539" s="340"/>
      <c r="LPG539" s="485"/>
      <c r="LPH539" s="340"/>
      <c r="LPI539" s="485"/>
      <c r="LPJ539" s="340"/>
      <c r="LPK539" s="485"/>
      <c r="LPL539" s="340"/>
      <c r="LPM539" s="485"/>
      <c r="LPN539" s="340"/>
      <c r="LPO539" s="485"/>
      <c r="LPP539" s="340"/>
      <c r="LPQ539" s="485"/>
      <c r="LPR539" s="340"/>
      <c r="LPS539" s="485"/>
      <c r="LPT539" s="340"/>
      <c r="LPU539" s="485"/>
      <c r="LPV539" s="340"/>
      <c r="LPW539" s="485"/>
      <c r="LPX539" s="340"/>
      <c r="LPY539" s="485"/>
      <c r="LPZ539" s="340"/>
      <c r="LQA539" s="485"/>
      <c r="LQB539" s="340"/>
      <c r="LQC539" s="485"/>
      <c r="LQD539" s="340"/>
      <c r="LQE539" s="485"/>
      <c r="LQF539" s="340"/>
      <c r="LQG539" s="485"/>
      <c r="LQH539" s="340"/>
      <c r="LQI539" s="485"/>
      <c r="LQJ539" s="340"/>
      <c r="LQK539" s="485"/>
      <c r="LQL539" s="340"/>
      <c r="LQM539" s="485"/>
      <c r="LQN539" s="340"/>
      <c r="LQO539" s="485"/>
      <c r="LQP539" s="340"/>
      <c r="LQQ539" s="485"/>
      <c r="LQR539" s="340"/>
      <c r="LQS539" s="485"/>
      <c r="LQT539" s="340"/>
      <c r="LQU539" s="485"/>
      <c r="LQV539" s="340"/>
      <c r="LQW539" s="485"/>
      <c r="LQX539" s="340"/>
      <c r="LQY539" s="485"/>
      <c r="LQZ539" s="340"/>
      <c r="LRA539" s="485"/>
      <c r="LRB539" s="340"/>
      <c r="LRC539" s="485"/>
      <c r="LRD539" s="340"/>
      <c r="LRE539" s="485"/>
      <c r="LRF539" s="340"/>
      <c r="LRG539" s="485"/>
      <c r="LRH539" s="340"/>
      <c r="LRI539" s="485"/>
      <c r="LRJ539" s="340"/>
      <c r="LRK539" s="485"/>
      <c r="LRL539" s="340"/>
      <c r="LRM539" s="485"/>
      <c r="LRN539" s="340"/>
      <c r="LRO539" s="485"/>
      <c r="LRP539" s="340"/>
      <c r="LRQ539" s="485"/>
      <c r="LRR539" s="340"/>
      <c r="LRS539" s="485"/>
      <c r="LRT539" s="340"/>
      <c r="LRU539" s="485"/>
      <c r="LRV539" s="340"/>
      <c r="LRW539" s="485"/>
      <c r="LRX539" s="340"/>
      <c r="LRY539" s="485"/>
      <c r="LRZ539" s="340"/>
      <c r="LSA539" s="485"/>
      <c r="LSB539" s="340"/>
      <c r="LSC539" s="485"/>
      <c r="LSD539" s="340"/>
      <c r="LSE539" s="485"/>
      <c r="LSF539" s="340"/>
      <c r="LSG539" s="485"/>
      <c r="LSH539" s="340"/>
      <c r="LSI539" s="485"/>
      <c r="LSJ539" s="340"/>
      <c r="LSK539" s="485"/>
      <c r="LSL539" s="340"/>
      <c r="LSM539" s="485"/>
      <c r="LSN539" s="340"/>
      <c r="LSO539" s="485"/>
      <c r="LSP539" s="340"/>
      <c r="LSQ539" s="485"/>
      <c r="LSR539" s="340"/>
      <c r="LSS539" s="485"/>
      <c r="LST539" s="340"/>
      <c r="LSU539" s="485"/>
      <c r="LSV539" s="340"/>
      <c r="LSW539" s="485"/>
      <c r="LSX539" s="340"/>
      <c r="LSY539" s="485"/>
      <c r="LSZ539" s="340"/>
      <c r="LTA539" s="485"/>
      <c r="LTB539" s="340"/>
      <c r="LTC539" s="485"/>
      <c r="LTD539" s="340"/>
      <c r="LTE539" s="485"/>
      <c r="LTF539" s="340"/>
      <c r="LTG539" s="485"/>
      <c r="LTH539" s="340"/>
      <c r="LTI539" s="485"/>
      <c r="LTJ539" s="340"/>
      <c r="LTK539" s="485"/>
      <c r="LTL539" s="340"/>
      <c r="LTM539" s="485"/>
      <c r="LTN539" s="340"/>
      <c r="LTO539" s="485"/>
      <c r="LTP539" s="340"/>
      <c r="LTQ539" s="485"/>
      <c r="LTR539" s="340"/>
      <c r="LTS539" s="485"/>
      <c r="LTT539" s="340"/>
      <c r="LTU539" s="485"/>
      <c r="LTV539" s="340"/>
      <c r="LTW539" s="485"/>
      <c r="LTX539" s="340"/>
      <c r="LTY539" s="485"/>
      <c r="LTZ539" s="340"/>
      <c r="LUA539" s="485"/>
      <c r="LUB539" s="340"/>
      <c r="LUC539" s="485"/>
      <c r="LUD539" s="340"/>
      <c r="LUE539" s="485"/>
      <c r="LUF539" s="340"/>
      <c r="LUG539" s="485"/>
      <c r="LUH539" s="340"/>
      <c r="LUI539" s="485"/>
      <c r="LUJ539" s="340"/>
      <c r="LUK539" s="485"/>
      <c r="LUL539" s="340"/>
      <c r="LUM539" s="485"/>
      <c r="LUN539" s="340"/>
      <c r="LUO539" s="485"/>
      <c r="LUP539" s="340"/>
      <c r="LUQ539" s="485"/>
      <c r="LUR539" s="340"/>
      <c r="LUS539" s="485"/>
      <c r="LUT539" s="340"/>
      <c r="LUU539" s="485"/>
      <c r="LUV539" s="340"/>
      <c r="LUW539" s="485"/>
      <c r="LUX539" s="340"/>
      <c r="LUY539" s="485"/>
      <c r="LUZ539" s="340"/>
      <c r="LVA539" s="485"/>
      <c r="LVB539" s="340"/>
      <c r="LVC539" s="485"/>
      <c r="LVD539" s="340"/>
      <c r="LVE539" s="485"/>
      <c r="LVF539" s="340"/>
      <c r="LVG539" s="485"/>
      <c r="LVH539" s="340"/>
      <c r="LVI539" s="485"/>
      <c r="LVJ539" s="340"/>
      <c r="LVK539" s="485"/>
      <c r="LVL539" s="340"/>
      <c r="LVM539" s="485"/>
      <c r="LVN539" s="340"/>
      <c r="LVO539" s="485"/>
      <c r="LVP539" s="340"/>
      <c r="LVQ539" s="485"/>
      <c r="LVR539" s="340"/>
      <c r="LVS539" s="485"/>
      <c r="LVT539" s="340"/>
      <c r="LVU539" s="485"/>
      <c r="LVV539" s="340"/>
      <c r="LVW539" s="485"/>
      <c r="LVX539" s="340"/>
      <c r="LVY539" s="485"/>
      <c r="LVZ539" s="340"/>
      <c r="LWA539" s="485"/>
      <c r="LWB539" s="340"/>
      <c r="LWC539" s="485"/>
      <c r="LWD539" s="340"/>
      <c r="LWE539" s="485"/>
      <c r="LWF539" s="340"/>
      <c r="LWG539" s="485"/>
      <c r="LWH539" s="340"/>
      <c r="LWI539" s="485"/>
      <c r="LWJ539" s="340"/>
      <c r="LWK539" s="485"/>
      <c r="LWL539" s="340"/>
      <c r="LWM539" s="485"/>
      <c r="LWN539" s="340"/>
      <c r="LWO539" s="485"/>
      <c r="LWP539" s="340"/>
      <c r="LWQ539" s="485"/>
      <c r="LWR539" s="340"/>
      <c r="LWS539" s="485"/>
      <c r="LWT539" s="340"/>
      <c r="LWU539" s="485"/>
      <c r="LWV539" s="340"/>
      <c r="LWW539" s="485"/>
      <c r="LWX539" s="340"/>
      <c r="LWY539" s="485"/>
      <c r="LWZ539" s="340"/>
      <c r="LXA539" s="485"/>
      <c r="LXB539" s="340"/>
      <c r="LXC539" s="485"/>
      <c r="LXD539" s="340"/>
      <c r="LXE539" s="485"/>
      <c r="LXF539" s="340"/>
      <c r="LXG539" s="485"/>
      <c r="LXH539" s="340"/>
      <c r="LXI539" s="485"/>
      <c r="LXJ539" s="340"/>
      <c r="LXK539" s="485"/>
      <c r="LXL539" s="340"/>
      <c r="LXM539" s="485"/>
      <c r="LXN539" s="340"/>
      <c r="LXO539" s="485"/>
      <c r="LXP539" s="340"/>
      <c r="LXQ539" s="485"/>
      <c r="LXR539" s="340"/>
      <c r="LXS539" s="485"/>
      <c r="LXT539" s="340"/>
      <c r="LXU539" s="485"/>
      <c r="LXV539" s="340"/>
      <c r="LXW539" s="485"/>
      <c r="LXX539" s="340"/>
      <c r="LXY539" s="485"/>
      <c r="LXZ539" s="340"/>
      <c r="LYA539" s="485"/>
      <c r="LYB539" s="340"/>
      <c r="LYC539" s="485"/>
      <c r="LYD539" s="340"/>
      <c r="LYE539" s="485"/>
      <c r="LYF539" s="340"/>
      <c r="LYG539" s="485"/>
      <c r="LYH539" s="340"/>
      <c r="LYI539" s="485"/>
      <c r="LYJ539" s="340"/>
      <c r="LYK539" s="485"/>
      <c r="LYL539" s="340"/>
      <c r="LYM539" s="485"/>
      <c r="LYN539" s="340"/>
      <c r="LYO539" s="485"/>
      <c r="LYP539" s="340"/>
      <c r="LYQ539" s="485"/>
      <c r="LYR539" s="340"/>
      <c r="LYS539" s="485"/>
      <c r="LYT539" s="340"/>
      <c r="LYU539" s="485"/>
      <c r="LYV539" s="340"/>
      <c r="LYW539" s="485"/>
      <c r="LYX539" s="340"/>
      <c r="LYY539" s="485"/>
      <c r="LYZ539" s="340"/>
      <c r="LZA539" s="485"/>
      <c r="LZB539" s="340"/>
      <c r="LZC539" s="485"/>
      <c r="LZD539" s="340"/>
      <c r="LZE539" s="485"/>
      <c r="LZF539" s="340"/>
      <c r="LZG539" s="485"/>
      <c r="LZH539" s="340"/>
      <c r="LZI539" s="485"/>
      <c r="LZJ539" s="340"/>
      <c r="LZK539" s="485"/>
      <c r="LZL539" s="340"/>
      <c r="LZM539" s="485"/>
      <c r="LZN539" s="340"/>
      <c r="LZO539" s="485"/>
      <c r="LZP539" s="340"/>
      <c r="LZQ539" s="485"/>
      <c r="LZR539" s="340"/>
      <c r="LZS539" s="485"/>
      <c r="LZT539" s="340"/>
      <c r="LZU539" s="485"/>
      <c r="LZV539" s="340"/>
      <c r="LZW539" s="485"/>
      <c r="LZX539" s="340"/>
      <c r="LZY539" s="485"/>
      <c r="LZZ539" s="340"/>
      <c r="MAA539" s="485"/>
      <c r="MAB539" s="340"/>
      <c r="MAC539" s="485"/>
      <c r="MAD539" s="340"/>
      <c r="MAE539" s="485"/>
      <c r="MAF539" s="340"/>
      <c r="MAG539" s="485"/>
      <c r="MAH539" s="340"/>
      <c r="MAI539" s="485"/>
      <c r="MAJ539" s="340"/>
      <c r="MAK539" s="485"/>
      <c r="MAL539" s="340"/>
      <c r="MAM539" s="485"/>
      <c r="MAN539" s="340"/>
      <c r="MAO539" s="485"/>
      <c r="MAP539" s="340"/>
      <c r="MAQ539" s="485"/>
      <c r="MAR539" s="340"/>
      <c r="MAS539" s="485"/>
      <c r="MAT539" s="340"/>
      <c r="MAU539" s="485"/>
      <c r="MAV539" s="340"/>
      <c r="MAW539" s="485"/>
      <c r="MAX539" s="340"/>
      <c r="MAY539" s="485"/>
      <c r="MAZ539" s="340"/>
      <c r="MBA539" s="485"/>
      <c r="MBB539" s="340"/>
      <c r="MBC539" s="485"/>
      <c r="MBD539" s="340"/>
      <c r="MBE539" s="485"/>
      <c r="MBF539" s="340"/>
      <c r="MBG539" s="485"/>
      <c r="MBH539" s="340"/>
      <c r="MBI539" s="485"/>
      <c r="MBJ539" s="340"/>
      <c r="MBK539" s="485"/>
      <c r="MBL539" s="340"/>
      <c r="MBM539" s="485"/>
      <c r="MBN539" s="340"/>
      <c r="MBO539" s="485"/>
      <c r="MBP539" s="340"/>
      <c r="MBQ539" s="485"/>
      <c r="MBR539" s="340"/>
      <c r="MBS539" s="485"/>
      <c r="MBT539" s="340"/>
      <c r="MBU539" s="485"/>
      <c r="MBV539" s="340"/>
      <c r="MBW539" s="485"/>
      <c r="MBX539" s="340"/>
      <c r="MBY539" s="485"/>
      <c r="MBZ539" s="340"/>
      <c r="MCA539" s="485"/>
      <c r="MCB539" s="340"/>
      <c r="MCC539" s="485"/>
      <c r="MCD539" s="340"/>
      <c r="MCE539" s="485"/>
      <c r="MCF539" s="340"/>
      <c r="MCG539" s="485"/>
      <c r="MCH539" s="340"/>
      <c r="MCI539" s="485"/>
      <c r="MCJ539" s="340"/>
      <c r="MCK539" s="485"/>
      <c r="MCL539" s="340"/>
      <c r="MCM539" s="485"/>
      <c r="MCN539" s="340"/>
      <c r="MCO539" s="485"/>
      <c r="MCP539" s="340"/>
      <c r="MCQ539" s="485"/>
      <c r="MCR539" s="340"/>
      <c r="MCS539" s="485"/>
      <c r="MCT539" s="340"/>
      <c r="MCU539" s="485"/>
      <c r="MCV539" s="340"/>
      <c r="MCW539" s="485"/>
      <c r="MCX539" s="340"/>
      <c r="MCY539" s="485"/>
      <c r="MCZ539" s="340"/>
      <c r="MDA539" s="485"/>
      <c r="MDB539" s="340"/>
      <c r="MDC539" s="485"/>
      <c r="MDD539" s="340"/>
      <c r="MDE539" s="485"/>
      <c r="MDF539" s="340"/>
      <c r="MDG539" s="485"/>
      <c r="MDH539" s="340"/>
      <c r="MDI539" s="485"/>
      <c r="MDJ539" s="340"/>
      <c r="MDK539" s="485"/>
      <c r="MDL539" s="340"/>
      <c r="MDM539" s="485"/>
      <c r="MDN539" s="340"/>
      <c r="MDO539" s="485"/>
      <c r="MDP539" s="340"/>
      <c r="MDQ539" s="485"/>
      <c r="MDR539" s="340"/>
      <c r="MDS539" s="485"/>
      <c r="MDT539" s="340"/>
      <c r="MDU539" s="485"/>
      <c r="MDV539" s="340"/>
      <c r="MDW539" s="485"/>
      <c r="MDX539" s="340"/>
      <c r="MDY539" s="485"/>
      <c r="MDZ539" s="340"/>
      <c r="MEA539" s="485"/>
      <c r="MEB539" s="340"/>
      <c r="MEC539" s="485"/>
      <c r="MED539" s="340"/>
      <c r="MEE539" s="485"/>
      <c r="MEF539" s="340"/>
      <c r="MEG539" s="485"/>
      <c r="MEH539" s="340"/>
      <c r="MEI539" s="485"/>
      <c r="MEJ539" s="340"/>
      <c r="MEK539" s="485"/>
      <c r="MEL539" s="340"/>
      <c r="MEM539" s="485"/>
      <c r="MEN539" s="340"/>
      <c r="MEO539" s="485"/>
      <c r="MEP539" s="340"/>
      <c r="MEQ539" s="485"/>
      <c r="MER539" s="340"/>
      <c r="MES539" s="485"/>
      <c r="MET539" s="340"/>
      <c r="MEU539" s="485"/>
      <c r="MEV539" s="340"/>
      <c r="MEW539" s="485"/>
      <c r="MEX539" s="340"/>
      <c r="MEY539" s="485"/>
      <c r="MEZ539" s="340"/>
      <c r="MFA539" s="485"/>
      <c r="MFB539" s="340"/>
      <c r="MFC539" s="485"/>
      <c r="MFD539" s="340"/>
      <c r="MFE539" s="485"/>
      <c r="MFF539" s="340"/>
      <c r="MFG539" s="485"/>
      <c r="MFH539" s="340"/>
      <c r="MFI539" s="485"/>
      <c r="MFJ539" s="340"/>
      <c r="MFK539" s="485"/>
      <c r="MFL539" s="340"/>
      <c r="MFM539" s="485"/>
      <c r="MFN539" s="340"/>
      <c r="MFO539" s="485"/>
      <c r="MFP539" s="340"/>
      <c r="MFQ539" s="485"/>
      <c r="MFR539" s="340"/>
      <c r="MFS539" s="485"/>
      <c r="MFT539" s="340"/>
      <c r="MFU539" s="485"/>
      <c r="MFV539" s="340"/>
      <c r="MFW539" s="485"/>
      <c r="MFX539" s="340"/>
      <c r="MFY539" s="485"/>
      <c r="MFZ539" s="340"/>
      <c r="MGA539" s="485"/>
      <c r="MGB539" s="340"/>
      <c r="MGC539" s="485"/>
      <c r="MGD539" s="340"/>
      <c r="MGE539" s="485"/>
      <c r="MGF539" s="340"/>
      <c r="MGG539" s="485"/>
      <c r="MGH539" s="340"/>
      <c r="MGI539" s="485"/>
      <c r="MGJ539" s="340"/>
      <c r="MGK539" s="485"/>
      <c r="MGL539" s="340"/>
      <c r="MGM539" s="485"/>
      <c r="MGN539" s="340"/>
      <c r="MGO539" s="485"/>
      <c r="MGP539" s="340"/>
      <c r="MGQ539" s="485"/>
      <c r="MGR539" s="340"/>
      <c r="MGS539" s="485"/>
      <c r="MGT539" s="340"/>
      <c r="MGU539" s="485"/>
      <c r="MGV539" s="340"/>
      <c r="MGW539" s="485"/>
      <c r="MGX539" s="340"/>
      <c r="MGY539" s="485"/>
      <c r="MGZ539" s="340"/>
      <c r="MHA539" s="485"/>
      <c r="MHB539" s="340"/>
      <c r="MHC539" s="485"/>
      <c r="MHD539" s="340"/>
      <c r="MHE539" s="485"/>
      <c r="MHF539" s="340"/>
      <c r="MHG539" s="485"/>
      <c r="MHH539" s="340"/>
      <c r="MHI539" s="485"/>
      <c r="MHJ539" s="340"/>
      <c r="MHK539" s="485"/>
      <c r="MHL539" s="340"/>
      <c r="MHM539" s="485"/>
      <c r="MHN539" s="340"/>
      <c r="MHO539" s="485"/>
      <c r="MHP539" s="340"/>
      <c r="MHQ539" s="485"/>
      <c r="MHR539" s="340"/>
      <c r="MHS539" s="485"/>
      <c r="MHT539" s="340"/>
      <c r="MHU539" s="485"/>
      <c r="MHV539" s="340"/>
      <c r="MHW539" s="485"/>
      <c r="MHX539" s="340"/>
      <c r="MHY539" s="485"/>
      <c r="MHZ539" s="340"/>
      <c r="MIA539" s="485"/>
      <c r="MIB539" s="340"/>
      <c r="MIC539" s="485"/>
      <c r="MID539" s="340"/>
      <c r="MIE539" s="485"/>
      <c r="MIF539" s="340"/>
      <c r="MIG539" s="485"/>
      <c r="MIH539" s="340"/>
      <c r="MII539" s="485"/>
      <c r="MIJ539" s="340"/>
      <c r="MIK539" s="485"/>
      <c r="MIL539" s="340"/>
      <c r="MIM539" s="485"/>
      <c r="MIN539" s="340"/>
      <c r="MIO539" s="485"/>
      <c r="MIP539" s="340"/>
      <c r="MIQ539" s="485"/>
      <c r="MIR539" s="340"/>
      <c r="MIS539" s="485"/>
      <c r="MIT539" s="340"/>
      <c r="MIU539" s="485"/>
      <c r="MIV539" s="340"/>
      <c r="MIW539" s="485"/>
      <c r="MIX539" s="340"/>
      <c r="MIY539" s="485"/>
      <c r="MIZ539" s="340"/>
      <c r="MJA539" s="485"/>
      <c r="MJB539" s="340"/>
      <c r="MJC539" s="485"/>
      <c r="MJD539" s="340"/>
      <c r="MJE539" s="485"/>
      <c r="MJF539" s="340"/>
      <c r="MJG539" s="485"/>
      <c r="MJH539" s="340"/>
      <c r="MJI539" s="485"/>
      <c r="MJJ539" s="340"/>
      <c r="MJK539" s="485"/>
      <c r="MJL539" s="340"/>
      <c r="MJM539" s="485"/>
      <c r="MJN539" s="340"/>
      <c r="MJO539" s="485"/>
      <c r="MJP539" s="340"/>
      <c r="MJQ539" s="485"/>
      <c r="MJR539" s="340"/>
      <c r="MJS539" s="485"/>
      <c r="MJT539" s="340"/>
      <c r="MJU539" s="485"/>
      <c r="MJV539" s="340"/>
      <c r="MJW539" s="485"/>
      <c r="MJX539" s="340"/>
      <c r="MJY539" s="485"/>
      <c r="MJZ539" s="340"/>
      <c r="MKA539" s="485"/>
      <c r="MKB539" s="340"/>
      <c r="MKC539" s="485"/>
      <c r="MKD539" s="340"/>
      <c r="MKE539" s="485"/>
      <c r="MKF539" s="340"/>
      <c r="MKG539" s="485"/>
      <c r="MKH539" s="340"/>
      <c r="MKI539" s="485"/>
      <c r="MKJ539" s="340"/>
      <c r="MKK539" s="485"/>
      <c r="MKL539" s="340"/>
      <c r="MKM539" s="485"/>
      <c r="MKN539" s="340"/>
      <c r="MKO539" s="485"/>
      <c r="MKP539" s="340"/>
      <c r="MKQ539" s="485"/>
      <c r="MKR539" s="340"/>
      <c r="MKS539" s="485"/>
      <c r="MKT539" s="340"/>
      <c r="MKU539" s="485"/>
      <c r="MKV539" s="340"/>
      <c r="MKW539" s="485"/>
      <c r="MKX539" s="340"/>
      <c r="MKY539" s="485"/>
      <c r="MKZ539" s="340"/>
      <c r="MLA539" s="485"/>
      <c r="MLB539" s="340"/>
      <c r="MLC539" s="485"/>
      <c r="MLD539" s="340"/>
      <c r="MLE539" s="485"/>
      <c r="MLF539" s="340"/>
      <c r="MLG539" s="485"/>
      <c r="MLH539" s="340"/>
      <c r="MLI539" s="485"/>
      <c r="MLJ539" s="340"/>
      <c r="MLK539" s="485"/>
      <c r="MLL539" s="340"/>
      <c r="MLM539" s="485"/>
      <c r="MLN539" s="340"/>
      <c r="MLO539" s="485"/>
      <c r="MLP539" s="340"/>
      <c r="MLQ539" s="485"/>
      <c r="MLR539" s="340"/>
      <c r="MLS539" s="485"/>
      <c r="MLT539" s="340"/>
      <c r="MLU539" s="485"/>
      <c r="MLV539" s="340"/>
      <c r="MLW539" s="485"/>
      <c r="MLX539" s="340"/>
      <c r="MLY539" s="485"/>
      <c r="MLZ539" s="340"/>
      <c r="MMA539" s="485"/>
      <c r="MMB539" s="340"/>
      <c r="MMC539" s="485"/>
      <c r="MMD539" s="340"/>
      <c r="MME539" s="485"/>
      <c r="MMF539" s="340"/>
      <c r="MMG539" s="485"/>
      <c r="MMH539" s="340"/>
      <c r="MMI539" s="485"/>
      <c r="MMJ539" s="340"/>
      <c r="MMK539" s="485"/>
      <c r="MML539" s="340"/>
      <c r="MMM539" s="485"/>
      <c r="MMN539" s="340"/>
      <c r="MMO539" s="485"/>
      <c r="MMP539" s="340"/>
      <c r="MMQ539" s="485"/>
      <c r="MMR539" s="340"/>
      <c r="MMS539" s="485"/>
      <c r="MMT539" s="340"/>
      <c r="MMU539" s="485"/>
      <c r="MMV539" s="340"/>
      <c r="MMW539" s="485"/>
      <c r="MMX539" s="340"/>
      <c r="MMY539" s="485"/>
      <c r="MMZ539" s="340"/>
      <c r="MNA539" s="485"/>
      <c r="MNB539" s="340"/>
      <c r="MNC539" s="485"/>
      <c r="MND539" s="340"/>
      <c r="MNE539" s="485"/>
      <c r="MNF539" s="340"/>
      <c r="MNG539" s="485"/>
      <c r="MNH539" s="340"/>
      <c r="MNI539" s="485"/>
      <c r="MNJ539" s="340"/>
      <c r="MNK539" s="485"/>
      <c r="MNL539" s="340"/>
      <c r="MNM539" s="485"/>
      <c r="MNN539" s="340"/>
      <c r="MNO539" s="485"/>
      <c r="MNP539" s="340"/>
      <c r="MNQ539" s="485"/>
      <c r="MNR539" s="340"/>
      <c r="MNS539" s="485"/>
      <c r="MNT539" s="340"/>
      <c r="MNU539" s="485"/>
      <c r="MNV539" s="340"/>
      <c r="MNW539" s="485"/>
      <c r="MNX539" s="340"/>
      <c r="MNY539" s="485"/>
      <c r="MNZ539" s="340"/>
      <c r="MOA539" s="485"/>
      <c r="MOB539" s="340"/>
      <c r="MOC539" s="485"/>
      <c r="MOD539" s="340"/>
      <c r="MOE539" s="485"/>
      <c r="MOF539" s="340"/>
      <c r="MOG539" s="485"/>
      <c r="MOH539" s="340"/>
      <c r="MOI539" s="485"/>
      <c r="MOJ539" s="340"/>
      <c r="MOK539" s="485"/>
      <c r="MOL539" s="340"/>
      <c r="MOM539" s="485"/>
      <c r="MON539" s="340"/>
      <c r="MOO539" s="485"/>
      <c r="MOP539" s="340"/>
      <c r="MOQ539" s="485"/>
      <c r="MOR539" s="340"/>
      <c r="MOS539" s="485"/>
      <c r="MOT539" s="340"/>
      <c r="MOU539" s="485"/>
      <c r="MOV539" s="340"/>
      <c r="MOW539" s="485"/>
      <c r="MOX539" s="340"/>
      <c r="MOY539" s="485"/>
      <c r="MOZ539" s="340"/>
      <c r="MPA539" s="485"/>
      <c r="MPB539" s="340"/>
      <c r="MPC539" s="485"/>
      <c r="MPD539" s="340"/>
      <c r="MPE539" s="485"/>
      <c r="MPF539" s="340"/>
      <c r="MPG539" s="485"/>
      <c r="MPH539" s="340"/>
      <c r="MPI539" s="485"/>
      <c r="MPJ539" s="340"/>
      <c r="MPK539" s="485"/>
      <c r="MPL539" s="340"/>
      <c r="MPM539" s="485"/>
      <c r="MPN539" s="340"/>
      <c r="MPO539" s="485"/>
      <c r="MPP539" s="340"/>
      <c r="MPQ539" s="485"/>
      <c r="MPR539" s="340"/>
      <c r="MPS539" s="485"/>
      <c r="MPT539" s="340"/>
      <c r="MPU539" s="485"/>
      <c r="MPV539" s="340"/>
      <c r="MPW539" s="485"/>
      <c r="MPX539" s="340"/>
      <c r="MPY539" s="485"/>
      <c r="MPZ539" s="340"/>
      <c r="MQA539" s="485"/>
      <c r="MQB539" s="340"/>
      <c r="MQC539" s="485"/>
      <c r="MQD539" s="340"/>
      <c r="MQE539" s="485"/>
      <c r="MQF539" s="340"/>
      <c r="MQG539" s="485"/>
      <c r="MQH539" s="340"/>
      <c r="MQI539" s="485"/>
      <c r="MQJ539" s="340"/>
      <c r="MQK539" s="485"/>
      <c r="MQL539" s="340"/>
      <c r="MQM539" s="485"/>
      <c r="MQN539" s="340"/>
      <c r="MQO539" s="485"/>
      <c r="MQP539" s="340"/>
      <c r="MQQ539" s="485"/>
      <c r="MQR539" s="340"/>
      <c r="MQS539" s="485"/>
      <c r="MQT539" s="340"/>
      <c r="MQU539" s="485"/>
      <c r="MQV539" s="340"/>
      <c r="MQW539" s="485"/>
      <c r="MQX539" s="340"/>
      <c r="MQY539" s="485"/>
      <c r="MQZ539" s="340"/>
      <c r="MRA539" s="485"/>
      <c r="MRB539" s="340"/>
      <c r="MRC539" s="485"/>
      <c r="MRD539" s="340"/>
      <c r="MRE539" s="485"/>
      <c r="MRF539" s="340"/>
      <c r="MRG539" s="485"/>
      <c r="MRH539" s="340"/>
      <c r="MRI539" s="485"/>
      <c r="MRJ539" s="340"/>
      <c r="MRK539" s="485"/>
      <c r="MRL539" s="340"/>
      <c r="MRM539" s="485"/>
      <c r="MRN539" s="340"/>
      <c r="MRO539" s="485"/>
      <c r="MRP539" s="340"/>
      <c r="MRQ539" s="485"/>
      <c r="MRR539" s="340"/>
      <c r="MRS539" s="485"/>
      <c r="MRT539" s="340"/>
      <c r="MRU539" s="485"/>
      <c r="MRV539" s="340"/>
      <c r="MRW539" s="485"/>
      <c r="MRX539" s="340"/>
      <c r="MRY539" s="485"/>
      <c r="MRZ539" s="340"/>
      <c r="MSA539" s="485"/>
      <c r="MSB539" s="340"/>
      <c r="MSC539" s="485"/>
      <c r="MSD539" s="340"/>
      <c r="MSE539" s="485"/>
      <c r="MSF539" s="340"/>
      <c r="MSG539" s="485"/>
      <c r="MSH539" s="340"/>
      <c r="MSI539" s="485"/>
      <c r="MSJ539" s="340"/>
      <c r="MSK539" s="485"/>
      <c r="MSL539" s="340"/>
      <c r="MSM539" s="485"/>
      <c r="MSN539" s="340"/>
      <c r="MSO539" s="485"/>
      <c r="MSP539" s="340"/>
      <c r="MSQ539" s="485"/>
      <c r="MSR539" s="340"/>
      <c r="MSS539" s="485"/>
      <c r="MST539" s="340"/>
      <c r="MSU539" s="485"/>
      <c r="MSV539" s="340"/>
      <c r="MSW539" s="485"/>
      <c r="MSX539" s="340"/>
      <c r="MSY539" s="485"/>
      <c r="MSZ539" s="340"/>
      <c r="MTA539" s="485"/>
      <c r="MTB539" s="340"/>
      <c r="MTC539" s="485"/>
      <c r="MTD539" s="340"/>
      <c r="MTE539" s="485"/>
      <c r="MTF539" s="340"/>
      <c r="MTG539" s="485"/>
      <c r="MTH539" s="340"/>
      <c r="MTI539" s="485"/>
      <c r="MTJ539" s="340"/>
      <c r="MTK539" s="485"/>
      <c r="MTL539" s="340"/>
      <c r="MTM539" s="485"/>
      <c r="MTN539" s="340"/>
      <c r="MTO539" s="485"/>
      <c r="MTP539" s="340"/>
      <c r="MTQ539" s="485"/>
      <c r="MTR539" s="340"/>
      <c r="MTS539" s="485"/>
      <c r="MTT539" s="340"/>
      <c r="MTU539" s="485"/>
      <c r="MTV539" s="340"/>
      <c r="MTW539" s="485"/>
      <c r="MTX539" s="340"/>
      <c r="MTY539" s="485"/>
      <c r="MTZ539" s="340"/>
      <c r="MUA539" s="485"/>
      <c r="MUB539" s="340"/>
      <c r="MUC539" s="485"/>
      <c r="MUD539" s="340"/>
      <c r="MUE539" s="485"/>
      <c r="MUF539" s="340"/>
      <c r="MUG539" s="485"/>
      <c r="MUH539" s="340"/>
      <c r="MUI539" s="485"/>
      <c r="MUJ539" s="340"/>
      <c r="MUK539" s="485"/>
      <c r="MUL539" s="340"/>
      <c r="MUM539" s="485"/>
      <c r="MUN539" s="340"/>
      <c r="MUO539" s="485"/>
      <c r="MUP539" s="340"/>
      <c r="MUQ539" s="485"/>
      <c r="MUR539" s="340"/>
      <c r="MUS539" s="485"/>
      <c r="MUT539" s="340"/>
      <c r="MUU539" s="485"/>
      <c r="MUV539" s="340"/>
      <c r="MUW539" s="485"/>
      <c r="MUX539" s="340"/>
      <c r="MUY539" s="485"/>
      <c r="MUZ539" s="340"/>
      <c r="MVA539" s="485"/>
      <c r="MVB539" s="340"/>
      <c r="MVC539" s="485"/>
      <c r="MVD539" s="340"/>
      <c r="MVE539" s="485"/>
      <c r="MVF539" s="340"/>
      <c r="MVG539" s="485"/>
      <c r="MVH539" s="340"/>
      <c r="MVI539" s="485"/>
      <c r="MVJ539" s="340"/>
      <c r="MVK539" s="485"/>
      <c r="MVL539" s="340"/>
      <c r="MVM539" s="485"/>
      <c r="MVN539" s="340"/>
      <c r="MVO539" s="485"/>
      <c r="MVP539" s="340"/>
      <c r="MVQ539" s="485"/>
      <c r="MVR539" s="340"/>
      <c r="MVS539" s="485"/>
      <c r="MVT539" s="340"/>
      <c r="MVU539" s="485"/>
      <c r="MVV539" s="340"/>
      <c r="MVW539" s="485"/>
      <c r="MVX539" s="340"/>
      <c r="MVY539" s="485"/>
      <c r="MVZ539" s="340"/>
      <c r="MWA539" s="485"/>
      <c r="MWB539" s="340"/>
      <c r="MWC539" s="485"/>
      <c r="MWD539" s="340"/>
      <c r="MWE539" s="485"/>
      <c r="MWF539" s="340"/>
      <c r="MWG539" s="485"/>
      <c r="MWH539" s="340"/>
      <c r="MWI539" s="485"/>
      <c r="MWJ539" s="340"/>
      <c r="MWK539" s="485"/>
      <c r="MWL539" s="340"/>
      <c r="MWM539" s="485"/>
      <c r="MWN539" s="340"/>
      <c r="MWO539" s="485"/>
      <c r="MWP539" s="340"/>
      <c r="MWQ539" s="485"/>
      <c r="MWR539" s="340"/>
      <c r="MWS539" s="485"/>
      <c r="MWT539" s="340"/>
      <c r="MWU539" s="485"/>
      <c r="MWV539" s="340"/>
      <c r="MWW539" s="485"/>
      <c r="MWX539" s="340"/>
      <c r="MWY539" s="485"/>
      <c r="MWZ539" s="340"/>
      <c r="MXA539" s="485"/>
      <c r="MXB539" s="340"/>
      <c r="MXC539" s="485"/>
      <c r="MXD539" s="340"/>
      <c r="MXE539" s="485"/>
      <c r="MXF539" s="340"/>
      <c r="MXG539" s="485"/>
      <c r="MXH539" s="340"/>
      <c r="MXI539" s="485"/>
      <c r="MXJ539" s="340"/>
      <c r="MXK539" s="485"/>
      <c r="MXL539" s="340"/>
      <c r="MXM539" s="485"/>
      <c r="MXN539" s="340"/>
      <c r="MXO539" s="485"/>
      <c r="MXP539" s="340"/>
      <c r="MXQ539" s="485"/>
      <c r="MXR539" s="340"/>
      <c r="MXS539" s="485"/>
      <c r="MXT539" s="340"/>
      <c r="MXU539" s="485"/>
      <c r="MXV539" s="340"/>
      <c r="MXW539" s="485"/>
      <c r="MXX539" s="340"/>
      <c r="MXY539" s="485"/>
      <c r="MXZ539" s="340"/>
      <c r="MYA539" s="485"/>
      <c r="MYB539" s="340"/>
      <c r="MYC539" s="485"/>
      <c r="MYD539" s="340"/>
      <c r="MYE539" s="485"/>
      <c r="MYF539" s="340"/>
      <c r="MYG539" s="485"/>
      <c r="MYH539" s="340"/>
      <c r="MYI539" s="485"/>
      <c r="MYJ539" s="340"/>
      <c r="MYK539" s="485"/>
      <c r="MYL539" s="340"/>
      <c r="MYM539" s="485"/>
      <c r="MYN539" s="340"/>
      <c r="MYO539" s="485"/>
      <c r="MYP539" s="340"/>
      <c r="MYQ539" s="485"/>
      <c r="MYR539" s="340"/>
      <c r="MYS539" s="485"/>
      <c r="MYT539" s="340"/>
      <c r="MYU539" s="485"/>
      <c r="MYV539" s="340"/>
      <c r="MYW539" s="485"/>
      <c r="MYX539" s="340"/>
      <c r="MYY539" s="485"/>
      <c r="MYZ539" s="340"/>
      <c r="MZA539" s="485"/>
      <c r="MZB539" s="340"/>
      <c r="MZC539" s="485"/>
      <c r="MZD539" s="340"/>
      <c r="MZE539" s="485"/>
      <c r="MZF539" s="340"/>
      <c r="MZG539" s="485"/>
      <c r="MZH539" s="340"/>
      <c r="MZI539" s="485"/>
      <c r="MZJ539" s="340"/>
      <c r="MZK539" s="485"/>
      <c r="MZL539" s="340"/>
      <c r="MZM539" s="485"/>
      <c r="MZN539" s="340"/>
      <c r="MZO539" s="485"/>
      <c r="MZP539" s="340"/>
      <c r="MZQ539" s="485"/>
      <c r="MZR539" s="340"/>
      <c r="MZS539" s="485"/>
      <c r="MZT539" s="340"/>
      <c r="MZU539" s="485"/>
      <c r="MZV539" s="340"/>
      <c r="MZW539" s="485"/>
      <c r="MZX539" s="340"/>
      <c r="MZY539" s="485"/>
      <c r="MZZ539" s="340"/>
      <c r="NAA539" s="485"/>
      <c r="NAB539" s="340"/>
      <c r="NAC539" s="485"/>
      <c r="NAD539" s="340"/>
      <c r="NAE539" s="485"/>
      <c r="NAF539" s="340"/>
      <c r="NAG539" s="485"/>
      <c r="NAH539" s="340"/>
      <c r="NAI539" s="485"/>
      <c r="NAJ539" s="340"/>
      <c r="NAK539" s="485"/>
      <c r="NAL539" s="340"/>
      <c r="NAM539" s="485"/>
      <c r="NAN539" s="340"/>
      <c r="NAO539" s="485"/>
      <c r="NAP539" s="340"/>
      <c r="NAQ539" s="485"/>
      <c r="NAR539" s="340"/>
      <c r="NAS539" s="485"/>
      <c r="NAT539" s="340"/>
      <c r="NAU539" s="485"/>
      <c r="NAV539" s="340"/>
      <c r="NAW539" s="485"/>
      <c r="NAX539" s="340"/>
      <c r="NAY539" s="485"/>
      <c r="NAZ539" s="340"/>
      <c r="NBA539" s="485"/>
      <c r="NBB539" s="340"/>
      <c r="NBC539" s="485"/>
      <c r="NBD539" s="340"/>
      <c r="NBE539" s="485"/>
      <c r="NBF539" s="340"/>
      <c r="NBG539" s="485"/>
      <c r="NBH539" s="340"/>
      <c r="NBI539" s="485"/>
      <c r="NBJ539" s="340"/>
      <c r="NBK539" s="485"/>
      <c r="NBL539" s="340"/>
      <c r="NBM539" s="485"/>
      <c r="NBN539" s="340"/>
      <c r="NBO539" s="485"/>
      <c r="NBP539" s="340"/>
      <c r="NBQ539" s="485"/>
      <c r="NBR539" s="340"/>
      <c r="NBS539" s="485"/>
      <c r="NBT539" s="340"/>
      <c r="NBU539" s="485"/>
      <c r="NBV539" s="340"/>
      <c r="NBW539" s="485"/>
      <c r="NBX539" s="340"/>
      <c r="NBY539" s="485"/>
      <c r="NBZ539" s="340"/>
      <c r="NCA539" s="485"/>
      <c r="NCB539" s="340"/>
      <c r="NCC539" s="485"/>
      <c r="NCD539" s="340"/>
      <c r="NCE539" s="485"/>
      <c r="NCF539" s="340"/>
      <c r="NCG539" s="485"/>
      <c r="NCH539" s="340"/>
      <c r="NCI539" s="485"/>
      <c r="NCJ539" s="340"/>
      <c r="NCK539" s="485"/>
      <c r="NCL539" s="340"/>
      <c r="NCM539" s="485"/>
      <c r="NCN539" s="340"/>
      <c r="NCO539" s="485"/>
      <c r="NCP539" s="340"/>
      <c r="NCQ539" s="485"/>
      <c r="NCR539" s="340"/>
      <c r="NCS539" s="485"/>
      <c r="NCT539" s="340"/>
      <c r="NCU539" s="485"/>
      <c r="NCV539" s="340"/>
      <c r="NCW539" s="485"/>
      <c r="NCX539" s="340"/>
      <c r="NCY539" s="485"/>
      <c r="NCZ539" s="340"/>
      <c r="NDA539" s="485"/>
      <c r="NDB539" s="340"/>
      <c r="NDC539" s="485"/>
      <c r="NDD539" s="340"/>
      <c r="NDE539" s="485"/>
      <c r="NDF539" s="340"/>
      <c r="NDG539" s="485"/>
      <c r="NDH539" s="340"/>
      <c r="NDI539" s="485"/>
      <c r="NDJ539" s="340"/>
      <c r="NDK539" s="485"/>
      <c r="NDL539" s="340"/>
      <c r="NDM539" s="485"/>
      <c r="NDN539" s="340"/>
      <c r="NDO539" s="485"/>
      <c r="NDP539" s="340"/>
      <c r="NDQ539" s="485"/>
      <c r="NDR539" s="340"/>
      <c r="NDS539" s="485"/>
      <c r="NDT539" s="340"/>
      <c r="NDU539" s="485"/>
      <c r="NDV539" s="340"/>
      <c r="NDW539" s="485"/>
      <c r="NDX539" s="340"/>
      <c r="NDY539" s="485"/>
      <c r="NDZ539" s="340"/>
      <c r="NEA539" s="485"/>
      <c r="NEB539" s="340"/>
      <c r="NEC539" s="485"/>
      <c r="NED539" s="340"/>
      <c r="NEE539" s="485"/>
      <c r="NEF539" s="340"/>
      <c r="NEG539" s="485"/>
      <c r="NEH539" s="340"/>
      <c r="NEI539" s="485"/>
      <c r="NEJ539" s="340"/>
      <c r="NEK539" s="485"/>
      <c r="NEL539" s="340"/>
      <c r="NEM539" s="485"/>
      <c r="NEN539" s="340"/>
      <c r="NEO539" s="485"/>
      <c r="NEP539" s="340"/>
      <c r="NEQ539" s="485"/>
      <c r="NER539" s="340"/>
      <c r="NES539" s="485"/>
      <c r="NET539" s="340"/>
      <c r="NEU539" s="485"/>
      <c r="NEV539" s="340"/>
      <c r="NEW539" s="485"/>
      <c r="NEX539" s="340"/>
      <c r="NEY539" s="485"/>
      <c r="NEZ539" s="340"/>
      <c r="NFA539" s="485"/>
      <c r="NFB539" s="340"/>
      <c r="NFC539" s="485"/>
      <c r="NFD539" s="340"/>
      <c r="NFE539" s="485"/>
      <c r="NFF539" s="340"/>
      <c r="NFG539" s="485"/>
      <c r="NFH539" s="340"/>
      <c r="NFI539" s="485"/>
      <c r="NFJ539" s="340"/>
      <c r="NFK539" s="485"/>
      <c r="NFL539" s="340"/>
      <c r="NFM539" s="485"/>
      <c r="NFN539" s="340"/>
      <c r="NFO539" s="485"/>
      <c r="NFP539" s="340"/>
      <c r="NFQ539" s="485"/>
      <c r="NFR539" s="340"/>
      <c r="NFS539" s="485"/>
      <c r="NFT539" s="340"/>
      <c r="NFU539" s="485"/>
      <c r="NFV539" s="340"/>
      <c r="NFW539" s="485"/>
      <c r="NFX539" s="340"/>
      <c r="NFY539" s="485"/>
      <c r="NFZ539" s="340"/>
      <c r="NGA539" s="485"/>
      <c r="NGB539" s="340"/>
      <c r="NGC539" s="485"/>
      <c r="NGD539" s="340"/>
      <c r="NGE539" s="485"/>
      <c r="NGF539" s="340"/>
      <c r="NGG539" s="485"/>
      <c r="NGH539" s="340"/>
      <c r="NGI539" s="485"/>
      <c r="NGJ539" s="340"/>
      <c r="NGK539" s="485"/>
      <c r="NGL539" s="340"/>
      <c r="NGM539" s="485"/>
      <c r="NGN539" s="340"/>
      <c r="NGO539" s="485"/>
      <c r="NGP539" s="340"/>
      <c r="NGQ539" s="485"/>
      <c r="NGR539" s="340"/>
      <c r="NGS539" s="485"/>
      <c r="NGT539" s="340"/>
      <c r="NGU539" s="485"/>
      <c r="NGV539" s="340"/>
      <c r="NGW539" s="485"/>
      <c r="NGX539" s="340"/>
      <c r="NGY539" s="485"/>
      <c r="NGZ539" s="340"/>
      <c r="NHA539" s="485"/>
      <c r="NHB539" s="340"/>
      <c r="NHC539" s="485"/>
      <c r="NHD539" s="340"/>
      <c r="NHE539" s="485"/>
      <c r="NHF539" s="340"/>
      <c r="NHG539" s="485"/>
      <c r="NHH539" s="340"/>
      <c r="NHI539" s="485"/>
      <c r="NHJ539" s="340"/>
      <c r="NHK539" s="485"/>
      <c r="NHL539" s="340"/>
      <c r="NHM539" s="485"/>
      <c r="NHN539" s="340"/>
      <c r="NHO539" s="485"/>
      <c r="NHP539" s="340"/>
      <c r="NHQ539" s="485"/>
      <c r="NHR539" s="340"/>
      <c r="NHS539" s="485"/>
      <c r="NHT539" s="340"/>
      <c r="NHU539" s="485"/>
      <c r="NHV539" s="340"/>
      <c r="NHW539" s="485"/>
      <c r="NHX539" s="340"/>
      <c r="NHY539" s="485"/>
      <c r="NHZ539" s="340"/>
      <c r="NIA539" s="485"/>
      <c r="NIB539" s="340"/>
      <c r="NIC539" s="485"/>
      <c r="NID539" s="340"/>
      <c r="NIE539" s="485"/>
      <c r="NIF539" s="340"/>
      <c r="NIG539" s="485"/>
      <c r="NIH539" s="340"/>
      <c r="NII539" s="485"/>
      <c r="NIJ539" s="340"/>
      <c r="NIK539" s="485"/>
      <c r="NIL539" s="340"/>
      <c r="NIM539" s="485"/>
      <c r="NIN539" s="340"/>
      <c r="NIO539" s="485"/>
      <c r="NIP539" s="340"/>
      <c r="NIQ539" s="485"/>
      <c r="NIR539" s="340"/>
      <c r="NIS539" s="485"/>
      <c r="NIT539" s="340"/>
      <c r="NIU539" s="485"/>
      <c r="NIV539" s="340"/>
      <c r="NIW539" s="485"/>
      <c r="NIX539" s="340"/>
      <c r="NIY539" s="485"/>
      <c r="NIZ539" s="340"/>
      <c r="NJA539" s="485"/>
      <c r="NJB539" s="340"/>
      <c r="NJC539" s="485"/>
      <c r="NJD539" s="340"/>
      <c r="NJE539" s="485"/>
      <c r="NJF539" s="340"/>
      <c r="NJG539" s="485"/>
      <c r="NJH539" s="340"/>
      <c r="NJI539" s="485"/>
      <c r="NJJ539" s="340"/>
      <c r="NJK539" s="485"/>
      <c r="NJL539" s="340"/>
      <c r="NJM539" s="485"/>
      <c r="NJN539" s="340"/>
      <c r="NJO539" s="485"/>
      <c r="NJP539" s="340"/>
      <c r="NJQ539" s="485"/>
      <c r="NJR539" s="340"/>
      <c r="NJS539" s="485"/>
      <c r="NJT539" s="340"/>
      <c r="NJU539" s="485"/>
      <c r="NJV539" s="340"/>
      <c r="NJW539" s="485"/>
      <c r="NJX539" s="340"/>
      <c r="NJY539" s="485"/>
      <c r="NJZ539" s="340"/>
      <c r="NKA539" s="485"/>
      <c r="NKB539" s="340"/>
      <c r="NKC539" s="485"/>
      <c r="NKD539" s="340"/>
      <c r="NKE539" s="485"/>
      <c r="NKF539" s="340"/>
      <c r="NKG539" s="485"/>
      <c r="NKH539" s="340"/>
      <c r="NKI539" s="485"/>
      <c r="NKJ539" s="340"/>
      <c r="NKK539" s="485"/>
      <c r="NKL539" s="340"/>
      <c r="NKM539" s="485"/>
      <c r="NKN539" s="340"/>
      <c r="NKO539" s="485"/>
      <c r="NKP539" s="340"/>
      <c r="NKQ539" s="485"/>
      <c r="NKR539" s="340"/>
      <c r="NKS539" s="485"/>
      <c r="NKT539" s="340"/>
      <c r="NKU539" s="485"/>
      <c r="NKV539" s="340"/>
      <c r="NKW539" s="485"/>
      <c r="NKX539" s="340"/>
      <c r="NKY539" s="485"/>
      <c r="NKZ539" s="340"/>
      <c r="NLA539" s="485"/>
      <c r="NLB539" s="340"/>
      <c r="NLC539" s="485"/>
      <c r="NLD539" s="340"/>
      <c r="NLE539" s="485"/>
      <c r="NLF539" s="340"/>
      <c r="NLG539" s="485"/>
      <c r="NLH539" s="340"/>
      <c r="NLI539" s="485"/>
      <c r="NLJ539" s="340"/>
      <c r="NLK539" s="485"/>
      <c r="NLL539" s="340"/>
      <c r="NLM539" s="485"/>
      <c r="NLN539" s="340"/>
      <c r="NLO539" s="485"/>
      <c r="NLP539" s="340"/>
      <c r="NLQ539" s="485"/>
      <c r="NLR539" s="340"/>
      <c r="NLS539" s="485"/>
      <c r="NLT539" s="340"/>
      <c r="NLU539" s="485"/>
      <c r="NLV539" s="340"/>
      <c r="NLW539" s="485"/>
      <c r="NLX539" s="340"/>
      <c r="NLY539" s="485"/>
      <c r="NLZ539" s="340"/>
      <c r="NMA539" s="485"/>
      <c r="NMB539" s="340"/>
      <c r="NMC539" s="485"/>
      <c r="NMD539" s="340"/>
      <c r="NME539" s="485"/>
      <c r="NMF539" s="340"/>
      <c r="NMG539" s="485"/>
      <c r="NMH539" s="340"/>
      <c r="NMI539" s="485"/>
      <c r="NMJ539" s="340"/>
      <c r="NMK539" s="485"/>
      <c r="NML539" s="340"/>
      <c r="NMM539" s="485"/>
      <c r="NMN539" s="340"/>
      <c r="NMO539" s="485"/>
      <c r="NMP539" s="340"/>
      <c r="NMQ539" s="485"/>
      <c r="NMR539" s="340"/>
      <c r="NMS539" s="485"/>
      <c r="NMT539" s="340"/>
      <c r="NMU539" s="485"/>
      <c r="NMV539" s="340"/>
      <c r="NMW539" s="485"/>
      <c r="NMX539" s="340"/>
      <c r="NMY539" s="485"/>
      <c r="NMZ539" s="340"/>
      <c r="NNA539" s="485"/>
      <c r="NNB539" s="340"/>
      <c r="NNC539" s="485"/>
      <c r="NND539" s="340"/>
      <c r="NNE539" s="485"/>
      <c r="NNF539" s="340"/>
      <c r="NNG539" s="485"/>
      <c r="NNH539" s="340"/>
      <c r="NNI539" s="485"/>
      <c r="NNJ539" s="340"/>
      <c r="NNK539" s="485"/>
      <c r="NNL539" s="340"/>
      <c r="NNM539" s="485"/>
      <c r="NNN539" s="340"/>
      <c r="NNO539" s="485"/>
      <c r="NNP539" s="340"/>
      <c r="NNQ539" s="485"/>
      <c r="NNR539" s="340"/>
      <c r="NNS539" s="485"/>
      <c r="NNT539" s="340"/>
      <c r="NNU539" s="485"/>
      <c r="NNV539" s="340"/>
      <c r="NNW539" s="485"/>
      <c r="NNX539" s="340"/>
      <c r="NNY539" s="485"/>
      <c r="NNZ539" s="340"/>
      <c r="NOA539" s="485"/>
      <c r="NOB539" s="340"/>
      <c r="NOC539" s="485"/>
      <c r="NOD539" s="340"/>
      <c r="NOE539" s="485"/>
      <c r="NOF539" s="340"/>
      <c r="NOG539" s="485"/>
      <c r="NOH539" s="340"/>
      <c r="NOI539" s="485"/>
      <c r="NOJ539" s="340"/>
      <c r="NOK539" s="485"/>
      <c r="NOL539" s="340"/>
      <c r="NOM539" s="485"/>
      <c r="NON539" s="340"/>
      <c r="NOO539" s="485"/>
      <c r="NOP539" s="340"/>
      <c r="NOQ539" s="485"/>
      <c r="NOR539" s="340"/>
      <c r="NOS539" s="485"/>
      <c r="NOT539" s="340"/>
      <c r="NOU539" s="485"/>
      <c r="NOV539" s="340"/>
      <c r="NOW539" s="485"/>
      <c r="NOX539" s="340"/>
      <c r="NOY539" s="485"/>
      <c r="NOZ539" s="340"/>
      <c r="NPA539" s="485"/>
      <c r="NPB539" s="340"/>
      <c r="NPC539" s="485"/>
      <c r="NPD539" s="340"/>
      <c r="NPE539" s="485"/>
      <c r="NPF539" s="340"/>
      <c r="NPG539" s="485"/>
      <c r="NPH539" s="340"/>
      <c r="NPI539" s="485"/>
      <c r="NPJ539" s="340"/>
      <c r="NPK539" s="485"/>
      <c r="NPL539" s="340"/>
      <c r="NPM539" s="485"/>
      <c r="NPN539" s="340"/>
      <c r="NPO539" s="485"/>
      <c r="NPP539" s="340"/>
      <c r="NPQ539" s="485"/>
      <c r="NPR539" s="340"/>
      <c r="NPS539" s="485"/>
      <c r="NPT539" s="340"/>
      <c r="NPU539" s="485"/>
      <c r="NPV539" s="340"/>
      <c r="NPW539" s="485"/>
      <c r="NPX539" s="340"/>
      <c r="NPY539" s="485"/>
      <c r="NPZ539" s="340"/>
      <c r="NQA539" s="485"/>
      <c r="NQB539" s="340"/>
      <c r="NQC539" s="485"/>
      <c r="NQD539" s="340"/>
      <c r="NQE539" s="485"/>
      <c r="NQF539" s="340"/>
      <c r="NQG539" s="485"/>
      <c r="NQH539" s="340"/>
      <c r="NQI539" s="485"/>
      <c r="NQJ539" s="340"/>
      <c r="NQK539" s="485"/>
      <c r="NQL539" s="340"/>
      <c r="NQM539" s="485"/>
      <c r="NQN539" s="340"/>
      <c r="NQO539" s="485"/>
      <c r="NQP539" s="340"/>
      <c r="NQQ539" s="485"/>
      <c r="NQR539" s="340"/>
      <c r="NQS539" s="485"/>
      <c r="NQT539" s="340"/>
      <c r="NQU539" s="485"/>
      <c r="NQV539" s="340"/>
      <c r="NQW539" s="485"/>
      <c r="NQX539" s="340"/>
      <c r="NQY539" s="485"/>
      <c r="NQZ539" s="340"/>
      <c r="NRA539" s="485"/>
      <c r="NRB539" s="340"/>
      <c r="NRC539" s="485"/>
      <c r="NRD539" s="340"/>
      <c r="NRE539" s="485"/>
      <c r="NRF539" s="340"/>
      <c r="NRG539" s="485"/>
      <c r="NRH539" s="340"/>
      <c r="NRI539" s="485"/>
      <c r="NRJ539" s="340"/>
      <c r="NRK539" s="485"/>
      <c r="NRL539" s="340"/>
      <c r="NRM539" s="485"/>
      <c r="NRN539" s="340"/>
      <c r="NRO539" s="485"/>
      <c r="NRP539" s="340"/>
      <c r="NRQ539" s="485"/>
      <c r="NRR539" s="340"/>
      <c r="NRS539" s="485"/>
      <c r="NRT539" s="340"/>
      <c r="NRU539" s="485"/>
      <c r="NRV539" s="340"/>
      <c r="NRW539" s="485"/>
      <c r="NRX539" s="340"/>
      <c r="NRY539" s="485"/>
      <c r="NRZ539" s="340"/>
      <c r="NSA539" s="485"/>
      <c r="NSB539" s="340"/>
      <c r="NSC539" s="485"/>
      <c r="NSD539" s="340"/>
      <c r="NSE539" s="485"/>
      <c r="NSF539" s="340"/>
      <c r="NSG539" s="485"/>
      <c r="NSH539" s="340"/>
      <c r="NSI539" s="485"/>
      <c r="NSJ539" s="340"/>
      <c r="NSK539" s="485"/>
      <c r="NSL539" s="340"/>
      <c r="NSM539" s="485"/>
      <c r="NSN539" s="340"/>
      <c r="NSO539" s="485"/>
      <c r="NSP539" s="340"/>
      <c r="NSQ539" s="485"/>
      <c r="NSR539" s="340"/>
      <c r="NSS539" s="485"/>
      <c r="NST539" s="340"/>
      <c r="NSU539" s="485"/>
      <c r="NSV539" s="340"/>
      <c r="NSW539" s="485"/>
      <c r="NSX539" s="340"/>
      <c r="NSY539" s="485"/>
      <c r="NSZ539" s="340"/>
      <c r="NTA539" s="485"/>
      <c r="NTB539" s="340"/>
      <c r="NTC539" s="485"/>
      <c r="NTD539" s="340"/>
      <c r="NTE539" s="485"/>
      <c r="NTF539" s="340"/>
      <c r="NTG539" s="485"/>
      <c r="NTH539" s="340"/>
      <c r="NTI539" s="485"/>
      <c r="NTJ539" s="340"/>
      <c r="NTK539" s="485"/>
      <c r="NTL539" s="340"/>
      <c r="NTM539" s="485"/>
      <c r="NTN539" s="340"/>
      <c r="NTO539" s="485"/>
      <c r="NTP539" s="340"/>
      <c r="NTQ539" s="485"/>
      <c r="NTR539" s="340"/>
      <c r="NTS539" s="485"/>
      <c r="NTT539" s="340"/>
      <c r="NTU539" s="485"/>
      <c r="NTV539" s="340"/>
      <c r="NTW539" s="485"/>
      <c r="NTX539" s="340"/>
      <c r="NTY539" s="485"/>
      <c r="NTZ539" s="340"/>
      <c r="NUA539" s="485"/>
      <c r="NUB539" s="340"/>
      <c r="NUC539" s="485"/>
      <c r="NUD539" s="340"/>
      <c r="NUE539" s="485"/>
      <c r="NUF539" s="340"/>
      <c r="NUG539" s="485"/>
      <c r="NUH539" s="340"/>
      <c r="NUI539" s="485"/>
      <c r="NUJ539" s="340"/>
      <c r="NUK539" s="485"/>
      <c r="NUL539" s="340"/>
      <c r="NUM539" s="485"/>
      <c r="NUN539" s="340"/>
      <c r="NUO539" s="485"/>
      <c r="NUP539" s="340"/>
      <c r="NUQ539" s="485"/>
      <c r="NUR539" s="340"/>
      <c r="NUS539" s="485"/>
      <c r="NUT539" s="340"/>
      <c r="NUU539" s="485"/>
      <c r="NUV539" s="340"/>
      <c r="NUW539" s="485"/>
      <c r="NUX539" s="340"/>
      <c r="NUY539" s="485"/>
      <c r="NUZ539" s="340"/>
      <c r="NVA539" s="485"/>
      <c r="NVB539" s="340"/>
      <c r="NVC539" s="485"/>
      <c r="NVD539" s="340"/>
      <c r="NVE539" s="485"/>
      <c r="NVF539" s="340"/>
      <c r="NVG539" s="485"/>
      <c r="NVH539" s="340"/>
      <c r="NVI539" s="485"/>
      <c r="NVJ539" s="340"/>
      <c r="NVK539" s="485"/>
      <c r="NVL539" s="340"/>
      <c r="NVM539" s="485"/>
      <c r="NVN539" s="340"/>
      <c r="NVO539" s="485"/>
      <c r="NVP539" s="340"/>
      <c r="NVQ539" s="485"/>
      <c r="NVR539" s="340"/>
      <c r="NVS539" s="485"/>
      <c r="NVT539" s="340"/>
      <c r="NVU539" s="485"/>
      <c r="NVV539" s="340"/>
      <c r="NVW539" s="485"/>
      <c r="NVX539" s="340"/>
      <c r="NVY539" s="485"/>
      <c r="NVZ539" s="340"/>
      <c r="NWA539" s="485"/>
      <c r="NWB539" s="340"/>
      <c r="NWC539" s="485"/>
      <c r="NWD539" s="340"/>
      <c r="NWE539" s="485"/>
      <c r="NWF539" s="340"/>
      <c r="NWG539" s="485"/>
      <c r="NWH539" s="340"/>
      <c r="NWI539" s="485"/>
      <c r="NWJ539" s="340"/>
      <c r="NWK539" s="485"/>
      <c r="NWL539" s="340"/>
      <c r="NWM539" s="485"/>
      <c r="NWN539" s="340"/>
      <c r="NWO539" s="485"/>
      <c r="NWP539" s="340"/>
      <c r="NWQ539" s="485"/>
      <c r="NWR539" s="340"/>
      <c r="NWS539" s="485"/>
      <c r="NWT539" s="340"/>
      <c r="NWU539" s="485"/>
      <c r="NWV539" s="340"/>
      <c r="NWW539" s="485"/>
      <c r="NWX539" s="340"/>
      <c r="NWY539" s="485"/>
      <c r="NWZ539" s="340"/>
      <c r="NXA539" s="485"/>
      <c r="NXB539" s="340"/>
      <c r="NXC539" s="485"/>
      <c r="NXD539" s="340"/>
      <c r="NXE539" s="485"/>
      <c r="NXF539" s="340"/>
      <c r="NXG539" s="485"/>
      <c r="NXH539" s="340"/>
      <c r="NXI539" s="485"/>
      <c r="NXJ539" s="340"/>
      <c r="NXK539" s="485"/>
      <c r="NXL539" s="340"/>
      <c r="NXM539" s="485"/>
      <c r="NXN539" s="340"/>
      <c r="NXO539" s="485"/>
      <c r="NXP539" s="340"/>
      <c r="NXQ539" s="485"/>
      <c r="NXR539" s="340"/>
      <c r="NXS539" s="485"/>
      <c r="NXT539" s="340"/>
      <c r="NXU539" s="485"/>
      <c r="NXV539" s="340"/>
      <c r="NXW539" s="485"/>
      <c r="NXX539" s="340"/>
      <c r="NXY539" s="485"/>
      <c r="NXZ539" s="340"/>
      <c r="NYA539" s="485"/>
      <c r="NYB539" s="340"/>
      <c r="NYC539" s="485"/>
      <c r="NYD539" s="340"/>
      <c r="NYE539" s="485"/>
      <c r="NYF539" s="340"/>
      <c r="NYG539" s="485"/>
      <c r="NYH539" s="340"/>
      <c r="NYI539" s="485"/>
      <c r="NYJ539" s="340"/>
      <c r="NYK539" s="485"/>
      <c r="NYL539" s="340"/>
      <c r="NYM539" s="485"/>
      <c r="NYN539" s="340"/>
      <c r="NYO539" s="485"/>
      <c r="NYP539" s="340"/>
      <c r="NYQ539" s="485"/>
      <c r="NYR539" s="340"/>
      <c r="NYS539" s="485"/>
      <c r="NYT539" s="340"/>
      <c r="NYU539" s="485"/>
      <c r="NYV539" s="340"/>
      <c r="NYW539" s="485"/>
      <c r="NYX539" s="340"/>
      <c r="NYY539" s="485"/>
      <c r="NYZ539" s="340"/>
      <c r="NZA539" s="485"/>
      <c r="NZB539" s="340"/>
      <c r="NZC539" s="485"/>
      <c r="NZD539" s="340"/>
      <c r="NZE539" s="485"/>
      <c r="NZF539" s="340"/>
      <c r="NZG539" s="485"/>
      <c r="NZH539" s="340"/>
      <c r="NZI539" s="485"/>
      <c r="NZJ539" s="340"/>
      <c r="NZK539" s="485"/>
      <c r="NZL539" s="340"/>
      <c r="NZM539" s="485"/>
      <c r="NZN539" s="340"/>
      <c r="NZO539" s="485"/>
      <c r="NZP539" s="340"/>
      <c r="NZQ539" s="485"/>
      <c r="NZR539" s="340"/>
      <c r="NZS539" s="485"/>
      <c r="NZT539" s="340"/>
      <c r="NZU539" s="485"/>
      <c r="NZV539" s="340"/>
      <c r="NZW539" s="485"/>
      <c r="NZX539" s="340"/>
      <c r="NZY539" s="485"/>
      <c r="NZZ539" s="340"/>
      <c r="OAA539" s="485"/>
      <c r="OAB539" s="340"/>
      <c r="OAC539" s="485"/>
      <c r="OAD539" s="340"/>
      <c r="OAE539" s="485"/>
      <c r="OAF539" s="340"/>
      <c r="OAG539" s="485"/>
      <c r="OAH539" s="340"/>
      <c r="OAI539" s="485"/>
      <c r="OAJ539" s="340"/>
      <c r="OAK539" s="485"/>
      <c r="OAL539" s="340"/>
      <c r="OAM539" s="485"/>
      <c r="OAN539" s="340"/>
      <c r="OAO539" s="485"/>
      <c r="OAP539" s="340"/>
      <c r="OAQ539" s="485"/>
      <c r="OAR539" s="340"/>
      <c r="OAS539" s="485"/>
      <c r="OAT539" s="340"/>
      <c r="OAU539" s="485"/>
      <c r="OAV539" s="340"/>
      <c r="OAW539" s="485"/>
      <c r="OAX539" s="340"/>
      <c r="OAY539" s="485"/>
      <c r="OAZ539" s="340"/>
      <c r="OBA539" s="485"/>
      <c r="OBB539" s="340"/>
      <c r="OBC539" s="485"/>
      <c r="OBD539" s="340"/>
      <c r="OBE539" s="485"/>
      <c r="OBF539" s="340"/>
      <c r="OBG539" s="485"/>
      <c r="OBH539" s="340"/>
      <c r="OBI539" s="485"/>
      <c r="OBJ539" s="340"/>
      <c r="OBK539" s="485"/>
      <c r="OBL539" s="340"/>
      <c r="OBM539" s="485"/>
      <c r="OBN539" s="340"/>
      <c r="OBO539" s="485"/>
      <c r="OBP539" s="340"/>
      <c r="OBQ539" s="485"/>
      <c r="OBR539" s="340"/>
      <c r="OBS539" s="485"/>
      <c r="OBT539" s="340"/>
      <c r="OBU539" s="485"/>
      <c r="OBV539" s="340"/>
      <c r="OBW539" s="485"/>
      <c r="OBX539" s="340"/>
      <c r="OBY539" s="485"/>
      <c r="OBZ539" s="340"/>
      <c r="OCA539" s="485"/>
      <c r="OCB539" s="340"/>
      <c r="OCC539" s="485"/>
      <c r="OCD539" s="340"/>
      <c r="OCE539" s="485"/>
      <c r="OCF539" s="340"/>
      <c r="OCG539" s="485"/>
      <c r="OCH539" s="340"/>
      <c r="OCI539" s="485"/>
      <c r="OCJ539" s="340"/>
      <c r="OCK539" s="485"/>
      <c r="OCL539" s="340"/>
      <c r="OCM539" s="485"/>
      <c r="OCN539" s="340"/>
      <c r="OCO539" s="485"/>
      <c r="OCP539" s="340"/>
      <c r="OCQ539" s="485"/>
      <c r="OCR539" s="340"/>
      <c r="OCS539" s="485"/>
      <c r="OCT539" s="340"/>
      <c r="OCU539" s="485"/>
      <c r="OCV539" s="340"/>
      <c r="OCW539" s="485"/>
      <c r="OCX539" s="340"/>
      <c r="OCY539" s="485"/>
      <c r="OCZ539" s="340"/>
      <c r="ODA539" s="485"/>
      <c r="ODB539" s="340"/>
      <c r="ODC539" s="485"/>
      <c r="ODD539" s="340"/>
      <c r="ODE539" s="485"/>
      <c r="ODF539" s="340"/>
      <c r="ODG539" s="485"/>
      <c r="ODH539" s="340"/>
      <c r="ODI539" s="485"/>
      <c r="ODJ539" s="340"/>
      <c r="ODK539" s="485"/>
      <c r="ODL539" s="340"/>
      <c r="ODM539" s="485"/>
      <c r="ODN539" s="340"/>
      <c r="ODO539" s="485"/>
      <c r="ODP539" s="340"/>
      <c r="ODQ539" s="485"/>
      <c r="ODR539" s="340"/>
      <c r="ODS539" s="485"/>
      <c r="ODT539" s="340"/>
      <c r="ODU539" s="485"/>
      <c r="ODV539" s="340"/>
      <c r="ODW539" s="485"/>
      <c r="ODX539" s="340"/>
      <c r="ODY539" s="485"/>
      <c r="ODZ539" s="340"/>
      <c r="OEA539" s="485"/>
      <c r="OEB539" s="340"/>
      <c r="OEC539" s="485"/>
      <c r="OED539" s="340"/>
      <c r="OEE539" s="485"/>
      <c r="OEF539" s="340"/>
      <c r="OEG539" s="485"/>
      <c r="OEH539" s="340"/>
      <c r="OEI539" s="485"/>
      <c r="OEJ539" s="340"/>
      <c r="OEK539" s="485"/>
      <c r="OEL539" s="340"/>
      <c r="OEM539" s="485"/>
      <c r="OEN539" s="340"/>
      <c r="OEO539" s="485"/>
      <c r="OEP539" s="340"/>
      <c r="OEQ539" s="485"/>
      <c r="OER539" s="340"/>
      <c r="OES539" s="485"/>
      <c r="OET539" s="340"/>
      <c r="OEU539" s="485"/>
      <c r="OEV539" s="340"/>
      <c r="OEW539" s="485"/>
      <c r="OEX539" s="340"/>
      <c r="OEY539" s="485"/>
      <c r="OEZ539" s="340"/>
      <c r="OFA539" s="485"/>
      <c r="OFB539" s="340"/>
      <c r="OFC539" s="485"/>
      <c r="OFD539" s="340"/>
      <c r="OFE539" s="485"/>
      <c r="OFF539" s="340"/>
      <c r="OFG539" s="485"/>
      <c r="OFH539" s="340"/>
      <c r="OFI539" s="485"/>
      <c r="OFJ539" s="340"/>
      <c r="OFK539" s="485"/>
      <c r="OFL539" s="340"/>
      <c r="OFM539" s="485"/>
      <c r="OFN539" s="340"/>
      <c r="OFO539" s="485"/>
      <c r="OFP539" s="340"/>
      <c r="OFQ539" s="485"/>
      <c r="OFR539" s="340"/>
      <c r="OFS539" s="485"/>
      <c r="OFT539" s="340"/>
      <c r="OFU539" s="485"/>
      <c r="OFV539" s="340"/>
      <c r="OFW539" s="485"/>
      <c r="OFX539" s="340"/>
      <c r="OFY539" s="485"/>
      <c r="OFZ539" s="340"/>
      <c r="OGA539" s="485"/>
      <c r="OGB539" s="340"/>
      <c r="OGC539" s="485"/>
      <c r="OGD539" s="340"/>
      <c r="OGE539" s="485"/>
      <c r="OGF539" s="340"/>
      <c r="OGG539" s="485"/>
      <c r="OGH539" s="340"/>
      <c r="OGI539" s="485"/>
      <c r="OGJ539" s="340"/>
      <c r="OGK539" s="485"/>
      <c r="OGL539" s="340"/>
      <c r="OGM539" s="485"/>
      <c r="OGN539" s="340"/>
      <c r="OGO539" s="485"/>
      <c r="OGP539" s="340"/>
      <c r="OGQ539" s="485"/>
      <c r="OGR539" s="340"/>
      <c r="OGS539" s="485"/>
      <c r="OGT539" s="340"/>
      <c r="OGU539" s="485"/>
      <c r="OGV539" s="340"/>
      <c r="OGW539" s="485"/>
      <c r="OGX539" s="340"/>
      <c r="OGY539" s="485"/>
      <c r="OGZ539" s="340"/>
      <c r="OHA539" s="485"/>
      <c r="OHB539" s="340"/>
      <c r="OHC539" s="485"/>
      <c r="OHD539" s="340"/>
      <c r="OHE539" s="485"/>
      <c r="OHF539" s="340"/>
      <c r="OHG539" s="485"/>
      <c r="OHH539" s="340"/>
      <c r="OHI539" s="485"/>
      <c r="OHJ539" s="340"/>
      <c r="OHK539" s="485"/>
      <c r="OHL539" s="340"/>
      <c r="OHM539" s="485"/>
      <c r="OHN539" s="340"/>
      <c r="OHO539" s="485"/>
      <c r="OHP539" s="340"/>
      <c r="OHQ539" s="485"/>
      <c r="OHR539" s="340"/>
      <c r="OHS539" s="485"/>
      <c r="OHT539" s="340"/>
      <c r="OHU539" s="485"/>
      <c r="OHV539" s="340"/>
      <c r="OHW539" s="485"/>
      <c r="OHX539" s="340"/>
      <c r="OHY539" s="485"/>
      <c r="OHZ539" s="340"/>
      <c r="OIA539" s="485"/>
      <c r="OIB539" s="340"/>
      <c r="OIC539" s="485"/>
      <c r="OID539" s="340"/>
      <c r="OIE539" s="485"/>
      <c r="OIF539" s="340"/>
      <c r="OIG539" s="485"/>
      <c r="OIH539" s="340"/>
      <c r="OII539" s="485"/>
      <c r="OIJ539" s="340"/>
      <c r="OIK539" s="485"/>
      <c r="OIL539" s="340"/>
      <c r="OIM539" s="485"/>
      <c r="OIN539" s="340"/>
      <c r="OIO539" s="485"/>
      <c r="OIP539" s="340"/>
      <c r="OIQ539" s="485"/>
      <c r="OIR539" s="340"/>
      <c r="OIS539" s="485"/>
      <c r="OIT539" s="340"/>
      <c r="OIU539" s="485"/>
      <c r="OIV539" s="340"/>
      <c r="OIW539" s="485"/>
      <c r="OIX539" s="340"/>
      <c r="OIY539" s="485"/>
      <c r="OIZ539" s="340"/>
      <c r="OJA539" s="485"/>
      <c r="OJB539" s="340"/>
      <c r="OJC539" s="485"/>
      <c r="OJD539" s="340"/>
      <c r="OJE539" s="485"/>
      <c r="OJF539" s="340"/>
      <c r="OJG539" s="485"/>
      <c r="OJH539" s="340"/>
      <c r="OJI539" s="485"/>
      <c r="OJJ539" s="340"/>
      <c r="OJK539" s="485"/>
      <c r="OJL539" s="340"/>
      <c r="OJM539" s="485"/>
      <c r="OJN539" s="340"/>
      <c r="OJO539" s="485"/>
      <c r="OJP539" s="340"/>
      <c r="OJQ539" s="485"/>
      <c r="OJR539" s="340"/>
      <c r="OJS539" s="485"/>
      <c r="OJT539" s="340"/>
      <c r="OJU539" s="485"/>
      <c r="OJV539" s="340"/>
      <c r="OJW539" s="485"/>
      <c r="OJX539" s="340"/>
      <c r="OJY539" s="485"/>
      <c r="OJZ539" s="340"/>
      <c r="OKA539" s="485"/>
      <c r="OKB539" s="340"/>
      <c r="OKC539" s="485"/>
      <c r="OKD539" s="340"/>
      <c r="OKE539" s="485"/>
      <c r="OKF539" s="340"/>
      <c r="OKG539" s="485"/>
      <c r="OKH539" s="340"/>
      <c r="OKI539" s="485"/>
      <c r="OKJ539" s="340"/>
      <c r="OKK539" s="485"/>
      <c r="OKL539" s="340"/>
      <c r="OKM539" s="485"/>
      <c r="OKN539" s="340"/>
      <c r="OKO539" s="485"/>
      <c r="OKP539" s="340"/>
      <c r="OKQ539" s="485"/>
      <c r="OKR539" s="340"/>
      <c r="OKS539" s="485"/>
      <c r="OKT539" s="340"/>
      <c r="OKU539" s="485"/>
      <c r="OKV539" s="340"/>
      <c r="OKW539" s="485"/>
      <c r="OKX539" s="340"/>
      <c r="OKY539" s="485"/>
      <c r="OKZ539" s="340"/>
      <c r="OLA539" s="485"/>
      <c r="OLB539" s="340"/>
      <c r="OLC539" s="485"/>
      <c r="OLD539" s="340"/>
      <c r="OLE539" s="485"/>
      <c r="OLF539" s="340"/>
      <c r="OLG539" s="485"/>
      <c r="OLH539" s="340"/>
      <c r="OLI539" s="485"/>
      <c r="OLJ539" s="340"/>
      <c r="OLK539" s="485"/>
      <c r="OLL539" s="340"/>
      <c r="OLM539" s="485"/>
      <c r="OLN539" s="340"/>
      <c r="OLO539" s="485"/>
      <c r="OLP539" s="340"/>
      <c r="OLQ539" s="485"/>
      <c r="OLR539" s="340"/>
      <c r="OLS539" s="485"/>
      <c r="OLT539" s="340"/>
      <c r="OLU539" s="485"/>
      <c r="OLV539" s="340"/>
      <c r="OLW539" s="485"/>
      <c r="OLX539" s="340"/>
      <c r="OLY539" s="485"/>
      <c r="OLZ539" s="340"/>
      <c r="OMA539" s="485"/>
      <c r="OMB539" s="340"/>
      <c r="OMC539" s="485"/>
      <c r="OMD539" s="340"/>
      <c r="OME539" s="485"/>
      <c r="OMF539" s="340"/>
      <c r="OMG539" s="485"/>
      <c r="OMH539" s="340"/>
      <c r="OMI539" s="485"/>
      <c r="OMJ539" s="340"/>
      <c r="OMK539" s="485"/>
      <c r="OML539" s="340"/>
      <c r="OMM539" s="485"/>
      <c r="OMN539" s="340"/>
      <c r="OMO539" s="485"/>
      <c r="OMP539" s="340"/>
      <c r="OMQ539" s="485"/>
      <c r="OMR539" s="340"/>
      <c r="OMS539" s="485"/>
      <c r="OMT539" s="340"/>
      <c r="OMU539" s="485"/>
      <c r="OMV539" s="340"/>
      <c r="OMW539" s="485"/>
      <c r="OMX539" s="340"/>
      <c r="OMY539" s="485"/>
      <c r="OMZ539" s="340"/>
      <c r="ONA539" s="485"/>
      <c r="ONB539" s="340"/>
      <c r="ONC539" s="485"/>
      <c r="OND539" s="340"/>
      <c r="ONE539" s="485"/>
      <c r="ONF539" s="340"/>
      <c r="ONG539" s="485"/>
      <c r="ONH539" s="340"/>
      <c r="ONI539" s="485"/>
      <c r="ONJ539" s="340"/>
      <c r="ONK539" s="485"/>
      <c r="ONL539" s="340"/>
      <c r="ONM539" s="485"/>
      <c r="ONN539" s="340"/>
      <c r="ONO539" s="485"/>
      <c r="ONP539" s="340"/>
      <c r="ONQ539" s="485"/>
      <c r="ONR539" s="340"/>
      <c r="ONS539" s="485"/>
      <c r="ONT539" s="340"/>
      <c r="ONU539" s="485"/>
      <c r="ONV539" s="340"/>
      <c r="ONW539" s="485"/>
      <c r="ONX539" s="340"/>
      <c r="ONY539" s="485"/>
      <c r="ONZ539" s="340"/>
      <c r="OOA539" s="485"/>
      <c r="OOB539" s="340"/>
      <c r="OOC539" s="485"/>
      <c r="OOD539" s="340"/>
      <c r="OOE539" s="485"/>
      <c r="OOF539" s="340"/>
      <c r="OOG539" s="485"/>
      <c r="OOH539" s="340"/>
      <c r="OOI539" s="485"/>
      <c r="OOJ539" s="340"/>
      <c r="OOK539" s="485"/>
      <c r="OOL539" s="340"/>
      <c r="OOM539" s="485"/>
      <c r="OON539" s="340"/>
      <c r="OOO539" s="485"/>
      <c r="OOP539" s="340"/>
      <c r="OOQ539" s="485"/>
      <c r="OOR539" s="340"/>
      <c r="OOS539" s="485"/>
      <c r="OOT539" s="340"/>
      <c r="OOU539" s="485"/>
      <c r="OOV539" s="340"/>
      <c r="OOW539" s="485"/>
      <c r="OOX539" s="340"/>
      <c r="OOY539" s="485"/>
      <c r="OOZ539" s="340"/>
      <c r="OPA539" s="485"/>
      <c r="OPB539" s="340"/>
      <c r="OPC539" s="485"/>
      <c r="OPD539" s="340"/>
      <c r="OPE539" s="485"/>
      <c r="OPF539" s="340"/>
      <c r="OPG539" s="485"/>
      <c r="OPH539" s="340"/>
      <c r="OPI539" s="485"/>
      <c r="OPJ539" s="340"/>
      <c r="OPK539" s="485"/>
      <c r="OPL539" s="340"/>
      <c r="OPM539" s="485"/>
      <c r="OPN539" s="340"/>
      <c r="OPO539" s="485"/>
      <c r="OPP539" s="340"/>
      <c r="OPQ539" s="485"/>
      <c r="OPR539" s="340"/>
      <c r="OPS539" s="485"/>
      <c r="OPT539" s="340"/>
      <c r="OPU539" s="485"/>
      <c r="OPV539" s="340"/>
      <c r="OPW539" s="485"/>
      <c r="OPX539" s="340"/>
      <c r="OPY539" s="485"/>
      <c r="OPZ539" s="340"/>
      <c r="OQA539" s="485"/>
      <c r="OQB539" s="340"/>
      <c r="OQC539" s="485"/>
      <c r="OQD539" s="340"/>
      <c r="OQE539" s="485"/>
      <c r="OQF539" s="340"/>
      <c r="OQG539" s="485"/>
      <c r="OQH539" s="340"/>
      <c r="OQI539" s="485"/>
      <c r="OQJ539" s="340"/>
      <c r="OQK539" s="485"/>
      <c r="OQL539" s="340"/>
      <c r="OQM539" s="485"/>
      <c r="OQN539" s="340"/>
      <c r="OQO539" s="485"/>
      <c r="OQP539" s="340"/>
      <c r="OQQ539" s="485"/>
      <c r="OQR539" s="340"/>
      <c r="OQS539" s="485"/>
      <c r="OQT539" s="340"/>
      <c r="OQU539" s="485"/>
      <c r="OQV539" s="340"/>
      <c r="OQW539" s="485"/>
      <c r="OQX539" s="340"/>
      <c r="OQY539" s="485"/>
      <c r="OQZ539" s="340"/>
      <c r="ORA539" s="485"/>
      <c r="ORB539" s="340"/>
      <c r="ORC539" s="485"/>
      <c r="ORD539" s="340"/>
      <c r="ORE539" s="485"/>
      <c r="ORF539" s="340"/>
      <c r="ORG539" s="485"/>
      <c r="ORH539" s="340"/>
      <c r="ORI539" s="485"/>
      <c r="ORJ539" s="340"/>
      <c r="ORK539" s="485"/>
      <c r="ORL539" s="340"/>
      <c r="ORM539" s="485"/>
      <c r="ORN539" s="340"/>
      <c r="ORO539" s="485"/>
      <c r="ORP539" s="340"/>
      <c r="ORQ539" s="485"/>
      <c r="ORR539" s="340"/>
      <c r="ORS539" s="485"/>
      <c r="ORT539" s="340"/>
      <c r="ORU539" s="485"/>
      <c r="ORV539" s="340"/>
      <c r="ORW539" s="485"/>
      <c r="ORX539" s="340"/>
      <c r="ORY539" s="485"/>
      <c r="ORZ539" s="340"/>
      <c r="OSA539" s="485"/>
      <c r="OSB539" s="340"/>
      <c r="OSC539" s="485"/>
      <c r="OSD539" s="340"/>
      <c r="OSE539" s="485"/>
      <c r="OSF539" s="340"/>
      <c r="OSG539" s="485"/>
      <c r="OSH539" s="340"/>
      <c r="OSI539" s="485"/>
      <c r="OSJ539" s="340"/>
      <c r="OSK539" s="485"/>
      <c r="OSL539" s="340"/>
      <c r="OSM539" s="485"/>
      <c r="OSN539" s="340"/>
      <c r="OSO539" s="485"/>
      <c r="OSP539" s="340"/>
      <c r="OSQ539" s="485"/>
      <c r="OSR539" s="340"/>
      <c r="OSS539" s="485"/>
      <c r="OST539" s="340"/>
      <c r="OSU539" s="485"/>
      <c r="OSV539" s="340"/>
      <c r="OSW539" s="485"/>
      <c r="OSX539" s="340"/>
      <c r="OSY539" s="485"/>
      <c r="OSZ539" s="340"/>
      <c r="OTA539" s="485"/>
      <c r="OTB539" s="340"/>
      <c r="OTC539" s="485"/>
      <c r="OTD539" s="340"/>
      <c r="OTE539" s="485"/>
      <c r="OTF539" s="340"/>
      <c r="OTG539" s="485"/>
      <c r="OTH539" s="340"/>
      <c r="OTI539" s="485"/>
      <c r="OTJ539" s="340"/>
      <c r="OTK539" s="485"/>
      <c r="OTL539" s="340"/>
      <c r="OTM539" s="485"/>
      <c r="OTN539" s="340"/>
      <c r="OTO539" s="485"/>
      <c r="OTP539" s="340"/>
      <c r="OTQ539" s="485"/>
      <c r="OTR539" s="340"/>
      <c r="OTS539" s="485"/>
      <c r="OTT539" s="340"/>
      <c r="OTU539" s="485"/>
      <c r="OTV539" s="340"/>
      <c r="OTW539" s="485"/>
      <c r="OTX539" s="340"/>
      <c r="OTY539" s="485"/>
      <c r="OTZ539" s="340"/>
      <c r="OUA539" s="485"/>
      <c r="OUB539" s="340"/>
      <c r="OUC539" s="485"/>
      <c r="OUD539" s="340"/>
      <c r="OUE539" s="485"/>
      <c r="OUF539" s="340"/>
      <c r="OUG539" s="485"/>
      <c r="OUH539" s="340"/>
      <c r="OUI539" s="485"/>
      <c r="OUJ539" s="340"/>
      <c r="OUK539" s="485"/>
      <c r="OUL539" s="340"/>
      <c r="OUM539" s="485"/>
      <c r="OUN539" s="340"/>
      <c r="OUO539" s="485"/>
      <c r="OUP539" s="340"/>
      <c r="OUQ539" s="485"/>
      <c r="OUR539" s="340"/>
      <c r="OUS539" s="485"/>
      <c r="OUT539" s="340"/>
      <c r="OUU539" s="485"/>
      <c r="OUV539" s="340"/>
      <c r="OUW539" s="485"/>
      <c r="OUX539" s="340"/>
      <c r="OUY539" s="485"/>
      <c r="OUZ539" s="340"/>
      <c r="OVA539" s="485"/>
      <c r="OVB539" s="340"/>
      <c r="OVC539" s="485"/>
      <c r="OVD539" s="340"/>
      <c r="OVE539" s="485"/>
      <c r="OVF539" s="340"/>
      <c r="OVG539" s="485"/>
      <c r="OVH539" s="340"/>
      <c r="OVI539" s="485"/>
      <c r="OVJ539" s="340"/>
      <c r="OVK539" s="485"/>
      <c r="OVL539" s="340"/>
      <c r="OVM539" s="485"/>
      <c r="OVN539" s="340"/>
      <c r="OVO539" s="485"/>
      <c r="OVP539" s="340"/>
      <c r="OVQ539" s="485"/>
      <c r="OVR539" s="340"/>
      <c r="OVS539" s="485"/>
      <c r="OVT539" s="340"/>
      <c r="OVU539" s="485"/>
      <c r="OVV539" s="340"/>
      <c r="OVW539" s="485"/>
      <c r="OVX539" s="340"/>
      <c r="OVY539" s="485"/>
      <c r="OVZ539" s="340"/>
      <c r="OWA539" s="485"/>
      <c r="OWB539" s="340"/>
      <c r="OWC539" s="485"/>
      <c r="OWD539" s="340"/>
      <c r="OWE539" s="485"/>
      <c r="OWF539" s="340"/>
      <c r="OWG539" s="485"/>
      <c r="OWH539" s="340"/>
      <c r="OWI539" s="485"/>
      <c r="OWJ539" s="340"/>
      <c r="OWK539" s="485"/>
      <c r="OWL539" s="340"/>
      <c r="OWM539" s="485"/>
      <c r="OWN539" s="340"/>
      <c r="OWO539" s="485"/>
      <c r="OWP539" s="340"/>
      <c r="OWQ539" s="485"/>
      <c r="OWR539" s="340"/>
      <c r="OWS539" s="485"/>
      <c r="OWT539" s="340"/>
      <c r="OWU539" s="485"/>
      <c r="OWV539" s="340"/>
      <c r="OWW539" s="485"/>
      <c r="OWX539" s="340"/>
      <c r="OWY539" s="485"/>
      <c r="OWZ539" s="340"/>
      <c r="OXA539" s="485"/>
      <c r="OXB539" s="340"/>
      <c r="OXC539" s="485"/>
      <c r="OXD539" s="340"/>
      <c r="OXE539" s="485"/>
      <c r="OXF539" s="340"/>
      <c r="OXG539" s="485"/>
      <c r="OXH539" s="340"/>
      <c r="OXI539" s="485"/>
      <c r="OXJ539" s="340"/>
      <c r="OXK539" s="485"/>
      <c r="OXL539" s="340"/>
      <c r="OXM539" s="485"/>
      <c r="OXN539" s="340"/>
      <c r="OXO539" s="485"/>
      <c r="OXP539" s="340"/>
      <c r="OXQ539" s="485"/>
      <c r="OXR539" s="340"/>
      <c r="OXS539" s="485"/>
      <c r="OXT539" s="340"/>
      <c r="OXU539" s="485"/>
      <c r="OXV539" s="340"/>
      <c r="OXW539" s="485"/>
      <c r="OXX539" s="340"/>
      <c r="OXY539" s="485"/>
      <c r="OXZ539" s="340"/>
      <c r="OYA539" s="485"/>
      <c r="OYB539" s="340"/>
      <c r="OYC539" s="485"/>
      <c r="OYD539" s="340"/>
      <c r="OYE539" s="485"/>
      <c r="OYF539" s="340"/>
      <c r="OYG539" s="485"/>
      <c r="OYH539" s="340"/>
      <c r="OYI539" s="485"/>
      <c r="OYJ539" s="340"/>
      <c r="OYK539" s="485"/>
      <c r="OYL539" s="340"/>
      <c r="OYM539" s="485"/>
      <c r="OYN539" s="340"/>
      <c r="OYO539" s="485"/>
      <c r="OYP539" s="340"/>
      <c r="OYQ539" s="485"/>
      <c r="OYR539" s="340"/>
      <c r="OYS539" s="485"/>
      <c r="OYT539" s="340"/>
      <c r="OYU539" s="485"/>
      <c r="OYV539" s="340"/>
      <c r="OYW539" s="485"/>
      <c r="OYX539" s="340"/>
      <c r="OYY539" s="485"/>
      <c r="OYZ539" s="340"/>
      <c r="OZA539" s="485"/>
      <c r="OZB539" s="340"/>
      <c r="OZC539" s="485"/>
      <c r="OZD539" s="340"/>
      <c r="OZE539" s="485"/>
      <c r="OZF539" s="340"/>
      <c r="OZG539" s="485"/>
      <c r="OZH539" s="340"/>
      <c r="OZI539" s="485"/>
      <c r="OZJ539" s="340"/>
      <c r="OZK539" s="485"/>
      <c r="OZL539" s="340"/>
      <c r="OZM539" s="485"/>
      <c r="OZN539" s="340"/>
      <c r="OZO539" s="485"/>
      <c r="OZP539" s="340"/>
      <c r="OZQ539" s="485"/>
      <c r="OZR539" s="340"/>
      <c r="OZS539" s="485"/>
      <c r="OZT539" s="340"/>
      <c r="OZU539" s="485"/>
      <c r="OZV539" s="340"/>
      <c r="OZW539" s="485"/>
      <c r="OZX539" s="340"/>
      <c r="OZY539" s="485"/>
      <c r="OZZ539" s="340"/>
      <c r="PAA539" s="485"/>
      <c r="PAB539" s="340"/>
      <c r="PAC539" s="485"/>
      <c r="PAD539" s="340"/>
      <c r="PAE539" s="485"/>
      <c r="PAF539" s="340"/>
      <c r="PAG539" s="485"/>
      <c r="PAH539" s="340"/>
      <c r="PAI539" s="485"/>
      <c r="PAJ539" s="340"/>
      <c r="PAK539" s="485"/>
      <c r="PAL539" s="340"/>
      <c r="PAM539" s="485"/>
      <c r="PAN539" s="340"/>
      <c r="PAO539" s="485"/>
      <c r="PAP539" s="340"/>
      <c r="PAQ539" s="485"/>
      <c r="PAR539" s="340"/>
      <c r="PAS539" s="485"/>
      <c r="PAT539" s="340"/>
      <c r="PAU539" s="485"/>
      <c r="PAV539" s="340"/>
      <c r="PAW539" s="485"/>
      <c r="PAX539" s="340"/>
      <c r="PAY539" s="485"/>
      <c r="PAZ539" s="340"/>
      <c r="PBA539" s="485"/>
      <c r="PBB539" s="340"/>
      <c r="PBC539" s="485"/>
      <c r="PBD539" s="340"/>
      <c r="PBE539" s="485"/>
      <c r="PBF539" s="340"/>
      <c r="PBG539" s="485"/>
      <c r="PBH539" s="340"/>
      <c r="PBI539" s="485"/>
      <c r="PBJ539" s="340"/>
      <c r="PBK539" s="485"/>
      <c r="PBL539" s="340"/>
      <c r="PBM539" s="485"/>
      <c r="PBN539" s="340"/>
      <c r="PBO539" s="485"/>
      <c r="PBP539" s="340"/>
      <c r="PBQ539" s="485"/>
      <c r="PBR539" s="340"/>
      <c r="PBS539" s="485"/>
      <c r="PBT539" s="340"/>
      <c r="PBU539" s="485"/>
      <c r="PBV539" s="340"/>
      <c r="PBW539" s="485"/>
      <c r="PBX539" s="340"/>
      <c r="PBY539" s="485"/>
      <c r="PBZ539" s="340"/>
      <c r="PCA539" s="485"/>
      <c r="PCB539" s="340"/>
      <c r="PCC539" s="485"/>
      <c r="PCD539" s="340"/>
      <c r="PCE539" s="485"/>
      <c r="PCF539" s="340"/>
      <c r="PCG539" s="485"/>
      <c r="PCH539" s="340"/>
      <c r="PCI539" s="485"/>
      <c r="PCJ539" s="340"/>
      <c r="PCK539" s="485"/>
      <c r="PCL539" s="340"/>
      <c r="PCM539" s="485"/>
      <c r="PCN539" s="340"/>
      <c r="PCO539" s="485"/>
      <c r="PCP539" s="340"/>
      <c r="PCQ539" s="485"/>
      <c r="PCR539" s="340"/>
      <c r="PCS539" s="485"/>
      <c r="PCT539" s="340"/>
      <c r="PCU539" s="485"/>
      <c r="PCV539" s="340"/>
      <c r="PCW539" s="485"/>
      <c r="PCX539" s="340"/>
      <c r="PCY539" s="485"/>
      <c r="PCZ539" s="340"/>
      <c r="PDA539" s="485"/>
      <c r="PDB539" s="340"/>
      <c r="PDC539" s="485"/>
      <c r="PDD539" s="340"/>
      <c r="PDE539" s="485"/>
      <c r="PDF539" s="340"/>
      <c r="PDG539" s="485"/>
      <c r="PDH539" s="340"/>
      <c r="PDI539" s="485"/>
      <c r="PDJ539" s="340"/>
      <c r="PDK539" s="485"/>
      <c r="PDL539" s="340"/>
      <c r="PDM539" s="485"/>
      <c r="PDN539" s="340"/>
      <c r="PDO539" s="485"/>
      <c r="PDP539" s="340"/>
      <c r="PDQ539" s="485"/>
      <c r="PDR539" s="340"/>
      <c r="PDS539" s="485"/>
      <c r="PDT539" s="340"/>
      <c r="PDU539" s="485"/>
      <c r="PDV539" s="340"/>
      <c r="PDW539" s="485"/>
      <c r="PDX539" s="340"/>
      <c r="PDY539" s="485"/>
      <c r="PDZ539" s="340"/>
      <c r="PEA539" s="485"/>
      <c r="PEB539" s="340"/>
      <c r="PEC539" s="485"/>
      <c r="PED539" s="340"/>
      <c r="PEE539" s="485"/>
      <c r="PEF539" s="340"/>
      <c r="PEG539" s="485"/>
      <c r="PEH539" s="340"/>
      <c r="PEI539" s="485"/>
      <c r="PEJ539" s="340"/>
      <c r="PEK539" s="485"/>
      <c r="PEL539" s="340"/>
      <c r="PEM539" s="485"/>
      <c r="PEN539" s="340"/>
      <c r="PEO539" s="485"/>
      <c r="PEP539" s="340"/>
      <c r="PEQ539" s="485"/>
      <c r="PER539" s="340"/>
      <c r="PES539" s="485"/>
      <c r="PET539" s="340"/>
      <c r="PEU539" s="485"/>
      <c r="PEV539" s="340"/>
      <c r="PEW539" s="485"/>
      <c r="PEX539" s="340"/>
      <c r="PEY539" s="485"/>
      <c r="PEZ539" s="340"/>
      <c r="PFA539" s="485"/>
      <c r="PFB539" s="340"/>
      <c r="PFC539" s="485"/>
      <c r="PFD539" s="340"/>
      <c r="PFE539" s="485"/>
      <c r="PFF539" s="340"/>
      <c r="PFG539" s="485"/>
      <c r="PFH539" s="340"/>
      <c r="PFI539" s="485"/>
      <c r="PFJ539" s="340"/>
      <c r="PFK539" s="485"/>
      <c r="PFL539" s="340"/>
      <c r="PFM539" s="485"/>
      <c r="PFN539" s="340"/>
      <c r="PFO539" s="485"/>
      <c r="PFP539" s="340"/>
      <c r="PFQ539" s="485"/>
      <c r="PFR539" s="340"/>
      <c r="PFS539" s="485"/>
      <c r="PFT539" s="340"/>
      <c r="PFU539" s="485"/>
      <c r="PFV539" s="340"/>
      <c r="PFW539" s="485"/>
      <c r="PFX539" s="340"/>
      <c r="PFY539" s="485"/>
      <c r="PFZ539" s="340"/>
      <c r="PGA539" s="485"/>
      <c r="PGB539" s="340"/>
      <c r="PGC539" s="485"/>
      <c r="PGD539" s="340"/>
      <c r="PGE539" s="485"/>
      <c r="PGF539" s="340"/>
      <c r="PGG539" s="485"/>
      <c r="PGH539" s="340"/>
      <c r="PGI539" s="485"/>
      <c r="PGJ539" s="340"/>
      <c r="PGK539" s="485"/>
      <c r="PGL539" s="340"/>
      <c r="PGM539" s="485"/>
      <c r="PGN539" s="340"/>
      <c r="PGO539" s="485"/>
      <c r="PGP539" s="340"/>
      <c r="PGQ539" s="485"/>
      <c r="PGR539" s="340"/>
      <c r="PGS539" s="485"/>
      <c r="PGT539" s="340"/>
      <c r="PGU539" s="485"/>
      <c r="PGV539" s="340"/>
      <c r="PGW539" s="485"/>
      <c r="PGX539" s="340"/>
      <c r="PGY539" s="485"/>
      <c r="PGZ539" s="340"/>
      <c r="PHA539" s="485"/>
      <c r="PHB539" s="340"/>
      <c r="PHC539" s="485"/>
      <c r="PHD539" s="340"/>
      <c r="PHE539" s="485"/>
      <c r="PHF539" s="340"/>
      <c r="PHG539" s="485"/>
      <c r="PHH539" s="340"/>
      <c r="PHI539" s="485"/>
      <c r="PHJ539" s="340"/>
      <c r="PHK539" s="485"/>
      <c r="PHL539" s="340"/>
      <c r="PHM539" s="485"/>
      <c r="PHN539" s="340"/>
      <c r="PHO539" s="485"/>
      <c r="PHP539" s="340"/>
      <c r="PHQ539" s="485"/>
      <c r="PHR539" s="340"/>
      <c r="PHS539" s="485"/>
      <c r="PHT539" s="340"/>
      <c r="PHU539" s="485"/>
      <c r="PHV539" s="340"/>
      <c r="PHW539" s="485"/>
      <c r="PHX539" s="340"/>
      <c r="PHY539" s="485"/>
      <c r="PHZ539" s="340"/>
      <c r="PIA539" s="485"/>
      <c r="PIB539" s="340"/>
      <c r="PIC539" s="485"/>
      <c r="PID539" s="340"/>
      <c r="PIE539" s="485"/>
      <c r="PIF539" s="340"/>
      <c r="PIG539" s="485"/>
      <c r="PIH539" s="340"/>
      <c r="PII539" s="485"/>
      <c r="PIJ539" s="340"/>
      <c r="PIK539" s="485"/>
      <c r="PIL539" s="340"/>
      <c r="PIM539" s="485"/>
      <c r="PIN539" s="340"/>
      <c r="PIO539" s="485"/>
      <c r="PIP539" s="340"/>
      <c r="PIQ539" s="485"/>
      <c r="PIR539" s="340"/>
      <c r="PIS539" s="485"/>
      <c r="PIT539" s="340"/>
      <c r="PIU539" s="485"/>
      <c r="PIV539" s="340"/>
      <c r="PIW539" s="485"/>
      <c r="PIX539" s="340"/>
      <c r="PIY539" s="485"/>
      <c r="PIZ539" s="340"/>
      <c r="PJA539" s="485"/>
      <c r="PJB539" s="340"/>
      <c r="PJC539" s="485"/>
      <c r="PJD539" s="340"/>
      <c r="PJE539" s="485"/>
      <c r="PJF539" s="340"/>
      <c r="PJG539" s="485"/>
      <c r="PJH539" s="340"/>
      <c r="PJI539" s="485"/>
      <c r="PJJ539" s="340"/>
      <c r="PJK539" s="485"/>
      <c r="PJL539" s="340"/>
      <c r="PJM539" s="485"/>
      <c r="PJN539" s="340"/>
      <c r="PJO539" s="485"/>
      <c r="PJP539" s="340"/>
      <c r="PJQ539" s="485"/>
      <c r="PJR539" s="340"/>
      <c r="PJS539" s="485"/>
      <c r="PJT539" s="340"/>
      <c r="PJU539" s="485"/>
      <c r="PJV539" s="340"/>
      <c r="PJW539" s="485"/>
      <c r="PJX539" s="340"/>
      <c r="PJY539" s="485"/>
      <c r="PJZ539" s="340"/>
      <c r="PKA539" s="485"/>
      <c r="PKB539" s="340"/>
      <c r="PKC539" s="485"/>
      <c r="PKD539" s="340"/>
      <c r="PKE539" s="485"/>
      <c r="PKF539" s="340"/>
      <c r="PKG539" s="485"/>
      <c r="PKH539" s="340"/>
      <c r="PKI539" s="485"/>
      <c r="PKJ539" s="340"/>
      <c r="PKK539" s="485"/>
      <c r="PKL539" s="340"/>
      <c r="PKM539" s="485"/>
      <c r="PKN539" s="340"/>
      <c r="PKO539" s="485"/>
      <c r="PKP539" s="340"/>
      <c r="PKQ539" s="485"/>
      <c r="PKR539" s="340"/>
      <c r="PKS539" s="485"/>
      <c r="PKT539" s="340"/>
      <c r="PKU539" s="485"/>
      <c r="PKV539" s="340"/>
      <c r="PKW539" s="485"/>
      <c r="PKX539" s="340"/>
      <c r="PKY539" s="485"/>
      <c r="PKZ539" s="340"/>
      <c r="PLA539" s="485"/>
      <c r="PLB539" s="340"/>
      <c r="PLC539" s="485"/>
      <c r="PLD539" s="340"/>
      <c r="PLE539" s="485"/>
      <c r="PLF539" s="340"/>
      <c r="PLG539" s="485"/>
      <c r="PLH539" s="340"/>
      <c r="PLI539" s="485"/>
      <c r="PLJ539" s="340"/>
      <c r="PLK539" s="485"/>
      <c r="PLL539" s="340"/>
      <c r="PLM539" s="485"/>
      <c r="PLN539" s="340"/>
      <c r="PLO539" s="485"/>
      <c r="PLP539" s="340"/>
      <c r="PLQ539" s="485"/>
      <c r="PLR539" s="340"/>
      <c r="PLS539" s="485"/>
      <c r="PLT539" s="340"/>
      <c r="PLU539" s="485"/>
      <c r="PLV539" s="340"/>
      <c r="PLW539" s="485"/>
      <c r="PLX539" s="340"/>
      <c r="PLY539" s="485"/>
      <c r="PLZ539" s="340"/>
      <c r="PMA539" s="485"/>
      <c r="PMB539" s="340"/>
      <c r="PMC539" s="485"/>
      <c r="PMD539" s="340"/>
      <c r="PME539" s="485"/>
      <c r="PMF539" s="340"/>
      <c r="PMG539" s="485"/>
      <c r="PMH539" s="340"/>
      <c r="PMI539" s="485"/>
      <c r="PMJ539" s="340"/>
      <c r="PMK539" s="485"/>
      <c r="PML539" s="340"/>
      <c r="PMM539" s="485"/>
      <c r="PMN539" s="340"/>
      <c r="PMO539" s="485"/>
      <c r="PMP539" s="340"/>
      <c r="PMQ539" s="485"/>
      <c r="PMR539" s="340"/>
      <c r="PMS539" s="485"/>
      <c r="PMT539" s="340"/>
      <c r="PMU539" s="485"/>
      <c r="PMV539" s="340"/>
      <c r="PMW539" s="485"/>
      <c r="PMX539" s="340"/>
      <c r="PMY539" s="485"/>
      <c r="PMZ539" s="340"/>
      <c r="PNA539" s="485"/>
      <c r="PNB539" s="340"/>
      <c r="PNC539" s="485"/>
      <c r="PND539" s="340"/>
      <c r="PNE539" s="485"/>
      <c r="PNF539" s="340"/>
      <c r="PNG539" s="485"/>
      <c r="PNH539" s="340"/>
      <c r="PNI539" s="485"/>
      <c r="PNJ539" s="340"/>
      <c r="PNK539" s="485"/>
      <c r="PNL539" s="340"/>
      <c r="PNM539" s="485"/>
      <c r="PNN539" s="340"/>
      <c r="PNO539" s="485"/>
      <c r="PNP539" s="340"/>
      <c r="PNQ539" s="485"/>
      <c r="PNR539" s="340"/>
      <c r="PNS539" s="485"/>
      <c r="PNT539" s="340"/>
      <c r="PNU539" s="485"/>
      <c r="PNV539" s="340"/>
      <c r="PNW539" s="485"/>
      <c r="PNX539" s="340"/>
      <c r="PNY539" s="485"/>
      <c r="PNZ539" s="340"/>
      <c r="POA539" s="485"/>
      <c r="POB539" s="340"/>
      <c r="POC539" s="485"/>
      <c r="POD539" s="340"/>
      <c r="POE539" s="485"/>
      <c r="POF539" s="340"/>
      <c r="POG539" s="485"/>
      <c r="POH539" s="340"/>
      <c r="POI539" s="485"/>
      <c r="POJ539" s="340"/>
      <c r="POK539" s="485"/>
      <c r="POL539" s="340"/>
      <c r="POM539" s="485"/>
      <c r="PON539" s="340"/>
      <c r="POO539" s="485"/>
      <c r="POP539" s="340"/>
      <c r="POQ539" s="485"/>
      <c r="POR539" s="340"/>
      <c r="POS539" s="485"/>
      <c r="POT539" s="340"/>
      <c r="POU539" s="485"/>
      <c r="POV539" s="340"/>
      <c r="POW539" s="485"/>
      <c r="POX539" s="340"/>
      <c r="POY539" s="485"/>
      <c r="POZ539" s="340"/>
      <c r="PPA539" s="485"/>
      <c r="PPB539" s="340"/>
      <c r="PPC539" s="485"/>
      <c r="PPD539" s="340"/>
      <c r="PPE539" s="485"/>
      <c r="PPF539" s="340"/>
      <c r="PPG539" s="485"/>
      <c r="PPH539" s="340"/>
      <c r="PPI539" s="485"/>
      <c r="PPJ539" s="340"/>
      <c r="PPK539" s="485"/>
      <c r="PPL539" s="340"/>
      <c r="PPM539" s="485"/>
      <c r="PPN539" s="340"/>
      <c r="PPO539" s="485"/>
      <c r="PPP539" s="340"/>
      <c r="PPQ539" s="485"/>
      <c r="PPR539" s="340"/>
      <c r="PPS539" s="485"/>
      <c r="PPT539" s="340"/>
      <c r="PPU539" s="485"/>
      <c r="PPV539" s="340"/>
      <c r="PPW539" s="485"/>
      <c r="PPX539" s="340"/>
      <c r="PPY539" s="485"/>
      <c r="PPZ539" s="340"/>
      <c r="PQA539" s="485"/>
      <c r="PQB539" s="340"/>
      <c r="PQC539" s="485"/>
      <c r="PQD539" s="340"/>
      <c r="PQE539" s="485"/>
      <c r="PQF539" s="340"/>
      <c r="PQG539" s="485"/>
      <c r="PQH539" s="340"/>
      <c r="PQI539" s="485"/>
      <c r="PQJ539" s="340"/>
      <c r="PQK539" s="485"/>
      <c r="PQL539" s="340"/>
      <c r="PQM539" s="485"/>
      <c r="PQN539" s="340"/>
      <c r="PQO539" s="485"/>
      <c r="PQP539" s="340"/>
      <c r="PQQ539" s="485"/>
      <c r="PQR539" s="340"/>
      <c r="PQS539" s="485"/>
      <c r="PQT539" s="340"/>
      <c r="PQU539" s="485"/>
      <c r="PQV539" s="340"/>
      <c r="PQW539" s="485"/>
      <c r="PQX539" s="340"/>
      <c r="PQY539" s="485"/>
      <c r="PQZ539" s="340"/>
      <c r="PRA539" s="485"/>
      <c r="PRB539" s="340"/>
      <c r="PRC539" s="485"/>
      <c r="PRD539" s="340"/>
      <c r="PRE539" s="485"/>
      <c r="PRF539" s="340"/>
      <c r="PRG539" s="485"/>
      <c r="PRH539" s="340"/>
      <c r="PRI539" s="485"/>
      <c r="PRJ539" s="340"/>
      <c r="PRK539" s="485"/>
      <c r="PRL539" s="340"/>
      <c r="PRM539" s="485"/>
      <c r="PRN539" s="340"/>
      <c r="PRO539" s="485"/>
      <c r="PRP539" s="340"/>
      <c r="PRQ539" s="485"/>
      <c r="PRR539" s="340"/>
      <c r="PRS539" s="485"/>
      <c r="PRT539" s="340"/>
      <c r="PRU539" s="485"/>
      <c r="PRV539" s="340"/>
      <c r="PRW539" s="485"/>
      <c r="PRX539" s="340"/>
      <c r="PRY539" s="485"/>
      <c r="PRZ539" s="340"/>
      <c r="PSA539" s="485"/>
      <c r="PSB539" s="340"/>
      <c r="PSC539" s="485"/>
      <c r="PSD539" s="340"/>
      <c r="PSE539" s="485"/>
      <c r="PSF539" s="340"/>
      <c r="PSG539" s="485"/>
      <c r="PSH539" s="340"/>
      <c r="PSI539" s="485"/>
      <c r="PSJ539" s="340"/>
      <c r="PSK539" s="485"/>
      <c r="PSL539" s="340"/>
      <c r="PSM539" s="485"/>
      <c r="PSN539" s="340"/>
      <c r="PSO539" s="485"/>
      <c r="PSP539" s="340"/>
      <c r="PSQ539" s="485"/>
      <c r="PSR539" s="340"/>
      <c r="PSS539" s="485"/>
      <c r="PST539" s="340"/>
      <c r="PSU539" s="485"/>
      <c r="PSV539" s="340"/>
      <c r="PSW539" s="485"/>
      <c r="PSX539" s="340"/>
      <c r="PSY539" s="485"/>
      <c r="PSZ539" s="340"/>
      <c r="PTA539" s="485"/>
      <c r="PTB539" s="340"/>
      <c r="PTC539" s="485"/>
      <c r="PTD539" s="340"/>
      <c r="PTE539" s="485"/>
      <c r="PTF539" s="340"/>
      <c r="PTG539" s="485"/>
      <c r="PTH539" s="340"/>
      <c r="PTI539" s="485"/>
      <c r="PTJ539" s="340"/>
      <c r="PTK539" s="485"/>
      <c r="PTL539" s="340"/>
      <c r="PTM539" s="485"/>
      <c r="PTN539" s="340"/>
      <c r="PTO539" s="485"/>
      <c r="PTP539" s="340"/>
      <c r="PTQ539" s="485"/>
      <c r="PTR539" s="340"/>
      <c r="PTS539" s="485"/>
      <c r="PTT539" s="340"/>
      <c r="PTU539" s="485"/>
      <c r="PTV539" s="340"/>
      <c r="PTW539" s="485"/>
      <c r="PTX539" s="340"/>
      <c r="PTY539" s="485"/>
      <c r="PTZ539" s="340"/>
      <c r="PUA539" s="485"/>
      <c r="PUB539" s="340"/>
      <c r="PUC539" s="485"/>
      <c r="PUD539" s="340"/>
      <c r="PUE539" s="485"/>
      <c r="PUF539" s="340"/>
      <c r="PUG539" s="485"/>
      <c r="PUH539" s="340"/>
      <c r="PUI539" s="485"/>
      <c r="PUJ539" s="340"/>
      <c r="PUK539" s="485"/>
      <c r="PUL539" s="340"/>
      <c r="PUM539" s="485"/>
      <c r="PUN539" s="340"/>
      <c r="PUO539" s="485"/>
      <c r="PUP539" s="340"/>
      <c r="PUQ539" s="485"/>
      <c r="PUR539" s="340"/>
      <c r="PUS539" s="485"/>
      <c r="PUT539" s="340"/>
      <c r="PUU539" s="485"/>
      <c r="PUV539" s="340"/>
      <c r="PUW539" s="485"/>
      <c r="PUX539" s="340"/>
      <c r="PUY539" s="485"/>
      <c r="PUZ539" s="340"/>
      <c r="PVA539" s="485"/>
      <c r="PVB539" s="340"/>
      <c r="PVC539" s="485"/>
      <c r="PVD539" s="340"/>
      <c r="PVE539" s="485"/>
      <c r="PVF539" s="340"/>
      <c r="PVG539" s="485"/>
      <c r="PVH539" s="340"/>
      <c r="PVI539" s="485"/>
      <c r="PVJ539" s="340"/>
      <c r="PVK539" s="485"/>
      <c r="PVL539" s="340"/>
      <c r="PVM539" s="485"/>
      <c r="PVN539" s="340"/>
      <c r="PVO539" s="485"/>
      <c r="PVP539" s="340"/>
      <c r="PVQ539" s="485"/>
      <c r="PVR539" s="340"/>
      <c r="PVS539" s="485"/>
      <c r="PVT539" s="340"/>
      <c r="PVU539" s="485"/>
      <c r="PVV539" s="340"/>
      <c r="PVW539" s="485"/>
      <c r="PVX539" s="340"/>
      <c r="PVY539" s="485"/>
      <c r="PVZ539" s="340"/>
      <c r="PWA539" s="485"/>
      <c r="PWB539" s="340"/>
      <c r="PWC539" s="485"/>
      <c r="PWD539" s="340"/>
      <c r="PWE539" s="485"/>
      <c r="PWF539" s="340"/>
      <c r="PWG539" s="485"/>
      <c r="PWH539" s="340"/>
      <c r="PWI539" s="485"/>
      <c r="PWJ539" s="340"/>
      <c r="PWK539" s="485"/>
      <c r="PWL539" s="340"/>
      <c r="PWM539" s="485"/>
      <c r="PWN539" s="340"/>
      <c r="PWO539" s="485"/>
      <c r="PWP539" s="340"/>
      <c r="PWQ539" s="485"/>
      <c r="PWR539" s="340"/>
      <c r="PWS539" s="485"/>
      <c r="PWT539" s="340"/>
      <c r="PWU539" s="485"/>
      <c r="PWV539" s="340"/>
      <c r="PWW539" s="485"/>
      <c r="PWX539" s="340"/>
      <c r="PWY539" s="485"/>
      <c r="PWZ539" s="340"/>
      <c r="PXA539" s="485"/>
      <c r="PXB539" s="340"/>
      <c r="PXC539" s="485"/>
      <c r="PXD539" s="340"/>
      <c r="PXE539" s="485"/>
      <c r="PXF539" s="340"/>
      <c r="PXG539" s="485"/>
      <c r="PXH539" s="340"/>
      <c r="PXI539" s="485"/>
      <c r="PXJ539" s="340"/>
      <c r="PXK539" s="485"/>
      <c r="PXL539" s="340"/>
      <c r="PXM539" s="485"/>
      <c r="PXN539" s="340"/>
      <c r="PXO539" s="485"/>
      <c r="PXP539" s="340"/>
      <c r="PXQ539" s="485"/>
      <c r="PXR539" s="340"/>
      <c r="PXS539" s="485"/>
      <c r="PXT539" s="340"/>
      <c r="PXU539" s="485"/>
      <c r="PXV539" s="340"/>
      <c r="PXW539" s="485"/>
      <c r="PXX539" s="340"/>
      <c r="PXY539" s="485"/>
      <c r="PXZ539" s="340"/>
      <c r="PYA539" s="485"/>
      <c r="PYB539" s="340"/>
      <c r="PYC539" s="485"/>
      <c r="PYD539" s="340"/>
      <c r="PYE539" s="485"/>
      <c r="PYF539" s="340"/>
      <c r="PYG539" s="485"/>
      <c r="PYH539" s="340"/>
      <c r="PYI539" s="485"/>
      <c r="PYJ539" s="340"/>
      <c r="PYK539" s="485"/>
      <c r="PYL539" s="340"/>
      <c r="PYM539" s="485"/>
      <c r="PYN539" s="340"/>
      <c r="PYO539" s="485"/>
      <c r="PYP539" s="340"/>
      <c r="PYQ539" s="485"/>
      <c r="PYR539" s="340"/>
      <c r="PYS539" s="485"/>
      <c r="PYT539" s="340"/>
      <c r="PYU539" s="485"/>
      <c r="PYV539" s="340"/>
      <c r="PYW539" s="485"/>
      <c r="PYX539" s="340"/>
      <c r="PYY539" s="485"/>
      <c r="PYZ539" s="340"/>
      <c r="PZA539" s="485"/>
      <c r="PZB539" s="340"/>
      <c r="PZC539" s="485"/>
      <c r="PZD539" s="340"/>
      <c r="PZE539" s="485"/>
      <c r="PZF539" s="340"/>
      <c r="PZG539" s="485"/>
      <c r="PZH539" s="340"/>
      <c r="PZI539" s="485"/>
      <c r="PZJ539" s="340"/>
      <c r="PZK539" s="485"/>
      <c r="PZL539" s="340"/>
      <c r="PZM539" s="485"/>
      <c r="PZN539" s="340"/>
      <c r="PZO539" s="485"/>
      <c r="PZP539" s="340"/>
      <c r="PZQ539" s="485"/>
      <c r="PZR539" s="340"/>
      <c r="PZS539" s="485"/>
      <c r="PZT539" s="340"/>
      <c r="PZU539" s="485"/>
      <c r="PZV539" s="340"/>
      <c r="PZW539" s="485"/>
      <c r="PZX539" s="340"/>
      <c r="PZY539" s="485"/>
      <c r="PZZ539" s="340"/>
      <c r="QAA539" s="485"/>
      <c r="QAB539" s="340"/>
      <c r="QAC539" s="485"/>
      <c r="QAD539" s="340"/>
      <c r="QAE539" s="485"/>
      <c r="QAF539" s="340"/>
      <c r="QAG539" s="485"/>
      <c r="QAH539" s="340"/>
      <c r="QAI539" s="485"/>
      <c r="QAJ539" s="340"/>
      <c r="QAK539" s="485"/>
      <c r="QAL539" s="340"/>
      <c r="QAM539" s="485"/>
      <c r="QAN539" s="340"/>
      <c r="QAO539" s="485"/>
      <c r="QAP539" s="340"/>
      <c r="QAQ539" s="485"/>
      <c r="QAR539" s="340"/>
      <c r="QAS539" s="485"/>
      <c r="QAT539" s="340"/>
      <c r="QAU539" s="485"/>
      <c r="QAV539" s="340"/>
      <c r="QAW539" s="485"/>
      <c r="QAX539" s="340"/>
      <c r="QAY539" s="485"/>
      <c r="QAZ539" s="340"/>
      <c r="QBA539" s="485"/>
      <c r="QBB539" s="340"/>
      <c r="QBC539" s="485"/>
      <c r="QBD539" s="340"/>
      <c r="QBE539" s="485"/>
      <c r="QBF539" s="340"/>
      <c r="QBG539" s="485"/>
      <c r="QBH539" s="340"/>
      <c r="QBI539" s="485"/>
      <c r="QBJ539" s="340"/>
      <c r="QBK539" s="485"/>
      <c r="QBL539" s="340"/>
      <c r="QBM539" s="485"/>
      <c r="QBN539" s="340"/>
      <c r="QBO539" s="485"/>
      <c r="QBP539" s="340"/>
      <c r="QBQ539" s="485"/>
      <c r="QBR539" s="340"/>
      <c r="QBS539" s="485"/>
      <c r="QBT539" s="340"/>
      <c r="QBU539" s="485"/>
      <c r="QBV539" s="340"/>
      <c r="QBW539" s="485"/>
      <c r="QBX539" s="340"/>
      <c r="QBY539" s="485"/>
      <c r="QBZ539" s="340"/>
      <c r="QCA539" s="485"/>
      <c r="QCB539" s="340"/>
      <c r="QCC539" s="485"/>
      <c r="QCD539" s="340"/>
      <c r="QCE539" s="485"/>
      <c r="QCF539" s="340"/>
      <c r="QCG539" s="485"/>
      <c r="QCH539" s="340"/>
      <c r="QCI539" s="485"/>
      <c r="QCJ539" s="340"/>
      <c r="QCK539" s="485"/>
      <c r="QCL539" s="340"/>
      <c r="QCM539" s="485"/>
      <c r="QCN539" s="340"/>
      <c r="QCO539" s="485"/>
      <c r="QCP539" s="340"/>
      <c r="QCQ539" s="485"/>
      <c r="QCR539" s="340"/>
      <c r="QCS539" s="485"/>
      <c r="QCT539" s="340"/>
      <c r="QCU539" s="485"/>
      <c r="QCV539" s="340"/>
      <c r="QCW539" s="485"/>
      <c r="QCX539" s="340"/>
      <c r="QCY539" s="485"/>
      <c r="QCZ539" s="340"/>
      <c r="QDA539" s="485"/>
      <c r="QDB539" s="340"/>
      <c r="QDC539" s="485"/>
      <c r="QDD539" s="340"/>
      <c r="QDE539" s="485"/>
      <c r="QDF539" s="340"/>
      <c r="QDG539" s="485"/>
      <c r="QDH539" s="340"/>
      <c r="QDI539" s="485"/>
      <c r="QDJ539" s="340"/>
      <c r="QDK539" s="485"/>
      <c r="QDL539" s="340"/>
      <c r="QDM539" s="485"/>
      <c r="QDN539" s="340"/>
      <c r="QDO539" s="485"/>
      <c r="QDP539" s="340"/>
      <c r="QDQ539" s="485"/>
      <c r="QDR539" s="340"/>
      <c r="QDS539" s="485"/>
      <c r="QDT539" s="340"/>
      <c r="QDU539" s="485"/>
      <c r="QDV539" s="340"/>
      <c r="QDW539" s="485"/>
      <c r="QDX539" s="340"/>
      <c r="QDY539" s="485"/>
      <c r="QDZ539" s="340"/>
      <c r="QEA539" s="485"/>
      <c r="QEB539" s="340"/>
      <c r="QEC539" s="485"/>
      <c r="QED539" s="340"/>
      <c r="QEE539" s="485"/>
      <c r="QEF539" s="340"/>
      <c r="QEG539" s="485"/>
      <c r="QEH539" s="340"/>
      <c r="QEI539" s="485"/>
      <c r="QEJ539" s="340"/>
      <c r="QEK539" s="485"/>
      <c r="QEL539" s="340"/>
      <c r="QEM539" s="485"/>
      <c r="QEN539" s="340"/>
      <c r="QEO539" s="485"/>
      <c r="QEP539" s="340"/>
      <c r="QEQ539" s="485"/>
      <c r="QER539" s="340"/>
      <c r="QES539" s="485"/>
      <c r="QET539" s="340"/>
      <c r="QEU539" s="485"/>
      <c r="QEV539" s="340"/>
      <c r="QEW539" s="485"/>
      <c r="QEX539" s="340"/>
      <c r="QEY539" s="485"/>
      <c r="QEZ539" s="340"/>
      <c r="QFA539" s="485"/>
      <c r="QFB539" s="340"/>
      <c r="QFC539" s="485"/>
      <c r="QFD539" s="340"/>
      <c r="QFE539" s="485"/>
      <c r="QFF539" s="340"/>
      <c r="QFG539" s="485"/>
      <c r="QFH539" s="340"/>
      <c r="QFI539" s="485"/>
      <c r="QFJ539" s="340"/>
      <c r="QFK539" s="485"/>
      <c r="QFL539" s="340"/>
      <c r="QFM539" s="485"/>
      <c r="QFN539" s="340"/>
      <c r="QFO539" s="485"/>
      <c r="QFP539" s="340"/>
      <c r="QFQ539" s="485"/>
      <c r="QFR539" s="340"/>
      <c r="QFS539" s="485"/>
      <c r="QFT539" s="340"/>
      <c r="QFU539" s="485"/>
      <c r="QFV539" s="340"/>
      <c r="QFW539" s="485"/>
      <c r="QFX539" s="340"/>
      <c r="QFY539" s="485"/>
      <c r="QFZ539" s="340"/>
      <c r="QGA539" s="485"/>
      <c r="QGB539" s="340"/>
      <c r="QGC539" s="485"/>
      <c r="QGD539" s="340"/>
      <c r="QGE539" s="485"/>
      <c r="QGF539" s="340"/>
      <c r="QGG539" s="485"/>
      <c r="QGH539" s="340"/>
      <c r="QGI539" s="485"/>
      <c r="QGJ539" s="340"/>
      <c r="QGK539" s="485"/>
      <c r="QGL539" s="340"/>
      <c r="QGM539" s="485"/>
      <c r="QGN539" s="340"/>
      <c r="QGO539" s="485"/>
      <c r="QGP539" s="340"/>
      <c r="QGQ539" s="485"/>
      <c r="QGR539" s="340"/>
      <c r="QGS539" s="485"/>
      <c r="QGT539" s="340"/>
      <c r="QGU539" s="485"/>
      <c r="QGV539" s="340"/>
      <c r="QGW539" s="485"/>
      <c r="QGX539" s="340"/>
      <c r="QGY539" s="485"/>
      <c r="QGZ539" s="340"/>
      <c r="QHA539" s="485"/>
      <c r="QHB539" s="340"/>
      <c r="QHC539" s="485"/>
      <c r="QHD539" s="340"/>
      <c r="QHE539" s="485"/>
      <c r="QHF539" s="340"/>
      <c r="QHG539" s="485"/>
      <c r="QHH539" s="340"/>
      <c r="QHI539" s="485"/>
      <c r="QHJ539" s="340"/>
      <c r="QHK539" s="485"/>
      <c r="QHL539" s="340"/>
      <c r="QHM539" s="485"/>
      <c r="QHN539" s="340"/>
      <c r="QHO539" s="485"/>
      <c r="QHP539" s="340"/>
      <c r="QHQ539" s="485"/>
      <c r="QHR539" s="340"/>
      <c r="QHS539" s="485"/>
      <c r="QHT539" s="340"/>
      <c r="QHU539" s="485"/>
      <c r="QHV539" s="340"/>
      <c r="QHW539" s="485"/>
      <c r="QHX539" s="340"/>
      <c r="QHY539" s="485"/>
      <c r="QHZ539" s="340"/>
      <c r="QIA539" s="485"/>
      <c r="QIB539" s="340"/>
      <c r="QIC539" s="485"/>
      <c r="QID539" s="340"/>
      <c r="QIE539" s="485"/>
      <c r="QIF539" s="340"/>
      <c r="QIG539" s="485"/>
      <c r="QIH539" s="340"/>
      <c r="QII539" s="485"/>
      <c r="QIJ539" s="340"/>
      <c r="QIK539" s="485"/>
      <c r="QIL539" s="340"/>
      <c r="QIM539" s="485"/>
      <c r="QIN539" s="340"/>
      <c r="QIO539" s="485"/>
      <c r="QIP539" s="340"/>
      <c r="QIQ539" s="485"/>
      <c r="QIR539" s="340"/>
      <c r="QIS539" s="485"/>
      <c r="QIT539" s="340"/>
      <c r="QIU539" s="485"/>
      <c r="QIV539" s="340"/>
      <c r="QIW539" s="485"/>
      <c r="QIX539" s="340"/>
      <c r="QIY539" s="485"/>
      <c r="QIZ539" s="340"/>
      <c r="QJA539" s="485"/>
      <c r="QJB539" s="340"/>
      <c r="QJC539" s="485"/>
      <c r="QJD539" s="340"/>
      <c r="QJE539" s="485"/>
      <c r="QJF539" s="340"/>
      <c r="QJG539" s="485"/>
      <c r="QJH539" s="340"/>
      <c r="QJI539" s="485"/>
      <c r="QJJ539" s="340"/>
      <c r="QJK539" s="485"/>
      <c r="QJL539" s="340"/>
      <c r="QJM539" s="485"/>
      <c r="QJN539" s="340"/>
      <c r="QJO539" s="485"/>
      <c r="QJP539" s="340"/>
      <c r="QJQ539" s="485"/>
      <c r="QJR539" s="340"/>
      <c r="QJS539" s="485"/>
      <c r="QJT539" s="340"/>
      <c r="QJU539" s="485"/>
      <c r="QJV539" s="340"/>
      <c r="QJW539" s="485"/>
      <c r="QJX539" s="340"/>
      <c r="QJY539" s="485"/>
      <c r="QJZ539" s="340"/>
      <c r="QKA539" s="485"/>
      <c r="QKB539" s="340"/>
      <c r="QKC539" s="485"/>
      <c r="QKD539" s="340"/>
      <c r="QKE539" s="485"/>
      <c r="QKF539" s="340"/>
      <c r="QKG539" s="485"/>
      <c r="QKH539" s="340"/>
      <c r="QKI539" s="485"/>
      <c r="QKJ539" s="340"/>
      <c r="QKK539" s="485"/>
      <c r="QKL539" s="340"/>
      <c r="QKM539" s="485"/>
      <c r="QKN539" s="340"/>
      <c r="QKO539" s="485"/>
      <c r="QKP539" s="340"/>
      <c r="QKQ539" s="485"/>
      <c r="QKR539" s="340"/>
      <c r="QKS539" s="485"/>
      <c r="QKT539" s="340"/>
      <c r="QKU539" s="485"/>
      <c r="QKV539" s="340"/>
      <c r="QKW539" s="485"/>
      <c r="QKX539" s="340"/>
      <c r="QKY539" s="485"/>
      <c r="QKZ539" s="340"/>
      <c r="QLA539" s="485"/>
      <c r="QLB539" s="340"/>
      <c r="QLC539" s="485"/>
      <c r="QLD539" s="340"/>
      <c r="QLE539" s="485"/>
      <c r="QLF539" s="340"/>
      <c r="QLG539" s="485"/>
      <c r="QLH539" s="340"/>
      <c r="QLI539" s="485"/>
      <c r="QLJ539" s="340"/>
      <c r="QLK539" s="485"/>
      <c r="QLL539" s="340"/>
      <c r="QLM539" s="485"/>
      <c r="QLN539" s="340"/>
      <c r="QLO539" s="485"/>
      <c r="QLP539" s="340"/>
      <c r="QLQ539" s="485"/>
      <c r="QLR539" s="340"/>
      <c r="QLS539" s="485"/>
      <c r="QLT539" s="340"/>
      <c r="QLU539" s="485"/>
      <c r="QLV539" s="340"/>
      <c r="QLW539" s="485"/>
      <c r="QLX539" s="340"/>
      <c r="QLY539" s="485"/>
      <c r="QLZ539" s="340"/>
      <c r="QMA539" s="485"/>
      <c r="QMB539" s="340"/>
      <c r="QMC539" s="485"/>
      <c r="QMD539" s="340"/>
      <c r="QME539" s="485"/>
      <c r="QMF539" s="340"/>
      <c r="QMG539" s="485"/>
      <c r="QMH539" s="340"/>
      <c r="QMI539" s="485"/>
      <c r="QMJ539" s="340"/>
      <c r="QMK539" s="485"/>
      <c r="QML539" s="340"/>
      <c r="QMM539" s="485"/>
      <c r="QMN539" s="340"/>
      <c r="QMO539" s="485"/>
      <c r="QMP539" s="340"/>
      <c r="QMQ539" s="485"/>
      <c r="QMR539" s="340"/>
      <c r="QMS539" s="485"/>
      <c r="QMT539" s="340"/>
      <c r="QMU539" s="485"/>
      <c r="QMV539" s="340"/>
      <c r="QMW539" s="485"/>
      <c r="QMX539" s="340"/>
      <c r="QMY539" s="485"/>
      <c r="QMZ539" s="340"/>
      <c r="QNA539" s="485"/>
      <c r="QNB539" s="340"/>
      <c r="QNC539" s="485"/>
      <c r="QND539" s="340"/>
      <c r="QNE539" s="485"/>
      <c r="QNF539" s="340"/>
      <c r="QNG539" s="485"/>
      <c r="QNH539" s="340"/>
      <c r="QNI539" s="485"/>
      <c r="QNJ539" s="340"/>
      <c r="QNK539" s="485"/>
      <c r="QNL539" s="340"/>
      <c r="QNM539" s="485"/>
      <c r="QNN539" s="340"/>
      <c r="QNO539" s="485"/>
      <c r="QNP539" s="340"/>
      <c r="QNQ539" s="485"/>
      <c r="QNR539" s="340"/>
      <c r="QNS539" s="485"/>
      <c r="QNT539" s="340"/>
      <c r="QNU539" s="485"/>
      <c r="QNV539" s="340"/>
      <c r="QNW539" s="485"/>
      <c r="QNX539" s="340"/>
      <c r="QNY539" s="485"/>
      <c r="QNZ539" s="340"/>
      <c r="QOA539" s="485"/>
      <c r="QOB539" s="340"/>
      <c r="QOC539" s="485"/>
      <c r="QOD539" s="340"/>
      <c r="QOE539" s="485"/>
      <c r="QOF539" s="340"/>
      <c r="QOG539" s="485"/>
      <c r="QOH539" s="340"/>
      <c r="QOI539" s="485"/>
      <c r="QOJ539" s="340"/>
      <c r="QOK539" s="485"/>
      <c r="QOL539" s="340"/>
      <c r="QOM539" s="485"/>
      <c r="QON539" s="340"/>
      <c r="QOO539" s="485"/>
      <c r="QOP539" s="340"/>
      <c r="QOQ539" s="485"/>
      <c r="QOR539" s="340"/>
      <c r="QOS539" s="485"/>
      <c r="QOT539" s="340"/>
      <c r="QOU539" s="485"/>
      <c r="QOV539" s="340"/>
      <c r="QOW539" s="485"/>
      <c r="QOX539" s="340"/>
      <c r="QOY539" s="485"/>
      <c r="QOZ539" s="340"/>
      <c r="QPA539" s="485"/>
      <c r="QPB539" s="340"/>
      <c r="QPC539" s="485"/>
      <c r="QPD539" s="340"/>
      <c r="QPE539" s="485"/>
      <c r="QPF539" s="340"/>
      <c r="QPG539" s="485"/>
      <c r="QPH539" s="340"/>
      <c r="QPI539" s="485"/>
      <c r="QPJ539" s="340"/>
      <c r="QPK539" s="485"/>
      <c r="QPL539" s="340"/>
      <c r="QPM539" s="485"/>
      <c r="QPN539" s="340"/>
      <c r="QPO539" s="485"/>
      <c r="QPP539" s="340"/>
      <c r="QPQ539" s="485"/>
      <c r="QPR539" s="340"/>
      <c r="QPS539" s="485"/>
      <c r="QPT539" s="340"/>
      <c r="QPU539" s="485"/>
      <c r="QPV539" s="340"/>
      <c r="QPW539" s="485"/>
      <c r="QPX539" s="340"/>
      <c r="QPY539" s="485"/>
      <c r="QPZ539" s="340"/>
      <c r="QQA539" s="485"/>
      <c r="QQB539" s="340"/>
      <c r="QQC539" s="485"/>
      <c r="QQD539" s="340"/>
      <c r="QQE539" s="485"/>
      <c r="QQF539" s="340"/>
      <c r="QQG539" s="485"/>
      <c r="QQH539" s="340"/>
      <c r="QQI539" s="485"/>
      <c r="QQJ539" s="340"/>
      <c r="QQK539" s="485"/>
      <c r="QQL539" s="340"/>
      <c r="QQM539" s="485"/>
      <c r="QQN539" s="340"/>
      <c r="QQO539" s="485"/>
      <c r="QQP539" s="340"/>
      <c r="QQQ539" s="485"/>
      <c r="QQR539" s="340"/>
      <c r="QQS539" s="485"/>
      <c r="QQT539" s="340"/>
      <c r="QQU539" s="485"/>
      <c r="QQV539" s="340"/>
      <c r="QQW539" s="485"/>
      <c r="QQX539" s="340"/>
      <c r="QQY539" s="485"/>
      <c r="QQZ539" s="340"/>
      <c r="QRA539" s="485"/>
      <c r="QRB539" s="340"/>
      <c r="QRC539" s="485"/>
      <c r="QRD539" s="340"/>
      <c r="QRE539" s="485"/>
      <c r="QRF539" s="340"/>
      <c r="QRG539" s="485"/>
      <c r="QRH539" s="340"/>
      <c r="QRI539" s="485"/>
      <c r="QRJ539" s="340"/>
      <c r="QRK539" s="485"/>
      <c r="QRL539" s="340"/>
      <c r="QRM539" s="485"/>
      <c r="QRN539" s="340"/>
      <c r="QRO539" s="485"/>
      <c r="QRP539" s="340"/>
      <c r="QRQ539" s="485"/>
      <c r="QRR539" s="340"/>
      <c r="QRS539" s="485"/>
      <c r="QRT539" s="340"/>
      <c r="QRU539" s="485"/>
      <c r="QRV539" s="340"/>
      <c r="QRW539" s="485"/>
      <c r="QRX539" s="340"/>
      <c r="QRY539" s="485"/>
      <c r="QRZ539" s="340"/>
      <c r="QSA539" s="485"/>
      <c r="QSB539" s="340"/>
      <c r="QSC539" s="485"/>
      <c r="QSD539" s="340"/>
      <c r="QSE539" s="485"/>
      <c r="QSF539" s="340"/>
      <c r="QSG539" s="485"/>
      <c r="QSH539" s="340"/>
      <c r="QSI539" s="485"/>
      <c r="QSJ539" s="340"/>
      <c r="QSK539" s="485"/>
      <c r="QSL539" s="340"/>
      <c r="QSM539" s="485"/>
      <c r="QSN539" s="340"/>
      <c r="QSO539" s="485"/>
      <c r="QSP539" s="340"/>
      <c r="QSQ539" s="485"/>
      <c r="QSR539" s="340"/>
      <c r="QSS539" s="485"/>
      <c r="QST539" s="340"/>
      <c r="QSU539" s="485"/>
      <c r="QSV539" s="340"/>
      <c r="QSW539" s="485"/>
      <c r="QSX539" s="340"/>
      <c r="QSY539" s="485"/>
      <c r="QSZ539" s="340"/>
      <c r="QTA539" s="485"/>
      <c r="QTB539" s="340"/>
      <c r="QTC539" s="485"/>
      <c r="QTD539" s="340"/>
      <c r="QTE539" s="485"/>
      <c r="QTF539" s="340"/>
      <c r="QTG539" s="485"/>
      <c r="QTH539" s="340"/>
      <c r="QTI539" s="485"/>
      <c r="QTJ539" s="340"/>
      <c r="QTK539" s="485"/>
      <c r="QTL539" s="340"/>
      <c r="QTM539" s="485"/>
      <c r="QTN539" s="340"/>
      <c r="QTO539" s="485"/>
      <c r="QTP539" s="340"/>
      <c r="QTQ539" s="485"/>
      <c r="QTR539" s="340"/>
      <c r="QTS539" s="485"/>
      <c r="QTT539" s="340"/>
      <c r="QTU539" s="485"/>
      <c r="QTV539" s="340"/>
      <c r="QTW539" s="485"/>
      <c r="QTX539" s="340"/>
      <c r="QTY539" s="485"/>
      <c r="QTZ539" s="340"/>
      <c r="QUA539" s="485"/>
      <c r="QUB539" s="340"/>
      <c r="QUC539" s="485"/>
      <c r="QUD539" s="340"/>
      <c r="QUE539" s="485"/>
      <c r="QUF539" s="340"/>
      <c r="QUG539" s="485"/>
      <c r="QUH539" s="340"/>
      <c r="QUI539" s="485"/>
      <c r="QUJ539" s="340"/>
      <c r="QUK539" s="485"/>
      <c r="QUL539" s="340"/>
      <c r="QUM539" s="485"/>
      <c r="QUN539" s="340"/>
      <c r="QUO539" s="485"/>
      <c r="QUP539" s="340"/>
      <c r="QUQ539" s="485"/>
      <c r="QUR539" s="340"/>
      <c r="QUS539" s="485"/>
      <c r="QUT539" s="340"/>
      <c r="QUU539" s="485"/>
      <c r="QUV539" s="340"/>
      <c r="QUW539" s="485"/>
      <c r="QUX539" s="340"/>
      <c r="QUY539" s="485"/>
      <c r="QUZ539" s="340"/>
      <c r="QVA539" s="485"/>
      <c r="QVB539" s="340"/>
      <c r="QVC539" s="485"/>
      <c r="QVD539" s="340"/>
      <c r="QVE539" s="485"/>
      <c r="QVF539" s="340"/>
      <c r="QVG539" s="485"/>
      <c r="QVH539" s="340"/>
      <c r="QVI539" s="485"/>
      <c r="QVJ539" s="340"/>
      <c r="QVK539" s="485"/>
      <c r="QVL539" s="340"/>
      <c r="QVM539" s="485"/>
      <c r="QVN539" s="340"/>
      <c r="QVO539" s="485"/>
      <c r="QVP539" s="340"/>
      <c r="QVQ539" s="485"/>
      <c r="QVR539" s="340"/>
      <c r="QVS539" s="485"/>
      <c r="QVT539" s="340"/>
      <c r="QVU539" s="485"/>
      <c r="QVV539" s="340"/>
      <c r="QVW539" s="485"/>
      <c r="QVX539" s="340"/>
      <c r="QVY539" s="485"/>
      <c r="QVZ539" s="340"/>
      <c r="QWA539" s="485"/>
      <c r="QWB539" s="340"/>
      <c r="QWC539" s="485"/>
      <c r="QWD539" s="340"/>
      <c r="QWE539" s="485"/>
      <c r="QWF539" s="340"/>
      <c r="QWG539" s="485"/>
      <c r="QWH539" s="340"/>
      <c r="QWI539" s="485"/>
      <c r="QWJ539" s="340"/>
      <c r="QWK539" s="485"/>
      <c r="QWL539" s="340"/>
      <c r="QWM539" s="485"/>
      <c r="QWN539" s="340"/>
      <c r="QWO539" s="485"/>
      <c r="QWP539" s="340"/>
      <c r="QWQ539" s="485"/>
      <c r="QWR539" s="340"/>
      <c r="QWS539" s="485"/>
      <c r="QWT539" s="340"/>
      <c r="QWU539" s="485"/>
      <c r="QWV539" s="340"/>
      <c r="QWW539" s="485"/>
      <c r="QWX539" s="340"/>
      <c r="QWY539" s="485"/>
      <c r="QWZ539" s="340"/>
      <c r="QXA539" s="485"/>
      <c r="QXB539" s="340"/>
      <c r="QXC539" s="485"/>
      <c r="QXD539" s="340"/>
      <c r="QXE539" s="485"/>
      <c r="QXF539" s="340"/>
      <c r="QXG539" s="485"/>
      <c r="QXH539" s="340"/>
      <c r="QXI539" s="485"/>
      <c r="QXJ539" s="340"/>
      <c r="QXK539" s="485"/>
      <c r="QXL539" s="340"/>
      <c r="QXM539" s="485"/>
      <c r="QXN539" s="340"/>
      <c r="QXO539" s="485"/>
      <c r="QXP539" s="340"/>
      <c r="QXQ539" s="485"/>
      <c r="QXR539" s="340"/>
      <c r="QXS539" s="485"/>
      <c r="QXT539" s="340"/>
      <c r="QXU539" s="485"/>
      <c r="QXV539" s="340"/>
      <c r="QXW539" s="485"/>
      <c r="QXX539" s="340"/>
      <c r="QXY539" s="485"/>
      <c r="QXZ539" s="340"/>
      <c r="QYA539" s="485"/>
      <c r="QYB539" s="340"/>
      <c r="QYC539" s="485"/>
      <c r="QYD539" s="340"/>
      <c r="QYE539" s="485"/>
      <c r="QYF539" s="340"/>
      <c r="QYG539" s="485"/>
      <c r="QYH539" s="340"/>
      <c r="QYI539" s="485"/>
      <c r="QYJ539" s="340"/>
      <c r="QYK539" s="485"/>
      <c r="QYL539" s="340"/>
      <c r="QYM539" s="485"/>
      <c r="QYN539" s="340"/>
      <c r="QYO539" s="485"/>
      <c r="QYP539" s="340"/>
      <c r="QYQ539" s="485"/>
      <c r="QYR539" s="340"/>
      <c r="QYS539" s="485"/>
      <c r="QYT539" s="340"/>
      <c r="QYU539" s="485"/>
      <c r="QYV539" s="340"/>
      <c r="QYW539" s="485"/>
      <c r="QYX539" s="340"/>
      <c r="QYY539" s="485"/>
      <c r="QYZ539" s="340"/>
      <c r="QZA539" s="485"/>
      <c r="QZB539" s="340"/>
      <c r="QZC539" s="485"/>
      <c r="QZD539" s="340"/>
      <c r="QZE539" s="485"/>
      <c r="QZF539" s="340"/>
      <c r="QZG539" s="485"/>
      <c r="QZH539" s="340"/>
      <c r="QZI539" s="485"/>
      <c r="QZJ539" s="340"/>
      <c r="QZK539" s="485"/>
      <c r="QZL539" s="340"/>
      <c r="QZM539" s="485"/>
      <c r="QZN539" s="340"/>
      <c r="QZO539" s="485"/>
      <c r="QZP539" s="340"/>
      <c r="QZQ539" s="485"/>
      <c r="QZR539" s="340"/>
      <c r="QZS539" s="485"/>
      <c r="QZT539" s="340"/>
      <c r="QZU539" s="485"/>
      <c r="QZV539" s="340"/>
      <c r="QZW539" s="485"/>
      <c r="QZX539" s="340"/>
      <c r="QZY539" s="485"/>
      <c r="QZZ539" s="340"/>
      <c r="RAA539" s="485"/>
      <c r="RAB539" s="340"/>
      <c r="RAC539" s="485"/>
      <c r="RAD539" s="340"/>
      <c r="RAE539" s="485"/>
      <c r="RAF539" s="340"/>
      <c r="RAG539" s="485"/>
      <c r="RAH539" s="340"/>
      <c r="RAI539" s="485"/>
      <c r="RAJ539" s="340"/>
      <c r="RAK539" s="485"/>
      <c r="RAL539" s="340"/>
      <c r="RAM539" s="485"/>
      <c r="RAN539" s="340"/>
      <c r="RAO539" s="485"/>
      <c r="RAP539" s="340"/>
      <c r="RAQ539" s="485"/>
      <c r="RAR539" s="340"/>
      <c r="RAS539" s="485"/>
      <c r="RAT539" s="340"/>
      <c r="RAU539" s="485"/>
      <c r="RAV539" s="340"/>
      <c r="RAW539" s="485"/>
      <c r="RAX539" s="340"/>
      <c r="RAY539" s="485"/>
      <c r="RAZ539" s="340"/>
      <c r="RBA539" s="485"/>
      <c r="RBB539" s="340"/>
      <c r="RBC539" s="485"/>
      <c r="RBD539" s="340"/>
      <c r="RBE539" s="485"/>
      <c r="RBF539" s="340"/>
      <c r="RBG539" s="485"/>
      <c r="RBH539" s="340"/>
      <c r="RBI539" s="485"/>
      <c r="RBJ539" s="340"/>
      <c r="RBK539" s="485"/>
      <c r="RBL539" s="340"/>
      <c r="RBM539" s="485"/>
      <c r="RBN539" s="340"/>
      <c r="RBO539" s="485"/>
      <c r="RBP539" s="340"/>
      <c r="RBQ539" s="485"/>
      <c r="RBR539" s="340"/>
      <c r="RBS539" s="485"/>
      <c r="RBT539" s="340"/>
      <c r="RBU539" s="485"/>
      <c r="RBV539" s="340"/>
      <c r="RBW539" s="485"/>
      <c r="RBX539" s="340"/>
      <c r="RBY539" s="485"/>
      <c r="RBZ539" s="340"/>
      <c r="RCA539" s="485"/>
      <c r="RCB539" s="340"/>
      <c r="RCC539" s="485"/>
      <c r="RCD539" s="340"/>
      <c r="RCE539" s="485"/>
      <c r="RCF539" s="340"/>
      <c r="RCG539" s="485"/>
      <c r="RCH539" s="340"/>
      <c r="RCI539" s="485"/>
      <c r="RCJ539" s="340"/>
      <c r="RCK539" s="485"/>
      <c r="RCL539" s="340"/>
      <c r="RCM539" s="485"/>
      <c r="RCN539" s="340"/>
      <c r="RCO539" s="485"/>
      <c r="RCP539" s="340"/>
      <c r="RCQ539" s="485"/>
      <c r="RCR539" s="340"/>
      <c r="RCS539" s="485"/>
      <c r="RCT539" s="340"/>
      <c r="RCU539" s="485"/>
      <c r="RCV539" s="340"/>
      <c r="RCW539" s="485"/>
      <c r="RCX539" s="340"/>
      <c r="RCY539" s="485"/>
      <c r="RCZ539" s="340"/>
      <c r="RDA539" s="485"/>
      <c r="RDB539" s="340"/>
      <c r="RDC539" s="485"/>
      <c r="RDD539" s="340"/>
      <c r="RDE539" s="485"/>
      <c r="RDF539" s="340"/>
      <c r="RDG539" s="485"/>
      <c r="RDH539" s="340"/>
      <c r="RDI539" s="485"/>
      <c r="RDJ539" s="340"/>
      <c r="RDK539" s="485"/>
      <c r="RDL539" s="340"/>
      <c r="RDM539" s="485"/>
      <c r="RDN539" s="340"/>
      <c r="RDO539" s="485"/>
      <c r="RDP539" s="340"/>
      <c r="RDQ539" s="485"/>
      <c r="RDR539" s="340"/>
      <c r="RDS539" s="485"/>
      <c r="RDT539" s="340"/>
      <c r="RDU539" s="485"/>
      <c r="RDV539" s="340"/>
      <c r="RDW539" s="485"/>
      <c r="RDX539" s="340"/>
      <c r="RDY539" s="485"/>
      <c r="RDZ539" s="340"/>
      <c r="REA539" s="485"/>
      <c r="REB539" s="340"/>
      <c r="REC539" s="485"/>
      <c r="RED539" s="340"/>
      <c r="REE539" s="485"/>
      <c r="REF539" s="340"/>
      <c r="REG539" s="485"/>
      <c r="REH539" s="340"/>
      <c r="REI539" s="485"/>
      <c r="REJ539" s="340"/>
      <c r="REK539" s="485"/>
      <c r="REL539" s="340"/>
      <c r="REM539" s="485"/>
      <c r="REN539" s="340"/>
      <c r="REO539" s="485"/>
      <c r="REP539" s="340"/>
      <c r="REQ539" s="485"/>
      <c r="RER539" s="340"/>
      <c r="RES539" s="485"/>
      <c r="RET539" s="340"/>
      <c r="REU539" s="485"/>
      <c r="REV539" s="340"/>
      <c r="REW539" s="485"/>
      <c r="REX539" s="340"/>
      <c r="REY539" s="485"/>
      <c r="REZ539" s="340"/>
      <c r="RFA539" s="485"/>
      <c r="RFB539" s="340"/>
      <c r="RFC539" s="485"/>
      <c r="RFD539" s="340"/>
      <c r="RFE539" s="485"/>
      <c r="RFF539" s="340"/>
      <c r="RFG539" s="485"/>
      <c r="RFH539" s="340"/>
      <c r="RFI539" s="485"/>
      <c r="RFJ539" s="340"/>
      <c r="RFK539" s="485"/>
      <c r="RFL539" s="340"/>
      <c r="RFM539" s="485"/>
      <c r="RFN539" s="340"/>
      <c r="RFO539" s="485"/>
      <c r="RFP539" s="340"/>
      <c r="RFQ539" s="485"/>
      <c r="RFR539" s="340"/>
      <c r="RFS539" s="485"/>
      <c r="RFT539" s="340"/>
      <c r="RFU539" s="485"/>
      <c r="RFV539" s="340"/>
      <c r="RFW539" s="485"/>
      <c r="RFX539" s="340"/>
      <c r="RFY539" s="485"/>
      <c r="RFZ539" s="340"/>
      <c r="RGA539" s="485"/>
      <c r="RGB539" s="340"/>
      <c r="RGC539" s="485"/>
      <c r="RGD539" s="340"/>
      <c r="RGE539" s="485"/>
      <c r="RGF539" s="340"/>
      <c r="RGG539" s="485"/>
      <c r="RGH539" s="340"/>
      <c r="RGI539" s="485"/>
      <c r="RGJ539" s="340"/>
      <c r="RGK539" s="485"/>
      <c r="RGL539" s="340"/>
      <c r="RGM539" s="485"/>
      <c r="RGN539" s="340"/>
      <c r="RGO539" s="485"/>
      <c r="RGP539" s="340"/>
      <c r="RGQ539" s="485"/>
      <c r="RGR539" s="340"/>
      <c r="RGS539" s="485"/>
      <c r="RGT539" s="340"/>
      <c r="RGU539" s="485"/>
      <c r="RGV539" s="340"/>
      <c r="RGW539" s="485"/>
      <c r="RGX539" s="340"/>
      <c r="RGY539" s="485"/>
      <c r="RGZ539" s="340"/>
      <c r="RHA539" s="485"/>
      <c r="RHB539" s="340"/>
      <c r="RHC539" s="485"/>
      <c r="RHD539" s="340"/>
      <c r="RHE539" s="485"/>
      <c r="RHF539" s="340"/>
      <c r="RHG539" s="485"/>
      <c r="RHH539" s="340"/>
      <c r="RHI539" s="485"/>
      <c r="RHJ539" s="340"/>
      <c r="RHK539" s="485"/>
      <c r="RHL539" s="340"/>
      <c r="RHM539" s="485"/>
      <c r="RHN539" s="340"/>
      <c r="RHO539" s="485"/>
      <c r="RHP539" s="340"/>
      <c r="RHQ539" s="485"/>
      <c r="RHR539" s="340"/>
      <c r="RHS539" s="485"/>
      <c r="RHT539" s="340"/>
      <c r="RHU539" s="485"/>
      <c r="RHV539" s="340"/>
      <c r="RHW539" s="485"/>
      <c r="RHX539" s="340"/>
      <c r="RHY539" s="485"/>
      <c r="RHZ539" s="340"/>
      <c r="RIA539" s="485"/>
      <c r="RIB539" s="340"/>
      <c r="RIC539" s="485"/>
      <c r="RID539" s="340"/>
      <c r="RIE539" s="485"/>
      <c r="RIF539" s="340"/>
      <c r="RIG539" s="485"/>
      <c r="RIH539" s="340"/>
      <c r="RII539" s="485"/>
      <c r="RIJ539" s="340"/>
      <c r="RIK539" s="485"/>
      <c r="RIL539" s="340"/>
      <c r="RIM539" s="485"/>
      <c r="RIN539" s="340"/>
      <c r="RIO539" s="485"/>
      <c r="RIP539" s="340"/>
      <c r="RIQ539" s="485"/>
      <c r="RIR539" s="340"/>
      <c r="RIS539" s="485"/>
      <c r="RIT539" s="340"/>
      <c r="RIU539" s="485"/>
      <c r="RIV539" s="340"/>
      <c r="RIW539" s="485"/>
      <c r="RIX539" s="340"/>
      <c r="RIY539" s="485"/>
      <c r="RIZ539" s="340"/>
      <c r="RJA539" s="485"/>
      <c r="RJB539" s="340"/>
      <c r="RJC539" s="485"/>
      <c r="RJD539" s="340"/>
      <c r="RJE539" s="485"/>
      <c r="RJF539" s="340"/>
      <c r="RJG539" s="485"/>
      <c r="RJH539" s="340"/>
      <c r="RJI539" s="485"/>
      <c r="RJJ539" s="340"/>
      <c r="RJK539" s="485"/>
      <c r="RJL539" s="340"/>
      <c r="RJM539" s="485"/>
      <c r="RJN539" s="340"/>
      <c r="RJO539" s="485"/>
      <c r="RJP539" s="340"/>
      <c r="RJQ539" s="485"/>
      <c r="RJR539" s="340"/>
      <c r="RJS539" s="485"/>
      <c r="RJT539" s="340"/>
      <c r="RJU539" s="485"/>
      <c r="RJV539" s="340"/>
      <c r="RJW539" s="485"/>
      <c r="RJX539" s="340"/>
      <c r="RJY539" s="485"/>
      <c r="RJZ539" s="340"/>
      <c r="RKA539" s="485"/>
      <c r="RKB539" s="340"/>
      <c r="RKC539" s="485"/>
      <c r="RKD539" s="340"/>
      <c r="RKE539" s="485"/>
      <c r="RKF539" s="340"/>
      <c r="RKG539" s="485"/>
      <c r="RKH539" s="340"/>
      <c r="RKI539" s="485"/>
      <c r="RKJ539" s="340"/>
      <c r="RKK539" s="485"/>
      <c r="RKL539" s="340"/>
      <c r="RKM539" s="485"/>
      <c r="RKN539" s="340"/>
      <c r="RKO539" s="485"/>
      <c r="RKP539" s="340"/>
      <c r="RKQ539" s="485"/>
      <c r="RKR539" s="340"/>
      <c r="RKS539" s="485"/>
      <c r="RKT539" s="340"/>
      <c r="RKU539" s="485"/>
      <c r="RKV539" s="340"/>
      <c r="RKW539" s="485"/>
      <c r="RKX539" s="340"/>
      <c r="RKY539" s="485"/>
      <c r="RKZ539" s="340"/>
      <c r="RLA539" s="485"/>
      <c r="RLB539" s="340"/>
      <c r="RLC539" s="485"/>
      <c r="RLD539" s="340"/>
      <c r="RLE539" s="485"/>
      <c r="RLF539" s="340"/>
      <c r="RLG539" s="485"/>
      <c r="RLH539" s="340"/>
      <c r="RLI539" s="485"/>
      <c r="RLJ539" s="340"/>
      <c r="RLK539" s="485"/>
      <c r="RLL539" s="340"/>
      <c r="RLM539" s="485"/>
      <c r="RLN539" s="340"/>
      <c r="RLO539" s="485"/>
      <c r="RLP539" s="340"/>
      <c r="RLQ539" s="485"/>
      <c r="RLR539" s="340"/>
      <c r="RLS539" s="485"/>
      <c r="RLT539" s="340"/>
      <c r="RLU539" s="485"/>
      <c r="RLV539" s="340"/>
      <c r="RLW539" s="485"/>
      <c r="RLX539" s="340"/>
      <c r="RLY539" s="485"/>
      <c r="RLZ539" s="340"/>
      <c r="RMA539" s="485"/>
      <c r="RMB539" s="340"/>
      <c r="RMC539" s="485"/>
      <c r="RMD539" s="340"/>
      <c r="RME539" s="485"/>
      <c r="RMF539" s="340"/>
      <c r="RMG539" s="485"/>
      <c r="RMH539" s="340"/>
      <c r="RMI539" s="485"/>
      <c r="RMJ539" s="340"/>
      <c r="RMK539" s="485"/>
      <c r="RML539" s="340"/>
      <c r="RMM539" s="485"/>
      <c r="RMN539" s="340"/>
      <c r="RMO539" s="485"/>
      <c r="RMP539" s="340"/>
      <c r="RMQ539" s="485"/>
      <c r="RMR539" s="340"/>
      <c r="RMS539" s="485"/>
      <c r="RMT539" s="340"/>
      <c r="RMU539" s="485"/>
      <c r="RMV539" s="340"/>
      <c r="RMW539" s="485"/>
      <c r="RMX539" s="340"/>
      <c r="RMY539" s="485"/>
      <c r="RMZ539" s="340"/>
      <c r="RNA539" s="485"/>
      <c r="RNB539" s="340"/>
      <c r="RNC539" s="485"/>
      <c r="RND539" s="340"/>
      <c r="RNE539" s="485"/>
      <c r="RNF539" s="340"/>
      <c r="RNG539" s="485"/>
      <c r="RNH539" s="340"/>
      <c r="RNI539" s="485"/>
      <c r="RNJ539" s="340"/>
      <c r="RNK539" s="485"/>
      <c r="RNL539" s="340"/>
      <c r="RNM539" s="485"/>
      <c r="RNN539" s="340"/>
      <c r="RNO539" s="485"/>
      <c r="RNP539" s="340"/>
      <c r="RNQ539" s="485"/>
      <c r="RNR539" s="340"/>
      <c r="RNS539" s="485"/>
      <c r="RNT539" s="340"/>
      <c r="RNU539" s="485"/>
      <c r="RNV539" s="340"/>
      <c r="RNW539" s="485"/>
      <c r="RNX539" s="340"/>
      <c r="RNY539" s="485"/>
      <c r="RNZ539" s="340"/>
      <c r="ROA539" s="485"/>
      <c r="ROB539" s="340"/>
      <c r="ROC539" s="485"/>
      <c r="ROD539" s="340"/>
      <c r="ROE539" s="485"/>
      <c r="ROF539" s="340"/>
      <c r="ROG539" s="485"/>
      <c r="ROH539" s="340"/>
      <c r="ROI539" s="485"/>
      <c r="ROJ539" s="340"/>
      <c r="ROK539" s="485"/>
      <c r="ROL539" s="340"/>
      <c r="ROM539" s="485"/>
      <c r="RON539" s="340"/>
      <c r="ROO539" s="485"/>
      <c r="ROP539" s="340"/>
      <c r="ROQ539" s="485"/>
      <c r="ROR539" s="340"/>
      <c r="ROS539" s="485"/>
      <c r="ROT539" s="340"/>
      <c r="ROU539" s="485"/>
      <c r="ROV539" s="340"/>
      <c r="ROW539" s="485"/>
      <c r="ROX539" s="340"/>
      <c r="ROY539" s="485"/>
      <c r="ROZ539" s="340"/>
      <c r="RPA539" s="485"/>
      <c r="RPB539" s="340"/>
      <c r="RPC539" s="485"/>
      <c r="RPD539" s="340"/>
      <c r="RPE539" s="485"/>
      <c r="RPF539" s="340"/>
      <c r="RPG539" s="485"/>
      <c r="RPH539" s="340"/>
      <c r="RPI539" s="485"/>
      <c r="RPJ539" s="340"/>
      <c r="RPK539" s="485"/>
      <c r="RPL539" s="340"/>
      <c r="RPM539" s="485"/>
      <c r="RPN539" s="340"/>
      <c r="RPO539" s="485"/>
      <c r="RPP539" s="340"/>
      <c r="RPQ539" s="485"/>
      <c r="RPR539" s="340"/>
      <c r="RPS539" s="485"/>
      <c r="RPT539" s="340"/>
      <c r="RPU539" s="485"/>
      <c r="RPV539" s="340"/>
      <c r="RPW539" s="485"/>
      <c r="RPX539" s="340"/>
      <c r="RPY539" s="485"/>
      <c r="RPZ539" s="340"/>
      <c r="RQA539" s="485"/>
      <c r="RQB539" s="340"/>
      <c r="RQC539" s="485"/>
      <c r="RQD539" s="340"/>
      <c r="RQE539" s="485"/>
      <c r="RQF539" s="340"/>
      <c r="RQG539" s="485"/>
      <c r="RQH539" s="340"/>
      <c r="RQI539" s="485"/>
      <c r="RQJ539" s="340"/>
      <c r="RQK539" s="485"/>
      <c r="RQL539" s="340"/>
      <c r="RQM539" s="485"/>
      <c r="RQN539" s="340"/>
      <c r="RQO539" s="485"/>
      <c r="RQP539" s="340"/>
      <c r="RQQ539" s="485"/>
      <c r="RQR539" s="340"/>
      <c r="RQS539" s="485"/>
      <c r="RQT539" s="340"/>
      <c r="RQU539" s="485"/>
      <c r="RQV539" s="340"/>
      <c r="RQW539" s="485"/>
      <c r="RQX539" s="340"/>
      <c r="RQY539" s="485"/>
      <c r="RQZ539" s="340"/>
      <c r="RRA539" s="485"/>
      <c r="RRB539" s="340"/>
      <c r="RRC539" s="485"/>
      <c r="RRD539" s="340"/>
      <c r="RRE539" s="485"/>
      <c r="RRF539" s="340"/>
      <c r="RRG539" s="485"/>
      <c r="RRH539" s="340"/>
      <c r="RRI539" s="485"/>
      <c r="RRJ539" s="340"/>
      <c r="RRK539" s="485"/>
      <c r="RRL539" s="340"/>
      <c r="RRM539" s="485"/>
      <c r="RRN539" s="340"/>
      <c r="RRO539" s="485"/>
      <c r="RRP539" s="340"/>
      <c r="RRQ539" s="485"/>
      <c r="RRR539" s="340"/>
      <c r="RRS539" s="485"/>
      <c r="RRT539" s="340"/>
      <c r="RRU539" s="485"/>
      <c r="RRV539" s="340"/>
      <c r="RRW539" s="485"/>
      <c r="RRX539" s="340"/>
      <c r="RRY539" s="485"/>
      <c r="RRZ539" s="340"/>
      <c r="RSA539" s="485"/>
      <c r="RSB539" s="340"/>
      <c r="RSC539" s="485"/>
      <c r="RSD539" s="340"/>
      <c r="RSE539" s="485"/>
      <c r="RSF539" s="340"/>
      <c r="RSG539" s="485"/>
      <c r="RSH539" s="340"/>
      <c r="RSI539" s="485"/>
      <c r="RSJ539" s="340"/>
      <c r="RSK539" s="485"/>
      <c r="RSL539" s="340"/>
      <c r="RSM539" s="485"/>
      <c r="RSN539" s="340"/>
      <c r="RSO539" s="485"/>
      <c r="RSP539" s="340"/>
      <c r="RSQ539" s="485"/>
      <c r="RSR539" s="340"/>
      <c r="RSS539" s="485"/>
      <c r="RST539" s="340"/>
      <c r="RSU539" s="485"/>
      <c r="RSV539" s="340"/>
      <c r="RSW539" s="485"/>
      <c r="RSX539" s="340"/>
      <c r="RSY539" s="485"/>
      <c r="RSZ539" s="340"/>
      <c r="RTA539" s="485"/>
      <c r="RTB539" s="340"/>
      <c r="RTC539" s="485"/>
      <c r="RTD539" s="340"/>
      <c r="RTE539" s="485"/>
      <c r="RTF539" s="340"/>
      <c r="RTG539" s="485"/>
      <c r="RTH539" s="340"/>
      <c r="RTI539" s="485"/>
      <c r="RTJ539" s="340"/>
      <c r="RTK539" s="485"/>
      <c r="RTL539" s="340"/>
      <c r="RTM539" s="485"/>
      <c r="RTN539" s="340"/>
      <c r="RTO539" s="485"/>
      <c r="RTP539" s="340"/>
      <c r="RTQ539" s="485"/>
      <c r="RTR539" s="340"/>
      <c r="RTS539" s="485"/>
      <c r="RTT539" s="340"/>
      <c r="RTU539" s="485"/>
      <c r="RTV539" s="340"/>
      <c r="RTW539" s="485"/>
      <c r="RTX539" s="340"/>
      <c r="RTY539" s="485"/>
      <c r="RTZ539" s="340"/>
      <c r="RUA539" s="485"/>
      <c r="RUB539" s="340"/>
      <c r="RUC539" s="485"/>
      <c r="RUD539" s="340"/>
      <c r="RUE539" s="485"/>
      <c r="RUF539" s="340"/>
      <c r="RUG539" s="485"/>
      <c r="RUH539" s="340"/>
      <c r="RUI539" s="485"/>
      <c r="RUJ539" s="340"/>
      <c r="RUK539" s="485"/>
      <c r="RUL539" s="340"/>
      <c r="RUM539" s="485"/>
      <c r="RUN539" s="340"/>
      <c r="RUO539" s="485"/>
      <c r="RUP539" s="340"/>
      <c r="RUQ539" s="485"/>
      <c r="RUR539" s="340"/>
      <c r="RUS539" s="485"/>
      <c r="RUT539" s="340"/>
      <c r="RUU539" s="485"/>
      <c r="RUV539" s="340"/>
      <c r="RUW539" s="485"/>
      <c r="RUX539" s="340"/>
      <c r="RUY539" s="485"/>
      <c r="RUZ539" s="340"/>
      <c r="RVA539" s="485"/>
      <c r="RVB539" s="340"/>
      <c r="RVC539" s="485"/>
      <c r="RVD539" s="340"/>
      <c r="RVE539" s="485"/>
      <c r="RVF539" s="340"/>
      <c r="RVG539" s="485"/>
      <c r="RVH539" s="340"/>
      <c r="RVI539" s="485"/>
      <c r="RVJ539" s="340"/>
      <c r="RVK539" s="485"/>
      <c r="RVL539" s="340"/>
      <c r="RVM539" s="485"/>
      <c r="RVN539" s="340"/>
      <c r="RVO539" s="485"/>
      <c r="RVP539" s="340"/>
      <c r="RVQ539" s="485"/>
      <c r="RVR539" s="340"/>
      <c r="RVS539" s="485"/>
      <c r="RVT539" s="340"/>
      <c r="RVU539" s="485"/>
      <c r="RVV539" s="340"/>
      <c r="RVW539" s="485"/>
      <c r="RVX539" s="340"/>
      <c r="RVY539" s="485"/>
      <c r="RVZ539" s="340"/>
      <c r="RWA539" s="485"/>
      <c r="RWB539" s="340"/>
      <c r="RWC539" s="485"/>
      <c r="RWD539" s="340"/>
      <c r="RWE539" s="485"/>
      <c r="RWF539" s="340"/>
      <c r="RWG539" s="485"/>
      <c r="RWH539" s="340"/>
      <c r="RWI539" s="485"/>
      <c r="RWJ539" s="340"/>
      <c r="RWK539" s="485"/>
      <c r="RWL539" s="340"/>
      <c r="RWM539" s="485"/>
      <c r="RWN539" s="340"/>
      <c r="RWO539" s="485"/>
      <c r="RWP539" s="340"/>
      <c r="RWQ539" s="485"/>
      <c r="RWR539" s="340"/>
      <c r="RWS539" s="485"/>
      <c r="RWT539" s="340"/>
      <c r="RWU539" s="485"/>
      <c r="RWV539" s="340"/>
      <c r="RWW539" s="485"/>
      <c r="RWX539" s="340"/>
      <c r="RWY539" s="485"/>
      <c r="RWZ539" s="340"/>
      <c r="RXA539" s="485"/>
      <c r="RXB539" s="340"/>
      <c r="RXC539" s="485"/>
      <c r="RXD539" s="340"/>
      <c r="RXE539" s="485"/>
      <c r="RXF539" s="340"/>
      <c r="RXG539" s="485"/>
      <c r="RXH539" s="340"/>
      <c r="RXI539" s="485"/>
      <c r="RXJ539" s="340"/>
      <c r="RXK539" s="485"/>
      <c r="RXL539" s="340"/>
      <c r="RXM539" s="485"/>
      <c r="RXN539" s="340"/>
      <c r="RXO539" s="485"/>
      <c r="RXP539" s="340"/>
      <c r="RXQ539" s="485"/>
      <c r="RXR539" s="340"/>
      <c r="RXS539" s="485"/>
      <c r="RXT539" s="340"/>
      <c r="RXU539" s="485"/>
      <c r="RXV539" s="340"/>
      <c r="RXW539" s="485"/>
      <c r="RXX539" s="340"/>
      <c r="RXY539" s="485"/>
      <c r="RXZ539" s="340"/>
      <c r="RYA539" s="485"/>
      <c r="RYB539" s="340"/>
      <c r="RYC539" s="485"/>
      <c r="RYD539" s="340"/>
      <c r="RYE539" s="485"/>
      <c r="RYF539" s="340"/>
      <c r="RYG539" s="485"/>
      <c r="RYH539" s="340"/>
      <c r="RYI539" s="485"/>
      <c r="RYJ539" s="340"/>
      <c r="RYK539" s="485"/>
      <c r="RYL539" s="340"/>
      <c r="RYM539" s="485"/>
      <c r="RYN539" s="340"/>
      <c r="RYO539" s="485"/>
      <c r="RYP539" s="340"/>
      <c r="RYQ539" s="485"/>
      <c r="RYR539" s="340"/>
      <c r="RYS539" s="485"/>
      <c r="RYT539" s="340"/>
      <c r="RYU539" s="485"/>
      <c r="RYV539" s="340"/>
      <c r="RYW539" s="485"/>
      <c r="RYX539" s="340"/>
      <c r="RYY539" s="485"/>
      <c r="RYZ539" s="340"/>
      <c r="RZA539" s="485"/>
      <c r="RZB539" s="340"/>
      <c r="RZC539" s="485"/>
      <c r="RZD539" s="340"/>
      <c r="RZE539" s="485"/>
      <c r="RZF539" s="340"/>
      <c r="RZG539" s="485"/>
      <c r="RZH539" s="340"/>
      <c r="RZI539" s="485"/>
      <c r="RZJ539" s="340"/>
      <c r="RZK539" s="485"/>
      <c r="RZL539" s="340"/>
      <c r="RZM539" s="485"/>
      <c r="RZN539" s="340"/>
      <c r="RZO539" s="485"/>
      <c r="RZP539" s="340"/>
      <c r="RZQ539" s="485"/>
      <c r="RZR539" s="340"/>
      <c r="RZS539" s="485"/>
      <c r="RZT539" s="340"/>
      <c r="RZU539" s="485"/>
      <c r="RZV539" s="340"/>
      <c r="RZW539" s="485"/>
      <c r="RZX539" s="340"/>
      <c r="RZY539" s="485"/>
      <c r="RZZ539" s="340"/>
      <c r="SAA539" s="485"/>
      <c r="SAB539" s="340"/>
      <c r="SAC539" s="485"/>
      <c r="SAD539" s="340"/>
      <c r="SAE539" s="485"/>
      <c r="SAF539" s="340"/>
      <c r="SAG539" s="485"/>
      <c r="SAH539" s="340"/>
      <c r="SAI539" s="485"/>
      <c r="SAJ539" s="340"/>
      <c r="SAK539" s="485"/>
      <c r="SAL539" s="340"/>
      <c r="SAM539" s="485"/>
      <c r="SAN539" s="340"/>
      <c r="SAO539" s="485"/>
      <c r="SAP539" s="340"/>
      <c r="SAQ539" s="485"/>
      <c r="SAR539" s="340"/>
      <c r="SAS539" s="485"/>
      <c r="SAT539" s="340"/>
      <c r="SAU539" s="485"/>
      <c r="SAV539" s="340"/>
      <c r="SAW539" s="485"/>
      <c r="SAX539" s="340"/>
      <c r="SAY539" s="485"/>
      <c r="SAZ539" s="340"/>
      <c r="SBA539" s="485"/>
      <c r="SBB539" s="340"/>
      <c r="SBC539" s="485"/>
      <c r="SBD539" s="340"/>
      <c r="SBE539" s="485"/>
      <c r="SBF539" s="340"/>
      <c r="SBG539" s="485"/>
      <c r="SBH539" s="340"/>
      <c r="SBI539" s="485"/>
      <c r="SBJ539" s="340"/>
      <c r="SBK539" s="485"/>
      <c r="SBL539" s="340"/>
      <c r="SBM539" s="485"/>
      <c r="SBN539" s="340"/>
      <c r="SBO539" s="485"/>
      <c r="SBP539" s="340"/>
      <c r="SBQ539" s="485"/>
      <c r="SBR539" s="340"/>
      <c r="SBS539" s="485"/>
      <c r="SBT539" s="340"/>
      <c r="SBU539" s="485"/>
      <c r="SBV539" s="340"/>
      <c r="SBW539" s="485"/>
      <c r="SBX539" s="340"/>
      <c r="SBY539" s="485"/>
      <c r="SBZ539" s="340"/>
      <c r="SCA539" s="485"/>
      <c r="SCB539" s="340"/>
      <c r="SCC539" s="485"/>
      <c r="SCD539" s="340"/>
      <c r="SCE539" s="485"/>
      <c r="SCF539" s="340"/>
      <c r="SCG539" s="485"/>
      <c r="SCH539" s="340"/>
      <c r="SCI539" s="485"/>
      <c r="SCJ539" s="340"/>
      <c r="SCK539" s="485"/>
      <c r="SCL539" s="340"/>
      <c r="SCM539" s="485"/>
      <c r="SCN539" s="340"/>
      <c r="SCO539" s="485"/>
      <c r="SCP539" s="340"/>
      <c r="SCQ539" s="485"/>
      <c r="SCR539" s="340"/>
      <c r="SCS539" s="485"/>
      <c r="SCT539" s="340"/>
      <c r="SCU539" s="485"/>
      <c r="SCV539" s="340"/>
      <c r="SCW539" s="485"/>
      <c r="SCX539" s="340"/>
      <c r="SCY539" s="485"/>
      <c r="SCZ539" s="340"/>
      <c r="SDA539" s="485"/>
      <c r="SDB539" s="340"/>
      <c r="SDC539" s="485"/>
      <c r="SDD539" s="340"/>
      <c r="SDE539" s="485"/>
      <c r="SDF539" s="340"/>
      <c r="SDG539" s="485"/>
      <c r="SDH539" s="340"/>
      <c r="SDI539" s="485"/>
      <c r="SDJ539" s="340"/>
      <c r="SDK539" s="485"/>
      <c r="SDL539" s="340"/>
      <c r="SDM539" s="485"/>
      <c r="SDN539" s="340"/>
      <c r="SDO539" s="485"/>
      <c r="SDP539" s="340"/>
      <c r="SDQ539" s="485"/>
      <c r="SDR539" s="340"/>
      <c r="SDS539" s="485"/>
      <c r="SDT539" s="340"/>
      <c r="SDU539" s="485"/>
      <c r="SDV539" s="340"/>
      <c r="SDW539" s="485"/>
      <c r="SDX539" s="340"/>
      <c r="SDY539" s="485"/>
      <c r="SDZ539" s="340"/>
      <c r="SEA539" s="485"/>
      <c r="SEB539" s="340"/>
      <c r="SEC539" s="485"/>
      <c r="SED539" s="340"/>
      <c r="SEE539" s="485"/>
      <c r="SEF539" s="340"/>
      <c r="SEG539" s="485"/>
      <c r="SEH539" s="340"/>
      <c r="SEI539" s="485"/>
      <c r="SEJ539" s="340"/>
      <c r="SEK539" s="485"/>
      <c r="SEL539" s="340"/>
      <c r="SEM539" s="485"/>
      <c r="SEN539" s="340"/>
      <c r="SEO539" s="485"/>
      <c r="SEP539" s="340"/>
      <c r="SEQ539" s="485"/>
      <c r="SER539" s="340"/>
      <c r="SES539" s="485"/>
      <c r="SET539" s="340"/>
      <c r="SEU539" s="485"/>
      <c r="SEV539" s="340"/>
      <c r="SEW539" s="485"/>
      <c r="SEX539" s="340"/>
      <c r="SEY539" s="485"/>
      <c r="SEZ539" s="340"/>
      <c r="SFA539" s="485"/>
      <c r="SFB539" s="340"/>
      <c r="SFC539" s="485"/>
      <c r="SFD539" s="340"/>
      <c r="SFE539" s="485"/>
      <c r="SFF539" s="340"/>
      <c r="SFG539" s="485"/>
      <c r="SFH539" s="340"/>
      <c r="SFI539" s="485"/>
      <c r="SFJ539" s="340"/>
      <c r="SFK539" s="485"/>
      <c r="SFL539" s="340"/>
      <c r="SFM539" s="485"/>
      <c r="SFN539" s="340"/>
      <c r="SFO539" s="485"/>
      <c r="SFP539" s="340"/>
      <c r="SFQ539" s="485"/>
      <c r="SFR539" s="340"/>
      <c r="SFS539" s="485"/>
      <c r="SFT539" s="340"/>
      <c r="SFU539" s="485"/>
      <c r="SFV539" s="340"/>
      <c r="SFW539" s="485"/>
      <c r="SFX539" s="340"/>
      <c r="SFY539" s="485"/>
      <c r="SFZ539" s="340"/>
      <c r="SGA539" s="485"/>
      <c r="SGB539" s="340"/>
      <c r="SGC539" s="485"/>
      <c r="SGD539" s="340"/>
      <c r="SGE539" s="485"/>
      <c r="SGF539" s="340"/>
      <c r="SGG539" s="485"/>
      <c r="SGH539" s="340"/>
      <c r="SGI539" s="485"/>
      <c r="SGJ539" s="340"/>
      <c r="SGK539" s="485"/>
      <c r="SGL539" s="340"/>
      <c r="SGM539" s="485"/>
      <c r="SGN539" s="340"/>
      <c r="SGO539" s="485"/>
      <c r="SGP539" s="340"/>
      <c r="SGQ539" s="485"/>
      <c r="SGR539" s="340"/>
      <c r="SGS539" s="485"/>
      <c r="SGT539" s="340"/>
      <c r="SGU539" s="485"/>
      <c r="SGV539" s="340"/>
      <c r="SGW539" s="485"/>
      <c r="SGX539" s="340"/>
      <c r="SGY539" s="485"/>
      <c r="SGZ539" s="340"/>
      <c r="SHA539" s="485"/>
      <c r="SHB539" s="340"/>
      <c r="SHC539" s="485"/>
      <c r="SHD539" s="340"/>
      <c r="SHE539" s="485"/>
      <c r="SHF539" s="340"/>
      <c r="SHG539" s="485"/>
      <c r="SHH539" s="340"/>
      <c r="SHI539" s="485"/>
      <c r="SHJ539" s="340"/>
      <c r="SHK539" s="485"/>
      <c r="SHL539" s="340"/>
      <c r="SHM539" s="485"/>
      <c r="SHN539" s="340"/>
      <c r="SHO539" s="485"/>
      <c r="SHP539" s="340"/>
      <c r="SHQ539" s="485"/>
      <c r="SHR539" s="340"/>
      <c r="SHS539" s="485"/>
      <c r="SHT539" s="340"/>
      <c r="SHU539" s="485"/>
      <c r="SHV539" s="340"/>
      <c r="SHW539" s="485"/>
      <c r="SHX539" s="340"/>
      <c r="SHY539" s="485"/>
      <c r="SHZ539" s="340"/>
      <c r="SIA539" s="485"/>
      <c r="SIB539" s="340"/>
      <c r="SIC539" s="485"/>
      <c r="SID539" s="340"/>
      <c r="SIE539" s="485"/>
      <c r="SIF539" s="340"/>
      <c r="SIG539" s="485"/>
      <c r="SIH539" s="340"/>
      <c r="SII539" s="485"/>
      <c r="SIJ539" s="340"/>
      <c r="SIK539" s="485"/>
      <c r="SIL539" s="340"/>
      <c r="SIM539" s="485"/>
      <c r="SIN539" s="340"/>
      <c r="SIO539" s="485"/>
      <c r="SIP539" s="340"/>
      <c r="SIQ539" s="485"/>
      <c r="SIR539" s="340"/>
      <c r="SIS539" s="485"/>
      <c r="SIT539" s="340"/>
      <c r="SIU539" s="485"/>
      <c r="SIV539" s="340"/>
      <c r="SIW539" s="485"/>
      <c r="SIX539" s="340"/>
      <c r="SIY539" s="485"/>
      <c r="SIZ539" s="340"/>
      <c r="SJA539" s="485"/>
      <c r="SJB539" s="340"/>
      <c r="SJC539" s="485"/>
      <c r="SJD539" s="340"/>
      <c r="SJE539" s="485"/>
      <c r="SJF539" s="340"/>
      <c r="SJG539" s="485"/>
      <c r="SJH539" s="340"/>
      <c r="SJI539" s="485"/>
      <c r="SJJ539" s="340"/>
      <c r="SJK539" s="485"/>
      <c r="SJL539" s="340"/>
      <c r="SJM539" s="485"/>
      <c r="SJN539" s="340"/>
      <c r="SJO539" s="485"/>
      <c r="SJP539" s="340"/>
      <c r="SJQ539" s="485"/>
      <c r="SJR539" s="340"/>
      <c r="SJS539" s="485"/>
      <c r="SJT539" s="340"/>
      <c r="SJU539" s="485"/>
      <c r="SJV539" s="340"/>
      <c r="SJW539" s="485"/>
      <c r="SJX539" s="340"/>
      <c r="SJY539" s="485"/>
      <c r="SJZ539" s="340"/>
      <c r="SKA539" s="485"/>
      <c r="SKB539" s="340"/>
      <c r="SKC539" s="485"/>
      <c r="SKD539" s="340"/>
      <c r="SKE539" s="485"/>
      <c r="SKF539" s="340"/>
      <c r="SKG539" s="485"/>
      <c r="SKH539" s="340"/>
      <c r="SKI539" s="485"/>
      <c r="SKJ539" s="340"/>
      <c r="SKK539" s="485"/>
      <c r="SKL539" s="340"/>
      <c r="SKM539" s="485"/>
      <c r="SKN539" s="340"/>
      <c r="SKO539" s="485"/>
      <c r="SKP539" s="340"/>
      <c r="SKQ539" s="485"/>
      <c r="SKR539" s="340"/>
      <c r="SKS539" s="485"/>
      <c r="SKT539" s="340"/>
      <c r="SKU539" s="485"/>
      <c r="SKV539" s="340"/>
      <c r="SKW539" s="485"/>
      <c r="SKX539" s="340"/>
      <c r="SKY539" s="485"/>
      <c r="SKZ539" s="340"/>
      <c r="SLA539" s="485"/>
      <c r="SLB539" s="340"/>
      <c r="SLC539" s="485"/>
      <c r="SLD539" s="340"/>
      <c r="SLE539" s="485"/>
      <c r="SLF539" s="340"/>
      <c r="SLG539" s="485"/>
      <c r="SLH539" s="340"/>
      <c r="SLI539" s="485"/>
      <c r="SLJ539" s="340"/>
      <c r="SLK539" s="485"/>
      <c r="SLL539" s="340"/>
      <c r="SLM539" s="485"/>
      <c r="SLN539" s="340"/>
      <c r="SLO539" s="485"/>
      <c r="SLP539" s="340"/>
      <c r="SLQ539" s="485"/>
      <c r="SLR539" s="340"/>
      <c r="SLS539" s="485"/>
      <c r="SLT539" s="340"/>
      <c r="SLU539" s="485"/>
      <c r="SLV539" s="340"/>
      <c r="SLW539" s="485"/>
      <c r="SLX539" s="340"/>
      <c r="SLY539" s="485"/>
      <c r="SLZ539" s="340"/>
      <c r="SMA539" s="485"/>
      <c r="SMB539" s="340"/>
      <c r="SMC539" s="485"/>
      <c r="SMD539" s="340"/>
      <c r="SME539" s="485"/>
      <c r="SMF539" s="340"/>
      <c r="SMG539" s="485"/>
      <c r="SMH539" s="340"/>
      <c r="SMI539" s="485"/>
      <c r="SMJ539" s="340"/>
      <c r="SMK539" s="485"/>
      <c r="SML539" s="340"/>
      <c r="SMM539" s="485"/>
      <c r="SMN539" s="340"/>
      <c r="SMO539" s="485"/>
      <c r="SMP539" s="340"/>
      <c r="SMQ539" s="485"/>
      <c r="SMR539" s="340"/>
      <c r="SMS539" s="485"/>
      <c r="SMT539" s="340"/>
      <c r="SMU539" s="485"/>
      <c r="SMV539" s="340"/>
      <c r="SMW539" s="485"/>
      <c r="SMX539" s="340"/>
      <c r="SMY539" s="485"/>
      <c r="SMZ539" s="340"/>
      <c r="SNA539" s="485"/>
      <c r="SNB539" s="340"/>
      <c r="SNC539" s="485"/>
      <c r="SND539" s="340"/>
      <c r="SNE539" s="485"/>
      <c r="SNF539" s="340"/>
      <c r="SNG539" s="485"/>
      <c r="SNH539" s="340"/>
      <c r="SNI539" s="485"/>
      <c r="SNJ539" s="340"/>
      <c r="SNK539" s="485"/>
      <c r="SNL539" s="340"/>
      <c r="SNM539" s="485"/>
      <c r="SNN539" s="340"/>
      <c r="SNO539" s="485"/>
      <c r="SNP539" s="340"/>
      <c r="SNQ539" s="485"/>
      <c r="SNR539" s="340"/>
      <c r="SNS539" s="485"/>
      <c r="SNT539" s="340"/>
      <c r="SNU539" s="485"/>
      <c r="SNV539" s="340"/>
      <c r="SNW539" s="485"/>
      <c r="SNX539" s="340"/>
      <c r="SNY539" s="485"/>
      <c r="SNZ539" s="340"/>
      <c r="SOA539" s="485"/>
      <c r="SOB539" s="340"/>
      <c r="SOC539" s="485"/>
      <c r="SOD539" s="340"/>
      <c r="SOE539" s="485"/>
      <c r="SOF539" s="340"/>
      <c r="SOG539" s="485"/>
      <c r="SOH539" s="340"/>
      <c r="SOI539" s="485"/>
      <c r="SOJ539" s="340"/>
      <c r="SOK539" s="485"/>
      <c r="SOL539" s="340"/>
      <c r="SOM539" s="485"/>
      <c r="SON539" s="340"/>
      <c r="SOO539" s="485"/>
      <c r="SOP539" s="340"/>
      <c r="SOQ539" s="485"/>
      <c r="SOR539" s="340"/>
      <c r="SOS539" s="485"/>
      <c r="SOT539" s="340"/>
      <c r="SOU539" s="485"/>
      <c r="SOV539" s="340"/>
      <c r="SOW539" s="485"/>
      <c r="SOX539" s="340"/>
      <c r="SOY539" s="485"/>
      <c r="SOZ539" s="340"/>
      <c r="SPA539" s="485"/>
      <c r="SPB539" s="340"/>
      <c r="SPC539" s="485"/>
      <c r="SPD539" s="340"/>
      <c r="SPE539" s="485"/>
      <c r="SPF539" s="340"/>
      <c r="SPG539" s="485"/>
      <c r="SPH539" s="340"/>
      <c r="SPI539" s="485"/>
      <c r="SPJ539" s="340"/>
      <c r="SPK539" s="485"/>
      <c r="SPL539" s="340"/>
      <c r="SPM539" s="485"/>
      <c r="SPN539" s="340"/>
      <c r="SPO539" s="485"/>
      <c r="SPP539" s="340"/>
      <c r="SPQ539" s="485"/>
      <c r="SPR539" s="340"/>
      <c r="SPS539" s="485"/>
      <c r="SPT539" s="340"/>
      <c r="SPU539" s="485"/>
      <c r="SPV539" s="340"/>
      <c r="SPW539" s="485"/>
      <c r="SPX539" s="340"/>
      <c r="SPY539" s="485"/>
      <c r="SPZ539" s="340"/>
      <c r="SQA539" s="485"/>
      <c r="SQB539" s="340"/>
      <c r="SQC539" s="485"/>
      <c r="SQD539" s="340"/>
      <c r="SQE539" s="485"/>
      <c r="SQF539" s="340"/>
      <c r="SQG539" s="485"/>
      <c r="SQH539" s="340"/>
      <c r="SQI539" s="485"/>
      <c r="SQJ539" s="340"/>
      <c r="SQK539" s="485"/>
      <c r="SQL539" s="340"/>
      <c r="SQM539" s="485"/>
      <c r="SQN539" s="340"/>
      <c r="SQO539" s="485"/>
      <c r="SQP539" s="340"/>
      <c r="SQQ539" s="485"/>
      <c r="SQR539" s="340"/>
      <c r="SQS539" s="485"/>
      <c r="SQT539" s="340"/>
      <c r="SQU539" s="485"/>
      <c r="SQV539" s="340"/>
      <c r="SQW539" s="485"/>
      <c r="SQX539" s="340"/>
      <c r="SQY539" s="485"/>
      <c r="SQZ539" s="340"/>
      <c r="SRA539" s="485"/>
      <c r="SRB539" s="340"/>
      <c r="SRC539" s="485"/>
      <c r="SRD539" s="340"/>
      <c r="SRE539" s="485"/>
      <c r="SRF539" s="340"/>
      <c r="SRG539" s="485"/>
      <c r="SRH539" s="340"/>
      <c r="SRI539" s="485"/>
      <c r="SRJ539" s="340"/>
      <c r="SRK539" s="485"/>
      <c r="SRL539" s="340"/>
      <c r="SRM539" s="485"/>
      <c r="SRN539" s="340"/>
      <c r="SRO539" s="485"/>
      <c r="SRP539" s="340"/>
      <c r="SRQ539" s="485"/>
      <c r="SRR539" s="340"/>
      <c r="SRS539" s="485"/>
      <c r="SRT539" s="340"/>
      <c r="SRU539" s="485"/>
      <c r="SRV539" s="340"/>
      <c r="SRW539" s="485"/>
      <c r="SRX539" s="340"/>
      <c r="SRY539" s="485"/>
      <c r="SRZ539" s="340"/>
      <c r="SSA539" s="485"/>
      <c r="SSB539" s="340"/>
      <c r="SSC539" s="485"/>
      <c r="SSD539" s="340"/>
      <c r="SSE539" s="485"/>
      <c r="SSF539" s="340"/>
      <c r="SSG539" s="485"/>
      <c r="SSH539" s="340"/>
      <c r="SSI539" s="485"/>
      <c r="SSJ539" s="340"/>
      <c r="SSK539" s="485"/>
      <c r="SSL539" s="340"/>
      <c r="SSM539" s="485"/>
      <c r="SSN539" s="340"/>
      <c r="SSO539" s="485"/>
      <c r="SSP539" s="340"/>
      <c r="SSQ539" s="485"/>
      <c r="SSR539" s="340"/>
      <c r="SSS539" s="485"/>
      <c r="SST539" s="340"/>
      <c r="SSU539" s="485"/>
      <c r="SSV539" s="340"/>
      <c r="SSW539" s="485"/>
      <c r="SSX539" s="340"/>
      <c r="SSY539" s="485"/>
      <c r="SSZ539" s="340"/>
      <c r="STA539" s="485"/>
      <c r="STB539" s="340"/>
      <c r="STC539" s="485"/>
      <c r="STD539" s="340"/>
      <c r="STE539" s="485"/>
      <c r="STF539" s="340"/>
      <c r="STG539" s="485"/>
      <c r="STH539" s="340"/>
      <c r="STI539" s="485"/>
      <c r="STJ539" s="340"/>
      <c r="STK539" s="485"/>
      <c r="STL539" s="340"/>
      <c r="STM539" s="485"/>
      <c r="STN539" s="340"/>
      <c r="STO539" s="485"/>
      <c r="STP539" s="340"/>
      <c r="STQ539" s="485"/>
      <c r="STR539" s="340"/>
      <c r="STS539" s="485"/>
      <c r="STT539" s="340"/>
      <c r="STU539" s="485"/>
      <c r="STV539" s="340"/>
      <c r="STW539" s="485"/>
      <c r="STX539" s="340"/>
      <c r="STY539" s="485"/>
      <c r="STZ539" s="340"/>
      <c r="SUA539" s="485"/>
      <c r="SUB539" s="340"/>
      <c r="SUC539" s="485"/>
      <c r="SUD539" s="340"/>
      <c r="SUE539" s="485"/>
      <c r="SUF539" s="340"/>
      <c r="SUG539" s="485"/>
      <c r="SUH539" s="340"/>
      <c r="SUI539" s="485"/>
      <c r="SUJ539" s="340"/>
      <c r="SUK539" s="485"/>
      <c r="SUL539" s="340"/>
      <c r="SUM539" s="485"/>
      <c r="SUN539" s="340"/>
      <c r="SUO539" s="485"/>
      <c r="SUP539" s="340"/>
      <c r="SUQ539" s="485"/>
      <c r="SUR539" s="340"/>
      <c r="SUS539" s="485"/>
      <c r="SUT539" s="340"/>
      <c r="SUU539" s="485"/>
      <c r="SUV539" s="340"/>
      <c r="SUW539" s="485"/>
      <c r="SUX539" s="340"/>
      <c r="SUY539" s="485"/>
      <c r="SUZ539" s="340"/>
      <c r="SVA539" s="485"/>
      <c r="SVB539" s="340"/>
      <c r="SVC539" s="485"/>
      <c r="SVD539" s="340"/>
      <c r="SVE539" s="485"/>
      <c r="SVF539" s="340"/>
      <c r="SVG539" s="485"/>
      <c r="SVH539" s="340"/>
      <c r="SVI539" s="485"/>
      <c r="SVJ539" s="340"/>
      <c r="SVK539" s="485"/>
      <c r="SVL539" s="340"/>
      <c r="SVM539" s="485"/>
      <c r="SVN539" s="340"/>
      <c r="SVO539" s="485"/>
      <c r="SVP539" s="340"/>
      <c r="SVQ539" s="485"/>
      <c r="SVR539" s="340"/>
      <c r="SVS539" s="485"/>
      <c r="SVT539" s="340"/>
      <c r="SVU539" s="485"/>
      <c r="SVV539" s="340"/>
      <c r="SVW539" s="485"/>
      <c r="SVX539" s="340"/>
      <c r="SVY539" s="485"/>
      <c r="SVZ539" s="340"/>
      <c r="SWA539" s="485"/>
      <c r="SWB539" s="340"/>
      <c r="SWC539" s="485"/>
      <c r="SWD539" s="340"/>
      <c r="SWE539" s="485"/>
      <c r="SWF539" s="340"/>
      <c r="SWG539" s="485"/>
      <c r="SWH539" s="340"/>
      <c r="SWI539" s="485"/>
      <c r="SWJ539" s="340"/>
      <c r="SWK539" s="485"/>
      <c r="SWL539" s="340"/>
      <c r="SWM539" s="485"/>
      <c r="SWN539" s="340"/>
      <c r="SWO539" s="485"/>
      <c r="SWP539" s="340"/>
      <c r="SWQ539" s="485"/>
      <c r="SWR539" s="340"/>
      <c r="SWS539" s="485"/>
      <c r="SWT539" s="340"/>
      <c r="SWU539" s="485"/>
      <c r="SWV539" s="340"/>
      <c r="SWW539" s="485"/>
      <c r="SWX539" s="340"/>
      <c r="SWY539" s="485"/>
      <c r="SWZ539" s="340"/>
      <c r="SXA539" s="485"/>
      <c r="SXB539" s="340"/>
      <c r="SXC539" s="485"/>
      <c r="SXD539" s="340"/>
      <c r="SXE539" s="485"/>
      <c r="SXF539" s="340"/>
      <c r="SXG539" s="485"/>
      <c r="SXH539" s="340"/>
      <c r="SXI539" s="485"/>
      <c r="SXJ539" s="340"/>
      <c r="SXK539" s="485"/>
      <c r="SXL539" s="340"/>
      <c r="SXM539" s="485"/>
      <c r="SXN539" s="340"/>
      <c r="SXO539" s="485"/>
      <c r="SXP539" s="340"/>
      <c r="SXQ539" s="485"/>
      <c r="SXR539" s="340"/>
      <c r="SXS539" s="485"/>
      <c r="SXT539" s="340"/>
      <c r="SXU539" s="485"/>
      <c r="SXV539" s="340"/>
      <c r="SXW539" s="485"/>
      <c r="SXX539" s="340"/>
      <c r="SXY539" s="485"/>
      <c r="SXZ539" s="340"/>
      <c r="SYA539" s="485"/>
      <c r="SYB539" s="340"/>
      <c r="SYC539" s="485"/>
      <c r="SYD539" s="340"/>
      <c r="SYE539" s="485"/>
      <c r="SYF539" s="340"/>
      <c r="SYG539" s="485"/>
      <c r="SYH539" s="340"/>
      <c r="SYI539" s="485"/>
      <c r="SYJ539" s="340"/>
      <c r="SYK539" s="485"/>
      <c r="SYL539" s="340"/>
      <c r="SYM539" s="485"/>
      <c r="SYN539" s="340"/>
      <c r="SYO539" s="485"/>
      <c r="SYP539" s="340"/>
      <c r="SYQ539" s="485"/>
      <c r="SYR539" s="340"/>
      <c r="SYS539" s="485"/>
      <c r="SYT539" s="340"/>
      <c r="SYU539" s="485"/>
      <c r="SYV539" s="340"/>
      <c r="SYW539" s="485"/>
      <c r="SYX539" s="340"/>
      <c r="SYY539" s="485"/>
      <c r="SYZ539" s="340"/>
      <c r="SZA539" s="485"/>
      <c r="SZB539" s="340"/>
      <c r="SZC539" s="485"/>
      <c r="SZD539" s="340"/>
      <c r="SZE539" s="485"/>
      <c r="SZF539" s="340"/>
      <c r="SZG539" s="485"/>
      <c r="SZH539" s="340"/>
      <c r="SZI539" s="485"/>
      <c r="SZJ539" s="340"/>
      <c r="SZK539" s="485"/>
      <c r="SZL539" s="340"/>
      <c r="SZM539" s="485"/>
      <c r="SZN539" s="340"/>
      <c r="SZO539" s="485"/>
      <c r="SZP539" s="340"/>
      <c r="SZQ539" s="485"/>
      <c r="SZR539" s="340"/>
      <c r="SZS539" s="485"/>
      <c r="SZT539" s="340"/>
      <c r="SZU539" s="485"/>
      <c r="SZV539" s="340"/>
      <c r="SZW539" s="485"/>
      <c r="SZX539" s="340"/>
      <c r="SZY539" s="485"/>
      <c r="SZZ539" s="340"/>
      <c r="TAA539" s="485"/>
      <c r="TAB539" s="340"/>
      <c r="TAC539" s="485"/>
      <c r="TAD539" s="340"/>
      <c r="TAE539" s="485"/>
      <c r="TAF539" s="340"/>
      <c r="TAG539" s="485"/>
      <c r="TAH539" s="340"/>
      <c r="TAI539" s="485"/>
      <c r="TAJ539" s="340"/>
      <c r="TAK539" s="485"/>
      <c r="TAL539" s="340"/>
      <c r="TAM539" s="485"/>
      <c r="TAN539" s="340"/>
      <c r="TAO539" s="485"/>
      <c r="TAP539" s="340"/>
      <c r="TAQ539" s="485"/>
      <c r="TAR539" s="340"/>
      <c r="TAS539" s="485"/>
      <c r="TAT539" s="340"/>
      <c r="TAU539" s="485"/>
      <c r="TAV539" s="340"/>
      <c r="TAW539" s="485"/>
      <c r="TAX539" s="340"/>
      <c r="TAY539" s="485"/>
      <c r="TAZ539" s="340"/>
      <c r="TBA539" s="485"/>
      <c r="TBB539" s="340"/>
      <c r="TBC539" s="485"/>
      <c r="TBD539" s="340"/>
      <c r="TBE539" s="485"/>
      <c r="TBF539" s="340"/>
      <c r="TBG539" s="485"/>
      <c r="TBH539" s="340"/>
      <c r="TBI539" s="485"/>
      <c r="TBJ539" s="340"/>
      <c r="TBK539" s="485"/>
      <c r="TBL539" s="340"/>
      <c r="TBM539" s="485"/>
      <c r="TBN539" s="340"/>
      <c r="TBO539" s="485"/>
      <c r="TBP539" s="340"/>
      <c r="TBQ539" s="485"/>
      <c r="TBR539" s="340"/>
      <c r="TBS539" s="485"/>
      <c r="TBT539" s="340"/>
      <c r="TBU539" s="485"/>
      <c r="TBV539" s="340"/>
      <c r="TBW539" s="485"/>
      <c r="TBX539" s="340"/>
      <c r="TBY539" s="485"/>
      <c r="TBZ539" s="340"/>
      <c r="TCA539" s="485"/>
      <c r="TCB539" s="340"/>
      <c r="TCC539" s="485"/>
      <c r="TCD539" s="340"/>
      <c r="TCE539" s="485"/>
      <c r="TCF539" s="340"/>
      <c r="TCG539" s="485"/>
      <c r="TCH539" s="340"/>
      <c r="TCI539" s="485"/>
      <c r="TCJ539" s="340"/>
      <c r="TCK539" s="485"/>
      <c r="TCL539" s="340"/>
      <c r="TCM539" s="485"/>
      <c r="TCN539" s="340"/>
      <c r="TCO539" s="485"/>
      <c r="TCP539" s="340"/>
      <c r="TCQ539" s="485"/>
      <c r="TCR539" s="340"/>
      <c r="TCS539" s="485"/>
      <c r="TCT539" s="340"/>
      <c r="TCU539" s="485"/>
      <c r="TCV539" s="340"/>
      <c r="TCW539" s="485"/>
      <c r="TCX539" s="340"/>
      <c r="TCY539" s="485"/>
      <c r="TCZ539" s="340"/>
      <c r="TDA539" s="485"/>
      <c r="TDB539" s="340"/>
      <c r="TDC539" s="485"/>
      <c r="TDD539" s="340"/>
      <c r="TDE539" s="485"/>
      <c r="TDF539" s="340"/>
      <c r="TDG539" s="485"/>
      <c r="TDH539" s="340"/>
      <c r="TDI539" s="485"/>
      <c r="TDJ539" s="340"/>
      <c r="TDK539" s="485"/>
      <c r="TDL539" s="340"/>
      <c r="TDM539" s="485"/>
      <c r="TDN539" s="340"/>
      <c r="TDO539" s="485"/>
      <c r="TDP539" s="340"/>
      <c r="TDQ539" s="485"/>
      <c r="TDR539" s="340"/>
      <c r="TDS539" s="485"/>
      <c r="TDT539" s="340"/>
      <c r="TDU539" s="485"/>
      <c r="TDV539" s="340"/>
      <c r="TDW539" s="485"/>
      <c r="TDX539" s="340"/>
      <c r="TDY539" s="485"/>
      <c r="TDZ539" s="340"/>
      <c r="TEA539" s="485"/>
      <c r="TEB539" s="340"/>
      <c r="TEC539" s="485"/>
      <c r="TED539" s="340"/>
      <c r="TEE539" s="485"/>
      <c r="TEF539" s="340"/>
      <c r="TEG539" s="485"/>
      <c r="TEH539" s="340"/>
      <c r="TEI539" s="485"/>
      <c r="TEJ539" s="340"/>
      <c r="TEK539" s="485"/>
      <c r="TEL539" s="340"/>
      <c r="TEM539" s="485"/>
      <c r="TEN539" s="340"/>
      <c r="TEO539" s="485"/>
      <c r="TEP539" s="340"/>
      <c r="TEQ539" s="485"/>
      <c r="TER539" s="340"/>
      <c r="TES539" s="485"/>
      <c r="TET539" s="340"/>
      <c r="TEU539" s="485"/>
      <c r="TEV539" s="340"/>
      <c r="TEW539" s="485"/>
      <c r="TEX539" s="340"/>
      <c r="TEY539" s="485"/>
      <c r="TEZ539" s="340"/>
      <c r="TFA539" s="485"/>
      <c r="TFB539" s="340"/>
      <c r="TFC539" s="485"/>
      <c r="TFD539" s="340"/>
      <c r="TFE539" s="485"/>
      <c r="TFF539" s="340"/>
      <c r="TFG539" s="485"/>
      <c r="TFH539" s="340"/>
      <c r="TFI539" s="485"/>
      <c r="TFJ539" s="340"/>
      <c r="TFK539" s="485"/>
      <c r="TFL539" s="340"/>
      <c r="TFM539" s="485"/>
      <c r="TFN539" s="340"/>
      <c r="TFO539" s="485"/>
      <c r="TFP539" s="340"/>
      <c r="TFQ539" s="485"/>
      <c r="TFR539" s="340"/>
      <c r="TFS539" s="485"/>
      <c r="TFT539" s="340"/>
      <c r="TFU539" s="485"/>
      <c r="TFV539" s="340"/>
      <c r="TFW539" s="485"/>
      <c r="TFX539" s="340"/>
      <c r="TFY539" s="485"/>
      <c r="TFZ539" s="340"/>
      <c r="TGA539" s="485"/>
      <c r="TGB539" s="340"/>
      <c r="TGC539" s="485"/>
      <c r="TGD539" s="340"/>
      <c r="TGE539" s="485"/>
      <c r="TGF539" s="340"/>
      <c r="TGG539" s="485"/>
      <c r="TGH539" s="340"/>
      <c r="TGI539" s="485"/>
      <c r="TGJ539" s="340"/>
      <c r="TGK539" s="485"/>
      <c r="TGL539" s="340"/>
      <c r="TGM539" s="485"/>
      <c r="TGN539" s="340"/>
      <c r="TGO539" s="485"/>
      <c r="TGP539" s="340"/>
      <c r="TGQ539" s="485"/>
      <c r="TGR539" s="340"/>
      <c r="TGS539" s="485"/>
      <c r="TGT539" s="340"/>
      <c r="TGU539" s="485"/>
      <c r="TGV539" s="340"/>
      <c r="TGW539" s="485"/>
      <c r="TGX539" s="340"/>
      <c r="TGY539" s="485"/>
      <c r="TGZ539" s="340"/>
      <c r="THA539" s="485"/>
      <c r="THB539" s="340"/>
      <c r="THC539" s="485"/>
      <c r="THD539" s="340"/>
      <c r="THE539" s="485"/>
      <c r="THF539" s="340"/>
      <c r="THG539" s="485"/>
      <c r="THH539" s="340"/>
      <c r="THI539" s="485"/>
      <c r="THJ539" s="340"/>
      <c r="THK539" s="485"/>
      <c r="THL539" s="340"/>
      <c r="THM539" s="485"/>
      <c r="THN539" s="340"/>
      <c r="THO539" s="485"/>
      <c r="THP539" s="340"/>
      <c r="THQ539" s="485"/>
      <c r="THR539" s="340"/>
      <c r="THS539" s="485"/>
      <c r="THT539" s="340"/>
      <c r="THU539" s="485"/>
      <c r="THV539" s="340"/>
      <c r="THW539" s="485"/>
      <c r="THX539" s="340"/>
      <c r="THY539" s="485"/>
      <c r="THZ539" s="340"/>
      <c r="TIA539" s="485"/>
      <c r="TIB539" s="340"/>
      <c r="TIC539" s="485"/>
      <c r="TID539" s="340"/>
      <c r="TIE539" s="485"/>
      <c r="TIF539" s="340"/>
      <c r="TIG539" s="485"/>
      <c r="TIH539" s="340"/>
      <c r="TII539" s="485"/>
      <c r="TIJ539" s="340"/>
      <c r="TIK539" s="485"/>
      <c r="TIL539" s="340"/>
      <c r="TIM539" s="485"/>
      <c r="TIN539" s="340"/>
      <c r="TIO539" s="485"/>
      <c r="TIP539" s="340"/>
      <c r="TIQ539" s="485"/>
      <c r="TIR539" s="340"/>
      <c r="TIS539" s="485"/>
      <c r="TIT539" s="340"/>
      <c r="TIU539" s="485"/>
      <c r="TIV539" s="340"/>
      <c r="TIW539" s="485"/>
      <c r="TIX539" s="340"/>
      <c r="TIY539" s="485"/>
      <c r="TIZ539" s="340"/>
      <c r="TJA539" s="485"/>
      <c r="TJB539" s="340"/>
      <c r="TJC539" s="485"/>
      <c r="TJD539" s="340"/>
      <c r="TJE539" s="485"/>
      <c r="TJF539" s="340"/>
      <c r="TJG539" s="485"/>
      <c r="TJH539" s="340"/>
      <c r="TJI539" s="485"/>
      <c r="TJJ539" s="340"/>
      <c r="TJK539" s="485"/>
      <c r="TJL539" s="340"/>
      <c r="TJM539" s="485"/>
      <c r="TJN539" s="340"/>
      <c r="TJO539" s="485"/>
      <c r="TJP539" s="340"/>
      <c r="TJQ539" s="485"/>
      <c r="TJR539" s="340"/>
      <c r="TJS539" s="485"/>
      <c r="TJT539" s="340"/>
      <c r="TJU539" s="485"/>
      <c r="TJV539" s="340"/>
      <c r="TJW539" s="485"/>
      <c r="TJX539" s="340"/>
      <c r="TJY539" s="485"/>
      <c r="TJZ539" s="340"/>
      <c r="TKA539" s="485"/>
      <c r="TKB539" s="340"/>
      <c r="TKC539" s="485"/>
      <c r="TKD539" s="340"/>
      <c r="TKE539" s="485"/>
      <c r="TKF539" s="340"/>
      <c r="TKG539" s="485"/>
      <c r="TKH539" s="340"/>
      <c r="TKI539" s="485"/>
      <c r="TKJ539" s="340"/>
      <c r="TKK539" s="485"/>
      <c r="TKL539" s="340"/>
      <c r="TKM539" s="485"/>
      <c r="TKN539" s="340"/>
      <c r="TKO539" s="485"/>
      <c r="TKP539" s="340"/>
      <c r="TKQ539" s="485"/>
      <c r="TKR539" s="340"/>
      <c r="TKS539" s="485"/>
      <c r="TKT539" s="340"/>
      <c r="TKU539" s="485"/>
      <c r="TKV539" s="340"/>
      <c r="TKW539" s="485"/>
      <c r="TKX539" s="340"/>
      <c r="TKY539" s="485"/>
      <c r="TKZ539" s="340"/>
      <c r="TLA539" s="485"/>
      <c r="TLB539" s="340"/>
      <c r="TLC539" s="485"/>
      <c r="TLD539" s="340"/>
      <c r="TLE539" s="485"/>
      <c r="TLF539" s="340"/>
      <c r="TLG539" s="485"/>
      <c r="TLH539" s="340"/>
      <c r="TLI539" s="485"/>
      <c r="TLJ539" s="340"/>
      <c r="TLK539" s="485"/>
      <c r="TLL539" s="340"/>
      <c r="TLM539" s="485"/>
      <c r="TLN539" s="340"/>
      <c r="TLO539" s="485"/>
      <c r="TLP539" s="340"/>
      <c r="TLQ539" s="485"/>
      <c r="TLR539" s="340"/>
      <c r="TLS539" s="485"/>
      <c r="TLT539" s="340"/>
      <c r="TLU539" s="485"/>
      <c r="TLV539" s="340"/>
      <c r="TLW539" s="485"/>
      <c r="TLX539" s="340"/>
      <c r="TLY539" s="485"/>
      <c r="TLZ539" s="340"/>
      <c r="TMA539" s="485"/>
      <c r="TMB539" s="340"/>
      <c r="TMC539" s="485"/>
      <c r="TMD539" s="340"/>
      <c r="TME539" s="485"/>
      <c r="TMF539" s="340"/>
      <c r="TMG539" s="485"/>
      <c r="TMH539" s="340"/>
      <c r="TMI539" s="485"/>
      <c r="TMJ539" s="340"/>
      <c r="TMK539" s="485"/>
      <c r="TML539" s="340"/>
      <c r="TMM539" s="485"/>
      <c r="TMN539" s="340"/>
      <c r="TMO539" s="485"/>
      <c r="TMP539" s="340"/>
      <c r="TMQ539" s="485"/>
      <c r="TMR539" s="340"/>
      <c r="TMS539" s="485"/>
      <c r="TMT539" s="340"/>
      <c r="TMU539" s="485"/>
      <c r="TMV539" s="340"/>
      <c r="TMW539" s="485"/>
      <c r="TMX539" s="340"/>
      <c r="TMY539" s="485"/>
      <c r="TMZ539" s="340"/>
      <c r="TNA539" s="485"/>
      <c r="TNB539" s="340"/>
      <c r="TNC539" s="485"/>
      <c r="TND539" s="340"/>
      <c r="TNE539" s="485"/>
      <c r="TNF539" s="340"/>
      <c r="TNG539" s="485"/>
      <c r="TNH539" s="340"/>
      <c r="TNI539" s="485"/>
      <c r="TNJ539" s="340"/>
      <c r="TNK539" s="485"/>
      <c r="TNL539" s="340"/>
      <c r="TNM539" s="485"/>
      <c r="TNN539" s="340"/>
      <c r="TNO539" s="485"/>
      <c r="TNP539" s="340"/>
      <c r="TNQ539" s="485"/>
      <c r="TNR539" s="340"/>
      <c r="TNS539" s="485"/>
      <c r="TNT539" s="340"/>
      <c r="TNU539" s="485"/>
      <c r="TNV539" s="340"/>
      <c r="TNW539" s="485"/>
      <c r="TNX539" s="340"/>
      <c r="TNY539" s="485"/>
      <c r="TNZ539" s="340"/>
      <c r="TOA539" s="485"/>
      <c r="TOB539" s="340"/>
      <c r="TOC539" s="485"/>
      <c r="TOD539" s="340"/>
      <c r="TOE539" s="485"/>
      <c r="TOF539" s="340"/>
      <c r="TOG539" s="485"/>
      <c r="TOH539" s="340"/>
      <c r="TOI539" s="485"/>
      <c r="TOJ539" s="340"/>
      <c r="TOK539" s="485"/>
      <c r="TOL539" s="340"/>
      <c r="TOM539" s="485"/>
      <c r="TON539" s="340"/>
      <c r="TOO539" s="485"/>
      <c r="TOP539" s="340"/>
      <c r="TOQ539" s="485"/>
      <c r="TOR539" s="340"/>
      <c r="TOS539" s="485"/>
      <c r="TOT539" s="340"/>
      <c r="TOU539" s="485"/>
      <c r="TOV539" s="340"/>
      <c r="TOW539" s="485"/>
      <c r="TOX539" s="340"/>
      <c r="TOY539" s="485"/>
      <c r="TOZ539" s="340"/>
      <c r="TPA539" s="485"/>
      <c r="TPB539" s="340"/>
      <c r="TPC539" s="485"/>
      <c r="TPD539" s="340"/>
      <c r="TPE539" s="485"/>
      <c r="TPF539" s="340"/>
      <c r="TPG539" s="485"/>
      <c r="TPH539" s="340"/>
      <c r="TPI539" s="485"/>
      <c r="TPJ539" s="340"/>
      <c r="TPK539" s="485"/>
      <c r="TPL539" s="340"/>
      <c r="TPM539" s="485"/>
      <c r="TPN539" s="340"/>
      <c r="TPO539" s="485"/>
      <c r="TPP539" s="340"/>
      <c r="TPQ539" s="485"/>
      <c r="TPR539" s="340"/>
      <c r="TPS539" s="485"/>
      <c r="TPT539" s="340"/>
      <c r="TPU539" s="485"/>
      <c r="TPV539" s="340"/>
      <c r="TPW539" s="485"/>
      <c r="TPX539" s="340"/>
      <c r="TPY539" s="485"/>
      <c r="TPZ539" s="340"/>
      <c r="TQA539" s="485"/>
      <c r="TQB539" s="340"/>
      <c r="TQC539" s="485"/>
      <c r="TQD539" s="340"/>
      <c r="TQE539" s="485"/>
      <c r="TQF539" s="340"/>
      <c r="TQG539" s="485"/>
      <c r="TQH539" s="340"/>
      <c r="TQI539" s="485"/>
      <c r="TQJ539" s="340"/>
      <c r="TQK539" s="485"/>
      <c r="TQL539" s="340"/>
      <c r="TQM539" s="485"/>
      <c r="TQN539" s="340"/>
      <c r="TQO539" s="485"/>
      <c r="TQP539" s="340"/>
      <c r="TQQ539" s="485"/>
      <c r="TQR539" s="340"/>
      <c r="TQS539" s="485"/>
      <c r="TQT539" s="340"/>
      <c r="TQU539" s="485"/>
      <c r="TQV539" s="340"/>
      <c r="TQW539" s="485"/>
      <c r="TQX539" s="340"/>
      <c r="TQY539" s="485"/>
      <c r="TQZ539" s="340"/>
      <c r="TRA539" s="485"/>
      <c r="TRB539" s="340"/>
      <c r="TRC539" s="485"/>
      <c r="TRD539" s="340"/>
      <c r="TRE539" s="485"/>
      <c r="TRF539" s="340"/>
      <c r="TRG539" s="485"/>
      <c r="TRH539" s="340"/>
      <c r="TRI539" s="485"/>
      <c r="TRJ539" s="340"/>
      <c r="TRK539" s="485"/>
      <c r="TRL539" s="340"/>
      <c r="TRM539" s="485"/>
      <c r="TRN539" s="340"/>
      <c r="TRO539" s="485"/>
      <c r="TRP539" s="340"/>
      <c r="TRQ539" s="485"/>
      <c r="TRR539" s="340"/>
      <c r="TRS539" s="485"/>
      <c r="TRT539" s="340"/>
      <c r="TRU539" s="485"/>
      <c r="TRV539" s="340"/>
      <c r="TRW539" s="485"/>
      <c r="TRX539" s="340"/>
      <c r="TRY539" s="485"/>
      <c r="TRZ539" s="340"/>
      <c r="TSA539" s="485"/>
      <c r="TSB539" s="340"/>
      <c r="TSC539" s="485"/>
      <c r="TSD539" s="340"/>
      <c r="TSE539" s="485"/>
      <c r="TSF539" s="340"/>
      <c r="TSG539" s="485"/>
      <c r="TSH539" s="340"/>
      <c r="TSI539" s="485"/>
      <c r="TSJ539" s="340"/>
      <c r="TSK539" s="485"/>
      <c r="TSL539" s="340"/>
      <c r="TSM539" s="485"/>
      <c r="TSN539" s="340"/>
      <c r="TSO539" s="485"/>
      <c r="TSP539" s="340"/>
      <c r="TSQ539" s="485"/>
      <c r="TSR539" s="340"/>
      <c r="TSS539" s="485"/>
      <c r="TST539" s="340"/>
      <c r="TSU539" s="485"/>
      <c r="TSV539" s="340"/>
      <c r="TSW539" s="485"/>
      <c r="TSX539" s="340"/>
      <c r="TSY539" s="485"/>
      <c r="TSZ539" s="340"/>
      <c r="TTA539" s="485"/>
      <c r="TTB539" s="340"/>
      <c r="TTC539" s="485"/>
      <c r="TTD539" s="340"/>
      <c r="TTE539" s="485"/>
      <c r="TTF539" s="340"/>
      <c r="TTG539" s="485"/>
      <c r="TTH539" s="340"/>
      <c r="TTI539" s="485"/>
      <c r="TTJ539" s="340"/>
      <c r="TTK539" s="485"/>
      <c r="TTL539" s="340"/>
      <c r="TTM539" s="485"/>
      <c r="TTN539" s="340"/>
      <c r="TTO539" s="485"/>
      <c r="TTP539" s="340"/>
      <c r="TTQ539" s="485"/>
      <c r="TTR539" s="340"/>
      <c r="TTS539" s="485"/>
      <c r="TTT539" s="340"/>
      <c r="TTU539" s="485"/>
      <c r="TTV539" s="340"/>
      <c r="TTW539" s="485"/>
      <c r="TTX539" s="340"/>
      <c r="TTY539" s="485"/>
      <c r="TTZ539" s="340"/>
      <c r="TUA539" s="485"/>
      <c r="TUB539" s="340"/>
      <c r="TUC539" s="485"/>
      <c r="TUD539" s="340"/>
      <c r="TUE539" s="485"/>
      <c r="TUF539" s="340"/>
      <c r="TUG539" s="485"/>
      <c r="TUH539" s="340"/>
      <c r="TUI539" s="485"/>
      <c r="TUJ539" s="340"/>
      <c r="TUK539" s="485"/>
      <c r="TUL539" s="340"/>
      <c r="TUM539" s="485"/>
      <c r="TUN539" s="340"/>
      <c r="TUO539" s="485"/>
      <c r="TUP539" s="340"/>
      <c r="TUQ539" s="485"/>
      <c r="TUR539" s="340"/>
      <c r="TUS539" s="485"/>
      <c r="TUT539" s="340"/>
      <c r="TUU539" s="485"/>
      <c r="TUV539" s="340"/>
      <c r="TUW539" s="485"/>
      <c r="TUX539" s="340"/>
      <c r="TUY539" s="485"/>
      <c r="TUZ539" s="340"/>
      <c r="TVA539" s="485"/>
      <c r="TVB539" s="340"/>
      <c r="TVC539" s="485"/>
      <c r="TVD539" s="340"/>
      <c r="TVE539" s="485"/>
      <c r="TVF539" s="340"/>
      <c r="TVG539" s="485"/>
      <c r="TVH539" s="340"/>
      <c r="TVI539" s="485"/>
      <c r="TVJ539" s="340"/>
      <c r="TVK539" s="485"/>
      <c r="TVL539" s="340"/>
      <c r="TVM539" s="485"/>
      <c r="TVN539" s="340"/>
      <c r="TVO539" s="485"/>
      <c r="TVP539" s="340"/>
      <c r="TVQ539" s="485"/>
      <c r="TVR539" s="340"/>
      <c r="TVS539" s="485"/>
      <c r="TVT539" s="340"/>
      <c r="TVU539" s="485"/>
      <c r="TVV539" s="340"/>
      <c r="TVW539" s="485"/>
      <c r="TVX539" s="340"/>
      <c r="TVY539" s="485"/>
      <c r="TVZ539" s="340"/>
      <c r="TWA539" s="485"/>
      <c r="TWB539" s="340"/>
      <c r="TWC539" s="485"/>
      <c r="TWD539" s="340"/>
      <c r="TWE539" s="485"/>
      <c r="TWF539" s="340"/>
      <c r="TWG539" s="485"/>
      <c r="TWH539" s="340"/>
      <c r="TWI539" s="485"/>
      <c r="TWJ539" s="340"/>
      <c r="TWK539" s="485"/>
      <c r="TWL539" s="340"/>
      <c r="TWM539" s="485"/>
      <c r="TWN539" s="340"/>
      <c r="TWO539" s="485"/>
      <c r="TWP539" s="340"/>
      <c r="TWQ539" s="485"/>
      <c r="TWR539" s="340"/>
      <c r="TWS539" s="485"/>
      <c r="TWT539" s="340"/>
      <c r="TWU539" s="485"/>
      <c r="TWV539" s="340"/>
      <c r="TWW539" s="485"/>
      <c r="TWX539" s="340"/>
      <c r="TWY539" s="485"/>
      <c r="TWZ539" s="340"/>
      <c r="TXA539" s="485"/>
      <c r="TXB539" s="340"/>
      <c r="TXC539" s="485"/>
      <c r="TXD539" s="340"/>
      <c r="TXE539" s="485"/>
      <c r="TXF539" s="340"/>
      <c r="TXG539" s="485"/>
      <c r="TXH539" s="340"/>
      <c r="TXI539" s="485"/>
      <c r="TXJ539" s="340"/>
      <c r="TXK539" s="485"/>
      <c r="TXL539" s="340"/>
      <c r="TXM539" s="485"/>
      <c r="TXN539" s="340"/>
      <c r="TXO539" s="485"/>
      <c r="TXP539" s="340"/>
      <c r="TXQ539" s="485"/>
      <c r="TXR539" s="340"/>
      <c r="TXS539" s="485"/>
      <c r="TXT539" s="340"/>
      <c r="TXU539" s="485"/>
      <c r="TXV539" s="340"/>
      <c r="TXW539" s="485"/>
      <c r="TXX539" s="340"/>
      <c r="TXY539" s="485"/>
      <c r="TXZ539" s="340"/>
      <c r="TYA539" s="485"/>
      <c r="TYB539" s="340"/>
      <c r="TYC539" s="485"/>
      <c r="TYD539" s="340"/>
      <c r="TYE539" s="485"/>
      <c r="TYF539" s="340"/>
      <c r="TYG539" s="485"/>
      <c r="TYH539" s="340"/>
      <c r="TYI539" s="485"/>
      <c r="TYJ539" s="340"/>
      <c r="TYK539" s="485"/>
      <c r="TYL539" s="340"/>
      <c r="TYM539" s="485"/>
      <c r="TYN539" s="340"/>
      <c r="TYO539" s="485"/>
      <c r="TYP539" s="340"/>
      <c r="TYQ539" s="485"/>
      <c r="TYR539" s="340"/>
      <c r="TYS539" s="485"/>
      <c r="TYT539" s="340"/>
      <c r="TYU539" s="485"/>
      <c r="TYV539" s="340"/>
      <c r="TYW539" s="485"/>
      <c r="TYX539" s="340"/>
      <c r="TYY539" s="485"/>
      <c r="TYZ539" s="340"/>
      <c r="TZA539" s="485"/>
      <c r="TZB539" s="340"/>
      <c r="TZC539" s="485"/>
      <c r="TZD539" s="340"/>
      <c r="TZE539" s="485"/>
      <c r="TZF539" s="340"/>
      <c r="TZG539" s="485"/>
      <c r="TZH539" s="340"/>
      <c r="TZI539" s="485"/>
      <c r="TZJ539" s="340"/>
      <c r="TZK539" s="485"/>
      <c r="TZL539" s="340"/>
      <c r="TZM539" s="485"/>
      <c r="TZN539" s="340"/>
      <c r="TZO539" s="485"/>
      <c r="TZP539" s="340"/>
      <c r="TZQ539" s="485"/>
      <c r="TZR539" s="340"/>
      <c r="TZS539" s="485"/>
      <c r="TZT539" s="340"/>
      <c r="TZU539" s="485"/>
      <c r="TZV539" s="340"/>
      <c r="TZW539" s="485"/>
      <c r="TZX539" s="340"/>
      <c r="TZY539" s="485"/>
      <c r="TZZ539" s="340"/>
      <c r="UAA539" s="485"/>
      <c r="UAB539" s="340"/>
      <c r="UAC539" s="485"/>
      <c r="UAD539" s="340"/>
      <c r="UAE539" s="485"/>
      <c r="UAF539" s="340"/>
      <c r="UAG539" s="485"/>
      <c r="UAH539" s="340"/>
      <c r="UAI539" s="485"/>
      <c r="UAJ539" s="340"/>
      <c r="UAK539" s="485"/>
      <c r="UAL539" s="340"/>
      <c r="UAM539" s="485"/>
      <c r="UAN539" s="340"/>
      <c r="UAO539" s="485"/>
      <c r="UAP539" s="340"/>
      <c r="UAQ539" s="485"/>
      <c r="UAR539" s="340"/>
      <c r="UAS539" s="485"/>
      <c r="UAT539" s="340"/>
      <c r="UAU539" s="485"/>
      <c r="UAV539" s="340"/>
      <c r="UAW539" s="485"/>
      <c r="UAX539" s="340"/>
      <c r="UAY539" s="485"/>
      <c r="UAZ539" s="340"/>
      <c r="UBA539" s="485"/>
      <c r="UBB539" s="340"/>
      <c r="UBC539" s="485"/>
      <c r="UBD539" s="340"/>
      <c r="UBE539" s="485"/>
      <c r="UBF539" s="340"/>
      <c r="UBG539" s="485"/>
      <c r="UBH539" s="340"/>
      <c r="UBI539" s="485"/>
      <c r="UBJ539" s="340"/>
      <c r="UBK539" s="485"/>
      <c r="UBL539" s="340"/>
      <c r="UBM539" s="485"/>
      <c r="UBN539" s="340"/>
      <c r="UBO539" s="485"/>
      <c r="UBP539" s="340"/>
      <c r="UBQ539" s="485"/>
      <c r="UBR539" s="340"/>
      <c r="UBS539" s="485"/>
      <c r="UBT539" s="340"/>
      <c r="UBU539" s="485"/>
      <c r="UBV539" s="340"/>
      <c r="UBW539" s="485"/>
      <c r="UBX539" s="340"/>
      <c r="UBY539" s="485"/>
      <c r="UBZ539" s="340"/>
      <c r="UCA539" s="485"/>
      <c r="UCB539" s="340"/>
      <c r="UCC539" s="485"/>
      <c r="UCD539" s="340"/>
      <c r="UCE539" s="485"/>
      <c r="UCF539" s="340"/>
      <c r="UCG539" s="485"/>
      <c r="UCH539" s="340"/>
      <c r="UCI539" s="485"/>
      <c r="UCJ539" s="340"/>
      <c r="UCK539" s="485"/>
      <c r="UCL539" s="340"/>
      <c r="UCM539" s="485"/>
      <c r="UCN539" s="340"/>
      <c r="UCO539" s="485"/>
      <c r="UCP539" s="340"/>
      <c r="UCQ539" s="485"/>
      <c r="UCR539" s="340"/>
      <c r="UCS539" s="485"/>
      <c r="UCT539" s="340"/>
      <c r="UCU539" s="485"/>
      <c r="UCV539" s="340"/>
      <c r="UCW539" s="485"/>
      <c r="UCX539" s="340"/>
      <c r="UCY539" s="485"/>
      <c r="UCZ539" s="340"/>
      <c r="UDA539" s="485"/>
      <c r="UDB539" s="340"/>
      <c r="UDC539" s="485"/>
      <c r="UDD539" s="340"/>
      <c r="UDE539" s="485"/>
      <c r="UDF539" s="340"/>
      <c r="UDG539" s="485"/>
      <c r="UDH539" s="340"/>
      <c r="UDI539" s="485"/>
      <c r="UDJ539" s="340"/>
      <c r="UDK539" s="485"/>
      <c r="UDL539" s="340"/>
      <c r="UDM539" s="485"/>
      <c r="UDN539" s="340"/>
      <c r="UDO539" s="485"/>
      <c r="UDP539" s="340"/>
      <c r="UDQ539" s="485"/>
      <c r="UDR539" s="340"/>
      <c r="UDS539" s="485"/>
      <c r="UDT539" s="340"/>
      <c r="UDU539" s="485"/>
      <c r="UDV539" s="340"/>
      <c r="UDW539" s="485"/>
      <c r="UDX539" s="340"/>
      <c r="UDY539" s="485"/>
      <c r="UDZ539" s="340"/>
      <c r="UEA539" s="485"/>
      <c r="UEB539" s="340"/>
      <c r="UEC539" s="485"/>
      <c r="UED539" s="340"/>
      <c r="UEE539" s="485"/>
      <c r="UEF539" s="340"/>
      <c r="UEG539" s="485"/>
      <c r="UEH539" s="340"/>
      <c r="UEI539" s="485"/>
      <c r="UEJ539" s="340"/>
      <c r="UEK539" s="485"/>
      <c r="UEL539" s="340"/>
      <c r="UEM539" s="485"/>
      <c r="UEN539" s="340"/>
      <c r="UEO539" s="485"/>
      <c r="UEP539" s="340"/>
      <c r="UEQ539" s="485"/>
      <c r="UER539" s="340"/>
      <c r="UES539" s="485"/>
      <c r="UET539" s="340"/>
      <c r="UEU539" s="485"/>
      <c r="UEV539" s="340"/>
      <c r="UEW539" s="485"/>
      <c r="UEX539" s="340"/>
      <c r="UEY539" s="485"/>
      <c r="UEZ539" s="340"/>
      <c r="UFA539" s="485"/>
      <c r="UFB539" s="340"/>
      <c r="UFC539" s="485"/>
      <c r="UFD539" s="340"/>
      <c r="UFE539" s="485"/>
      <c r="UFF539" s="340"/>
      <c r="UFG539" s="485"/>
      <c r="UFH539" s="340"/>
      <c r="UFI539" s="485"/>
      <c r="UFJ539" s="340"/>
      <c r="UFK539" s="485"/>
      <c r="UFL539" s="340"/>
      <c r="UFM539" s="485"/>
      <c r="UFN539" s="340"/>
      <c r="UFO539" s="485"/>
      <c r="UFP539" s="340"/>
      <c r="UFQ539" s="485"/>
      <c r="UFR539" s="340"/>
      <c r="UFS539" s="485"/>
      <c r="UFT539" s="340"/>
      <c r="UFU539" s="485"/>
      <c r="UFV539" s="340"/>
      <c r="UFW539" s="485"/>
      <c r="UFX539" s="340"/>
      <c r="UFY539" s="485"/>
      <c r="UFZ539" s="340"/>
      <c r="UGA539" s="485"/>
      <c r="UGB539" s="340"/>
      <c r="UGC539" s="485"/>
      <c r="UGD539" s="340"/>
      <c r="UGE539" s="485"/>
      <c r="UGF539" s="340"/>
      <c r="UGG539" s="485"/>
      <c r="UGH539" s="340"/>
      <c r="UGI539" s="485"/>
      <c r="UGJ539" s="340"/>
      <c r="UGK539" s="485"/>
      <c r="UGL539" s="340"/>
      <c r="UGM539" s="485"/>
      <c r="UGN539" s="340"/>
      <c r="UGO539" s="485"/>
      <c r="UGP539" s="340"/>
      <c r="UGQ539" s="485"/>
      <c r="UGR539" s="340"/>
      <c r="UGS539" s="485"/>
      <c r="UGT539" s="340"/>
      <c r="UGU539" s="485"/>
      <c r="UGV539" s="340"/>
      <c r="UGW539" s="485"/>
      <c r="UGX539" s="340"/>
      <c r="UGY539" s="485"/>
      <c r="UGZ539" s="340"/>
      <c r="UHA539" s="485"/>
      <c r="UHB539" s="340"/>
      <c r="UHC539" s="485"/>
      <c r="UHD539" s="340"/>
      <c r="UHE539" s="485"/>
      <c r="UHF539" s="340"/>
      <c r="UHG539" s="485"/>
      <c r="UHH539" s="340"/>
      <c r="UHI539" s="485"/>
      <c r="UHJ539" s="340"/>
      <c r="UHK539" s="485"/>
      <c r="UHL539" s="340"/>
      <c r="UHM539" s="485"/>
      <c r="UHN539" s="340"/>
      <c r="UHO539" s="485"/>
      <c r="UHP539" s="340"/>
      <c r="UHQ539" s="485"/>
      <c r="UHR539" s="340"/>
      <c r="UHS539" s="485"/>
      <c r="UHT539" s="340"/>
      <c r="UHU539" s="485"/>
      <c r="UHV539" s="340"/>
      <c r="UHW539" s="485"/>
      <c r="UHX539" s="340"/>
      <c r="UHY539" s="485"/>
      <c r="UHZ539" s="340"/>
      <c r="UIA539" s="485"/>
      <c r="UIB539" s="340"/>
      <c r="UIC539" s="485"/>
      <c r="UID539" s="340"/>
      <c r="UIE539" s="485"/>
      <c r="UIF539" s="340"/>
      <c r="UIG539" s="485"/>
      <c r="UIH539" s="340"/>
      <c r="UII539" s="485"/>
      <c r="UIJ539" s="340"/>
      <c r="UIK539" s="485"/>
      <c r="UIL539" s="340"/>
      <c r="UIM539" s="485"/>
      <c r="UIN539" s="340"/>
      <c r="UIO539" s="485"/>
      <c r="UIP539" s="340"/>
      <c r="UIQ539" s="485"/>
      <c r="UIR539" s="340"/>
      <c r="UIS539" s="485"/>
      <c r="UIT539" s="340"/>
      <c r="UIU539" s="485"/>
      <c r="UIV539" s="340"/>
      <c r="UIW539" s="485"/>
      <c r="UIX539" s="340"/>
      <c r="UIY539" s="485"/>
      <c r="UIZ539" s="340"/>
      <c r="UJA539" s="485"/>
      <c r="UJB539" s="340"/>
      <c r="UJC539" s="485"/>
      <c r="UJD539" s="340"/>
      <c r="UJE539" s="485"/>
      <c r="UJF539" s="340"/>
      <c r="UJG539" s="485"/>
      <c r="UJH539" s="340"/>
      <c r="UJI539" s="485"/>
      <c r="UJJ539" s="340"/>
      <c r="UJK539" s="485"/>
      <c r="UJL539" s="340"/>
      <c r="UJM539" s="485"/>
      <c r="UJN539" s="340"/>
      <c r="UJO539" s="485"/>
      <c r="UJP539" s="340"/>
      <c r="UJQ539" s="485"/>
      <c r="UJR539" s="340"/>
      <c r="UJS539" s="485"/>
      <c r="UJT539" s="340"/>
      <c r="UJU539" s="485"/>
      <c r="UJV539" s="340"/>
      <c r="UJW539" s="485"/>
      <c r="UJX539" s="340"/>
      <c r="UJY539" s="485"/>
      <c r="UJZ539" s="340"/>
      <c r="UKA539" s="485"/>
      <c r="UKB539" s="340"/>
      <c r="UKC539" s="485"/>
      <c r="UKD539" s="340"/>
      <c r="UKE539" s="485"/>
      <c r="UKF539" s="340"/>
      <c r="UKG539" s="485"/>
      <c r="UKH539" s="340"/>
      <c r="UKI539" s="485"/>
      <c r="UKJ539" s="340"/>
      <c r="UKK539" s="485"/>
      <c r="UKL539" s="340"/>
      <c r="UKM539" s="485"/>
      <c r="UKN539" s="340"/>
      <c r="UKO539" s="485"/>
      <c r="UKP539" s="340"/>
      <c r="UKQ539" s="485"/>
      <c r="UKR539" s="340"/>
      <c r="UKS539" s="485"/>
      <c r="UKT539" s="340"/>
      <c r="UKU539" s="485"/>
      <c r="UKV539" s="340"/>
      <c r="UKW539" s="485"/>
      <c r="UKX539" s="340"/>
      <c r="UKY539" s="485"/>
      <c r="UKZ539" s="340"/>
      <c r="ULA539" s="485"/>
      <c r="ULB539" s="340"/>
      <c r="ULC539" s="485"/>
      <c r="ULD539" s="340"/>
      <c r="ULE539" s="485"/>
      <c r="ULF539" s="340"/>
      <c r="ULG539" s="485"/>
      <c r="ULH539" s="340"/>
      <c r="ULI539" s="485"/>
      <c r="ULJ539" s="340"/>
      <c r="ULK539" s="485"/>
      <c r="ULL539" s="340"/>
      <c r="ULM539" s="485"/>
      <c r="ULN539" s="340"/>
      <c r="ULO539" s="485"/>
      <c r="ULP539" s="340"/>
      <c r="ULQ539" s="485"/>
      <c r="ULR539" s="340"/>
      <c r="ULS539" s="485"/>
      <c r="ULT539" s="340"/>
      <c r="ULU539" s="485"/>
      <c r="ULV539" s="340"/>
      <c r="ULW539" s="485"/>
      <c r="ULX539" s="340"/>
      <c r="ULY539" s="485"/>
      <c r="ULZ539" s="340"/>
      <c r="UMA539" s="485"/>
      <c r="UMB539" s="340"/>
      <c r="UMC539" s="485"/>
      <c r="UMD539" s="340"/>
      <c r="UME539" s="485"/>
      <c r="UMF539" s="340"/>
      <c r="UMG539" s="485"/>
      <c r="UMH539" s="340"/>
      <c r="UMI539" s="485"/>
      <c r="UMJ539" s="340"/>
      <c r="UMK539" s="485"/>
      <c r="UML539" s="340"/>
      <c r="UMM539" s="485"/>
      <c r="UMN539" s="340"/>
      <c r="UMO539" s="485"/>
      <c r="UMP539" s="340"/>
      <c r="UMQ539" s="485"/>
      <c r="UMR539" s="340"/>
      <c r="UMS539" s="485"/>
      <c r="UMT539" s="340"/>
      <c r="UMU539" s="485"/>
      <c r="UMV539" s="485"/>
      <c r="UMW539" s="340"/>
      <c r="UMX539" s="485"/>
      <c r="UMY539" s="340"/>
      <c r="UMZ539" s="485"/>
      <c r="UNA539" s="340"/>
      <c r="UNB539" s="485"/>
      <c r="UNC539" s="340"/>
      <c r="UND539" s="485"/>
      <c r="UNE539" s="340"/>
      <c r="UNF539" s="485"/>
      <c r="UNG539" s="340"/>
      <c r="UNH539" s="485"/>
      <c r="UNI539" s="340"/>
      <c r="UNJ539" s="485"/>
      <c r="UNK539" s="340"/>
      <c r="UNL539" s="485"/>
      <c r="UNM539" s="340"/>
      <c r="UNN539" s="485"/>
      <c r="UNO539" s="340"/>
      <c r="UNP539" s="485"/>
      <c r="UNQ539" s="340"/>
      <c r="UNR539" s="485"/>
      <c r="UNS539" s="340"/>
      <c r="UNT539" s="485"/>
      <c r="UNU539" s="340"/>
      <c r="UNV539" s="485"/>
      <c r="UNW539" s="340"/>
      <c r="UNX539" s="485"/>
      <c r="UNY539" s="340"/>
      <c r="UNZ539" s="485"/>
      <c r="UOA539" s="340"/>
      <c r="UOB539" s="485"/>
      <c r="UOC539" s="340"/>
      <c r="UOD539" s="485"/>
      <c r="UOE539" s="340"/>
      <c r="UOF539" s="485"/>
      <c r="UOG539" s="340"/>
      <c r="UOH539" s="485"/>
      <c r="UOI539" s="340"/>
      <c r="UOJ539" s="485"/>
      <c r="UOK539" s="340"/>
      <c r="UOL539" s="485"/>
      <c r="UOM539" s="340"/>
      <c r="UON539" s="485"/>
      <c r="UOO539" s="340"/>
      <c r="UOP539" s="485"/>
      <c r="UOQ539" s="340"/>
      <c r="UOR539" s="485"/>
      <c r="UOS539" s="340"/>
      <c r="UOT539" s="485"/>
      <c r="UOU539" s="340"/>
      <c r="UOV539" s="485"/>
      <c r="UOW539" s="340"/>
      <c r="UOX539" s="485"/>
      <c r="UOY539" s="340"/>
      <c r="UOZ539" s="485"/>
      <c r="UPA539" s="340"/>
      <c r="UPB539" s="485"/>
      <c r="UPC539" s="340"/>
      <c r="UPD539" s="485"/>
      <c r="UPE539" s="340"/>
      <c r="UPF539" s="485"/>
      <c r="UPG539" s="340"/>
      <c r="UPH539" s="485"/>
      <c r="UPI539" s="340"/>
      <c r="UPJ539" s="485"/>
      <c r="UPK539" s="340"/>
      <c r="UPL539" s="485"/>
      <c r="UPM539" s="340"/>
      <c r="UPN539" s="485"/>
      <c r="UPO539" s="340"/>
      <c r="UPP539" s="485"/>
      <c r="UPQ539" s="340"/>
      <c r="UPR539" s="485"/>
      <c r="UPS539" s="340"/>
      <c r="UPT539" s="485"/>
      <c r="UPU539" s="340"/>
      <c r="UPV539" s="485"/>
      <c r="UPW539" s="340"/>
      <c r="UPX539" s="485"/>
      <c r="UPY539" s="340"/>
      <c r="UPZ539" s="485"/>
      <c r="UQA539" s="340"/>
      <c r="UQB539" s="485"/>
      <c r="UQC539" s="340"/>
      <c r="UQD539" s="485"/>
      <c r="UQE539" s="340"/>
      <c r="UQF539" s="485"/>
      <c r="UQG539" s="340"/>
      <c r="UQH539" s="485"/>
      <c r="UQI539" s="340"/>
      <c r="UQJ539" s="485"/>
      <c r="UQK539" s="340"/>
      <c r="UQL539" s="485"/>
      <c r="UQM539" s="340"/>
      <c r="UQN539" s="485"/>
      <c r="UQO539" s="340"/>
      <c r="UQP539" s="485"/>
      <c r="UQQ539" s="340"/>
      <c r="UQR539" s="485"/>
      <c r="UQS539" s="340"/>
      <c r="UQT539" s="485"/>
      <c r="UQU539" s="340"/>
      <c r="UQV539" s="485"/>
      <c r="UQW539" s="340"/>
      <c r="UQX539" s="485"/>
      <c r="UQY539" s="340"/>
      <c r="UQZ539" s="485"/>
      <c r="URA539" s="340"/>
      <c r="URB539" s="485"/>
      <c r="URC539" s="340"/>
      <c r="URD539" s="485"/>
      <c r="URE539" s="340"/>
      <c r="URF539" s="485"/>
      <c r="URG539" s="340"/>
      <c r="URH539" s="485"/>
      <c r="URI539" s="340"/>
      <c r="URJ539" s="485"/>
      <c r="URK539" s="340"/>
      <c r="URL539" s="485"/>
      <c r="URM539" s="340"/>
      <c r="URN539" s="485"/>
      <c r="URO539" s="340"/>
      <c r="URP539" s="485"/>
      <c r="URQ539" s="340"/>
      <c r="URR539" s="485"/>
      <c r="URS539" s="340"/>
      <c r="URT539" s="485"/>
      <c r="URU539" s="340"/>
      <c r="URV539" s="485"/>
      <c r="URW539" s="340"/>
      <c r="URX539" s="485"/>
      <c r="URY539" s="340"/>
      <c r="URZ539" s="485"/>
      <c r="USA539" s="340"/>
      <c r="USB539" s="485"/>
      <c r="USC539" s="340"/>
      <c r="USD539" s="485"/>
      <c r="USE539" s="340"/>
      <c r="USF539" s="485"/>
      <c r="USG539" s="340"/>
      <c r="USH539" s="485"/>
      <c r="USI539" s="340"/>
      <c r="USJ539" s="485"/>
      <c r="USK539" s="340"/>
      <c r="USL539" s="485"/>
      <c r="USM539" s="340"/>
      <c r="USN539" s="485"/>
      <c r="USO539" s="340"/>
      <c r="USP539" s="485"/>
      <c r="USQ539" s="340"/>
      <c r="USR539" s="485"/>
      <c r="USS539" s="340"/>
      <c r="UST539" s="485"/>
      <c r="USU539" s="340"/>
      <c r="USV539" s="485"/>
      <c r="USW539" s="340"/>
      <c r="USX539" s="485"/>
      <c r="USY539" s="340"/>
      <c r="USZ539" s="485"/>
      <c r="UTA539" s="340"/>
      <c r="UTB539" s="485"/>
      <c r="UTC539" s="340"/>
      <c r="UTD539" s="485"/>
      <c r="UTE539" s="340"/>
      <c r="UTF539" s="485"/>
      <c r="UTG539" s="340"/>
      <c r="UTH539" s="485"/>
      <c r="UTI539" s="340"/>
      <c r="UTJ539" s="485"/>
      <c r="UTK539" s="340"/>
      <c r="UTL539" s="485"/>
      <c r="UTM539" s="340"/>
      <c r="UTN539" s="485"/>
      <c r="UTO539" s="340"/>
      <c r="UTP539" s="485"/>
      <c r="UTQ539" s="340"/>
      <c r="UTR539" s="485"/>
      <c r="UTS539" s="340"/>
      <c r="UTT539" s="485"/>
      <c r="UTU539" s="340"/>
      <c r="UTV539" s="485"/>
      <c r="UTW539" s="340"/>
      <c r="UTX539" s="485"/>
      <c r="UTY539" s="340"/>
      <c r="UTZ539" s="485"/>
      <c r="UUA539" s="340"/>
      <c r="UUB539" s="485"/>
      <c r="UUC539" s="340"/>
      <c r="UUD539" s="485"/>
      <c r="UUE539" s="340"/>
      <c r="UUF539" s="485"/>
      <c r="UUG539" s="340"/>
      <c r="UUH539" s="485"/>
      <c r="UUI539" s="340"/>
      <c r="UUJ539" s="485"/>
      <c r="UUK539" s="340"/>
      <c r="UUL539" s="485"/>
      <c r="UUM539" s="340"/>
      <c r="UUN539" s="485"/>
      <c r="UUO539" s="340"/>
      <c r="UUP539" s="485"/>
      <c r="UUQ539" s="340"/>
      <c r="UUR539" s="485"/>
      <c r="UUS539" s="340"/>
      <c r="UUT539" s="485"/>
      <c r="UUU539" s="340"/>
      <c r="UUV539" s="485"/>
      <c r="UUW539" s="340"/>
      <c r="UUX539" s="485"/>
      <c r="UUY539" s="340"/>
      <c r="UUZ539" s="485"/>
      <c r="UVA539" s="340"/>
      <c r="UVB539" s="485"/>
      <c r="UVC539" s="340"/>
      <c r="UVD539" s="485"/>
      <c r="UVE539" s="340"/>
      <c r="UVF539" s="485"/>
      <c r="UVG539" s="340"/>
      <c r="UVH539" s="485"/>
      <c r="UVI539" s="340"/>
      <c r="UVJ539" s="485"/>
      <c r="UVK539" s="340"/>
      <c r="UVL539" s="485"/>
      <c r="UVM539" s="340"/>
      <c r="UVN539" s="485"/>
      <c r="UVO539" s="340"/>
      <c r="UVP539" s="485"/>
      <c r="UVQ539" s="340"/>
      <c r="UVR539" s="485"/>
      <c r="UVS539" s="340"/>
      <c r="UVT539" s="485"/>
      <c r="UVU539" s="340"/>
      <c r="UVV539" s="485"/>
      <c r="UVW539" s="340"/>
      <c r="UVX539" s="485"/>
      <c r="UVY539" s="340"/>
      <c r="UVZ539" s="485"/>
      <c r="UWA539" s="340"/>
      <c r="UWB539" s="485"/>
      <c r="UWC539" s="340"/>
      <c r="UWD539" s="485"/>
      <c r="UWE539" s="340"/>
      <c r="UWF539" s="485"/>
      <c r="UWG539" s="340"/>
      <c r="UWH539" s="485"/>
      <c r="UWI539" s="340"/>
      <c r="UWJ539" s="485"/>
      <c r="UWK539" s="340"/>
      <c r="UWL539" s="485"/>
      <c r="UWM539" s="340"/>
      <c r="UWN539" s="485"/>
      <c r="UWO539" s="340"/>
      <c r="UWP539" s="485"/>
      <c r="UWQ539" s="340"/>
      <c r="UWR539" s="485"/>
      <c r="UWS539" s="340"/>
      <c r="UWT539" s="485"/>
      <c r="UWU539" s="340"/>
      <c r="UWV539" s="485"/>
      <c r="UWW539" s="340"/>
      <c r="UWX539" s="485"/>
      <c r="UWY539" s="340"/>
      <c r="UWZ539" s="485"/>
      <c r="UXA539" s="340"/>
      <c r="UXB539" s="485"/>
      <c r="UXC539" s="340"/>
      <c r="UXD539" s="485"/>
      <c r="UXE539" s="340"/>
      <c r="UXF539" s="485"/>
      <c r="UXG539" s="340"/>
      <c r="UXH539" s="485"/>
      <c r="UXI539" s="340"/>
      <c r="UXJ539" s="485"/>
      <c r="UXK539" s="340"/>
      <c r="UXL539" s="485"/>
      <c r="UXM539" s="340"/>
      <c r="UXN539" s="485"/>
      <c r="UXO539" s="340"/>
      <c r="UXP539" s="485"/>
      <c r="UXQ539" s="340"/>
      <c r="UXR539" s="485"/>
      <c r="UXS539" s="340"/>
      <c r="UXT539" s="485"/>
      <c r="UXU539" s="340"/>
      <c r="UXV539" s="485"/>
      <c r="UXW539" s="340"/>
      <c r="UXX539" s="485"/>
      <c r="UXY539" s="340"/>
      <c r="UXZ539" s="485"/>
      <c r="UYA539" s="340"/>
      <c r="UYB539" s="485"/>
      <c r="UYC539" s="340"/>
      <c r="UYD539" s="485"/>
      <c r="UYE539" s="340"/>
      <c r="UYF539" s="485"/>
      <c r="UYG539" s="340"/>
      <c r="UYH539" s="485"/>
      <c r="UYI539" s="340"/>
      <c r="UYJ539" s="485"/>
      <c r="UYK539" s="340"/>
      <c r="UYL539" s="485"/>
      <c r="UYM539" s="340"/>
      <c r="UYN539" s="485"/>
      <c r="UYO539" s="340"/>
      <c r="UYP539" s="485"/>
      <c r="UYQ539" s="340"/>
      <c r="UYR539" s="485"/>
      <c r="UYS539" s="340"/>
      <c r="UYT539" s="485"/>
      <c r="UYU539" s="340"/>
      <c r="UYV539" s="485"/>
      <c r="UYW539" s="340"/>
      <c r="UYX539" s="485"/>
      <c r="UYY539" s="340"/>
      <c r="UYZ539" s="485"/>
      <c r="UZA539" s="340"/>
      <c r="UZB539" s="485"/>
      <c r="UZC539" s="340"/>
      <c r="UZD539" s="485"/>
      <c r="UZE539" s="340"/>
      <c r="UZF539" s="485"/>
      <c r="UZG539" s="340"/>
      <c r="UZH539" s="485"/>
      <c r="UZI539" s="340"/>
      <c r="UZJ539" s="485"/>
      <c r="UZK539" s="340"/>
      <c r="UZL539" s="485"/>
      <c r="UZM539" s="340"/>
      <c r="UZN539" s="485"/>
      <c r="UZO539" s="340"/>
      <c r="UZP539" s="485"/>
      <c r="UZQ539" s="340"/>
      <c r="UZR539" s="485"/>
      <c r="UZS539" s="340"/>
      <c r="UZT539" s="485"/>
      <c r="UZU539" s="340"/>
      <c r="UZV539" s="485"/>
      <c r="UZW539" s="340"/>
      <c r="UZX539" s="485"/>
      <c r="UZY539" s="340"/>
      <c r="UZZ539" s="485"/>
      <c r="VAA539" s="340"/>
      <c r="VAB539" s="485"/>
      <c r="VAC539" s="340"/>
      <c r="VAD539" s="485"/>
      <c r="VAE539" s="340"/>
      <c r="VAF539" s="485"/>
      <c r="VAG539" s="340"/>
      <c r="VAH539" s="485"/>
      <c r="VAI539" s="340"/>
      <c r="VAJ539" s="485"/>
      <c r="VAK539" s="340"/>
      <c r="VAL539" s="485"/>
      <c r="VAM539" s="340"/>
      <c r="VAN539" s="485"/>
      <c r="VAO539" s="340"/>
      <c r="VAP539" s="485"/>
      <c r="VAQ539" s="340"/>
      <c r="VAR539" s="485"/>
      <c r="VAS539" s="340"/>
      <c r="VAT539" s="485"/>
      <c r="VAU539" s="340"/>
      <c r="VAV539" s="485"/>
      <c r="VAW539" s="340"/>
      <c r="VAX539" s="485"/>
      <c r="VAY539" s="340"/>
      <c r="VAZ539" s="485"/>
      <c r="VBA539" s="340"/>
      <c r="VBB539" s="485"/>
      <c r="VBC539" s="340"/>
      <c r="VBD539" s="485"/>
      <c r="VBE539" s="340"/>
      <c r="VBF539" s="485"/>
      <c r="VBG539" s="340"/>
      <c r="VBH539" s="485"/>
      <c r="VBI539" s="340"/>
      <c r="VBJ539" s="485"/>
      <c r="VBK539" s="340"/>
      <c r="VBL539" s="485"/>
      <c r="VBM539" s="340"/>
      <c r="VBN539" s="485"/>
      <c r="VBO539" s="340"/>
      <c r="VBP539" s="485"/>
      <c r="VBQ539" s="340"/>
      <c r="VBR539" s="485"/>
      <c r="VBS539" s="340"/>
      <c r="VBT539" s="485"/>
      <c r="VBU539" s="340"/>
      <c r="VBV539" s="485"/>
      <c r="VBW539" s="340"/>
      <c r="VBX539" s="485"/>
      <c r="VBY539" s="340"/>
      <c r="VBZ539" s="485"/>
      <c r="VCA539" s="340"/>
      <c r="VCB539" s="485"/>
      <c r="VCC539" s="340"/>
      <c r="VCD539" s="485"/>
      <c r="VCE539" s="340"/>
      <c r="VCF539" s="485"/>
      <c r="VCG539" s="340"/>
      <c r="VCH539" s="485"/>
      <c r="VCI539" s="340"/>
      <c r="VCJ539" s="485"/>
      <c r="VCK539" s="340"/>
      <c r="VCL539" s="485"/>
      <c r="VCM539" s="340"/>
      <c r="VCN539" s="485"/>
      <c r="VCO539" s="340"/>
      <c r="VCP539" s="485"/>
      <c r="VCQ539" s="340"/>
      <c r="VCR539" s="485"/>
      <c r="VCS539" s="340"/>
      <c r="VCT539" s="485"/>
      <c r="VCU539" s="340"/>
      <c r="VCV539" s="485"/>
      <c r="VCW539" s="340"/>
      <c r="VCX539" s="485"/>
      <c r="VCY539" s="340"/>
      <c r="VCZ539" s="485"/>
      <c r="VDA539" s="340"/>
      <c r="VDB539" s="485"/>
      <c r="VDC539" s="340"/>
      <c r="VDD539" s="485"/>
      <c r="VDE539" s="340"/>
      <c r="VDF539" s="485"/>
      <c r="VDG539" s="340"/>
      <c r="VDH539" s="485"/>
      <c r="VDI539" s="340"/>
      <c r="VDJ539" s="485"/>
      <c r="VDK539" s="340"/>
      <c r="VDL539" s="485"/>
      <c r="VDM539" s="340"/>
      <c r="VDN539" s="485"/>
      <c r="VDO539" s="340"/>
      <c r="VDP539" s="485"/>
      <c r="VDQ539" s="340"/>
      <c r="VDR539" s="485"/>
      <c r="VDS539" s="340"/>
      <c r="VDT539" s="485"/>
      <c r="VDU539" s="340"/>
      <c r="VDV539" s="485"/>
      <c r="VDW539" s="340"/>
      <c r="VDX539" s="485"/>
      <c r="VDY539" s="340"/>
      <c r="VDZ539" s="485"/>
      <c r="VEA539" s="340"/>
      <c r="VEB539" s="485"/>
      <c r="VEC539" s="340"/>
      <c r="VED539" s="485"/>
      <c r="VEE539" s="340"/>
      <c r="VEF539" s="485"/>
      <c r="VEG539" s="340"/>
      <c r="VEH539" s="485"/>
      <c r="VEI539" s="340"/>
      <c r="VEJ539" s="485"/>
      <c r="VEK539" s="340"/>
      <c r="VEL539" s="485"/>
      <c r="VEM539" s="340"/>
      <c r="VEN539" s="485"/>
      <c r="VEO539" s="340"/>
      <c r="VEP539" s="485"/>
      <c r="VEQ539" s="340"/>
      <c r="VER539" s="485"/>
      <c r="VES539" s="340"/>
      <c r="VET539" s="485"/>
      <c r="VEU539" s="340"/>
      <c r="VEV539" s="485"/>
      <c r="VEW539" s="340"/>
      <c r="VEX539" s="485"/>
      <c r="VEY539" s="340"/>
      <c r="VEZ539" s="485"/>
      <c r="VFA539" s="340"/>
      <c r="VFB539" s="485"/>
      <c r="VFC539" s="340"/>
      <c r="VFD539" s="485"/>
      <c r="VFE539" s="340"/>
      <c r="VFF539" s="485"/>
      <c r="VFG539" s="340"/>
      <c r="VFH539" s="485"/>
      <c r="VFI539" s="340"/>
      <c r="VFJ539" s="485"/>
      <c r="VFK539" s="340"/>
      <c r="VFL539" s="485"/>
      <c r="VFM539" s="340"/>
      <c r="VFN539" s="485"/>
      <c r="VFO539" s="340"/>
      <c r="VFP539" s="485"/>
      <c r="VFQ539" s="340"/>
      <c r="VFR539" s="485"/>
      <c r="VFS539" s="340"/>
      <c r="VFT539" s="485"/>
      <c r="VFU539" s="340"/>
      <c r="VFV539" s="485"/>
      <c r="VFW539" s="340"/>
      <c r="VFX539" s="485"/>
      <c r="VFY539" s="340"/>
      <c r="VFZ539" s="485"/>
      <c r="VGA539" s="340"/>
      <c r="VGB539" s="485"/>
      <c r="VGC539" s="340"/>
      <c r="VGD539" s="485"/>
      <c r="VGE539" s="340"/>
      <c r="VGF539" s="485"/>
      <c r="VGG539" s="340"/>
      <c r="VGH539" s="485"/>
      <c r="VGI539" s="340"/>
      <c r="VGJ539" s="485"/>
      <c r="VGK539" s="340"/>
      <c r="VGL539" s="485"/>
      <c r="VGM539" s="340"/>
      <c r="VGN539" s="485"/>
      <c r="VGO539" s="340"/>
      <c r="VGP539" s="485"/>
      <c r="VGQ539" s="340"/>
      <c r="VGR539" s="485"/>
      <c r="VGS539" s="340"/>
      <c r="VGT539" s="485"/>
      <c r="VGU539" s="340"/>
      <c r="VGV539" s="485"/>
      <c r="VGW539" s="340"/>
      <c r="VGX539" s="485"/>
      <c r="VGY539" s="340"/>
      <c r="VGZ539" s="485"/>
      <c r="VHA539" s="340"/>
      <c r="VHB539" s="485"/>
      <c r="VHC539" s="340"/>
      <c r="VHD539" s="485"/>
      <c r="VHE539" s="340"/>
      <c r="VHF539" s="485"/>
      <c r="VHG539" s="340"/>
      <c r="VHH539" s="485"/>
      <c r="VHI539" s="340"/>
      <c r="VHJ539" s="485"/>
      <c r="VHK539" s="340"/>
      <c r="VHL539" s="485"/>
      <c r="VHM539" s="340"/>
      <c r="VHN539" s="485"/>
      <c r="VHO539" s="340"/>
      <c r="VHP539" s="485"/>
      <c r="VHQ539" s="340"/>
      <c r="VHR539" s="485"/>
      <c r="VHS539" s="340"/>
      <c r="VHT539" s="485"/>
      <c r="VHU539" s="340"/>
      <c r="VHV539" s="485"/>
      <c r="VHW539" s="340"/>
      <c r="VHX539" s="485"/>
      <c r="VHY539" s="340"/>
      <c r="VHZ539" s="485"/>
      <c r="VIA539" s="340"/>
      <c r="VIB539" s="485"/>
      <c r="VIC539" s="340"/>
      <c r="VID539" s="485"/>
      <c r="VIE539" s="340"/>
      <c r="VIF539" s="485"/>
      <c r="VIG539" s="340"/>
      <c r="VIH539" s="485"/>
      <c r="VII539" s="340"/>
      <c r="VIJ539" s="485"/>
      <c r="VIK539" s="340"/>
      <c r="VIL539" s="485"/>
      <c r="VIM539" s="340"/>
      <c r="VIN539" s="485"/>
      <c r="VIO539" s="340"/>
      <c r="VIP539" s="485"/>
      <c r="VIQ539" s="340"/>
      <c r="VIR539" s="485"/>
      <c r="VIS539" s="340"/>
      <c r="VIT539" s="485"/>
      <c r="VIU539" s="340"/>
      <c r="VIV539" s="485"/>
      <c r="VIW539" s="340"/>
      <c r="VIX539" s="485"/>
      <c r="VIY539" s="340"/>
      <c r="VIZ539" s="485"/>
      <c r="VJA539" s="340"/>
      <c r="VJB539" s="485"/>
      <c r="VJC539" s="340"/>
      <c r="VJD539" s="485"/>
      <c r="VJE539" s="340"/>
      <c r="VJF539" s="485"/>
      <c r="VJG539" s="340"/>
      <c r="VJH539" s="485"/>
      <c r="VJI539" s="340"/>
      <c r="VJJ539" s="485"/>
      <c r="VJK539" s="340"/>
      <c r="VJL539" s="485"/>
      <c r="VJM539" s="340"/>
      <c r="VJN539" s="485"/>
      <c r="VJO539" s="340"/>
      <c r="VJP539" s="485"/>
      <c r="VJQ539" s="340"/>
      <c r="VJR539" s="485"/>
      <c r="VJS539" s="340"/>
      <c r="VJT539" s="485"/>
      <c r="VJU539" s="340"/>
      <c r="VJV539" s="485"/>
      <c r="VJW539" s="340"/>
      <c r="VJX539" s="485"/>
      <c r="VJY539" s="340"/>
      <c r="VJZ539" s="485"/>
      <c r="VKA539" s="340"/>
      <c r="VKB539" s="485"/>
      <c r="VKC539" s="340"/>
      <c r="VKD539" s="485"/>
      <c r="VKE539" s="340"/>
      <c r="VKF539" s="485"/>
      <c r="VKG539" s="340"/>
      <c r="VKH539" s="485"/>
      <c r="VKI539" s="340"/>
      <c r="VKJ539" s="485"/>
      <c r="VKK539" s="340"/>
      <c r="VKL539" s="485"/>
      <c r="VKM539" s="340"/>
      <c r="VKN539" s="485"/>
      <c r="VKO539" s="340"/>
      <c r="VKP539" s="485"/>
      <c r="VKQ539" s="340"/>
      <c r="VKR539" s="485"/>
      <c r="VKS539" s="340"/>
      <c r="VKT539" s="485"/>
      <c r="VKU539" s="340"/>
      <c r="VKV539" s="485"/>
      <c r="VKW539" s="340"/>
      <c r="VKX539" s="485"/>
      <c r="VKY539" s="340"/>
      <c r="VKZ539" s="485"/>
      <c r="VLA539" s="340"/>
      <c r="VLB539" s="485"/>
      <c r="VLC539" s="340"/>
      <c r="VLD539" s="485"/>
      <c r="VLE539" s="340"/>
      <c r="VLF539" s="485"/>
      <c r="VLG539" s="340"/>
      <c r="VLH539" s="485"/>
      <c r="VLI539" s="340"/>
      <c r="VLJ539" s="485"/>
      <c r="VLK539" s="340"/>
      <c r="VLL539" s="485"/>
      <c r="VLM539" s="340"/>
      <c r="VLN539" s="485"/>
      <c r="VLO539" s="340"/>
      <c r="VLP539" s="485"/>
      <c r="VLQ539" s="340"/>
      <c r="VLR539" s="485"/>
      <c r="VLS539" s="340"/>
      <c r="VLT539" s="485"/>
      <c r="VLU539" s="340"/>
      <c r="VLV539" s="485"/>
      <c r="VLW539" s="340"/>
      <c r="VLX539" s="485"/>
      <c r="VLY539" s="340"/>
      <c r="VLZ539" s="485"/>
      <c r="VMA539" s="340"/>
      <c r="VMB539" s="485"/>
      <c r="VMC539" s="340"/>
      <c r="VMD539" s="485"/>
      <c r="VME539" s="340"/>
      <c r="VMF539" s="485"/>
      <c r="VMG539" s="340"/>
      <c r="VMH539" s="485"/>
      <c r="VMI539" s="340"/>
      <c r="VMJ539" s="485"/>
      <c r="VMK539" s="340"/>
      <c r="VML539" s="485"/>
      <c r="VMM539" s="340"/>
      <c r="VMN539" s="485"/>
      <c r="VMO539" s="340"/>
      <c r="VMP539" s="485"/>
      <c r="VMQ539" s="340"/>
      <c r="VMR539" s="485"/>
      <c r="VMS539" s="340"/>
      <c r="VMT539" s="485"/>
      <c r="VMU539" s="340"/>
      <c r="VMV539" s="485"/>
      <c r="VMW539" s="340"/>
      <c r="VMX539" s="485"/>
      <c r="VMY539" s="340"/>
      <c r="VMZ539" s="485"/>
      <c r="VNA539" s="340"/>
      <c r="VNB539" s="485"/>
      <c r="VNC539" s="340"/>
      <c r="VND539" s="485"/>
      <c r="VNE539" s="340"/>
      <c r="VNF539" s="485"/>
      <c r="VNG539" s="340"/>
      <c r="VNH539" s="485"/>
      <c r="VNI539" s="340"/>
      <c r="VNJ539" s="485"/>
      <c r="VNK539" s="340"/>
      <c r="VNL539" s="485"/>
      <c r="VNM539" s="340"/>
      <c r="VNN539" s="485"/>
      <c r="VNO539" s="340"/>
      <c r="VNP539" s="485"/>
      <c r="VNQ539" s="340"/>
      <c r="VNR539" s="485"/>
      <c r="VNS539" s="340"/>
      <c r="VNT539" s="485"/>
      <c r="VNU539" s="340"/>
      <c r="VNV539" s="485"/>
      <c r="VNW539" s="340"/>
      <c r="VNX539" s="485"/>
      <c r="VNY539" s="340"/>
      <c r="VNZ539" s="485"/>
      <c r="VOA539" s="340"/>
      <c r="VOB539" s="485"/>
      <c r="VOC539" s="340"/>
      <c r="VOD539" s="485"/>
      <c r="VOE539" s="340"/>
      <c r="VOF539" s="485"/>
      <c r="VOG539" s="340"/>
      <c r="VOH539" s="485"/>
      <c r="VOI539" s="340"/>
      <c r="VOJ539" s="485"/>
      <c r="VOK539" s="340"/>
      <c r="VOL539" s="485"/>
      <c r="VOM539" s="340"/>
      <c r="VON539" s="485"/>
      <c r="VOO539" s="340"/>
      <c r="VOP539" s="485"/>
      <c r="VOQ539" s="340"/>
      <c r="VOR539" s="485"/>
      <c r="VOS539" s="340"/>
      <c r="VOT539" s="340"/>
      <c r="VOU539" s="485"/>
      <c r="VOV539" s="340"/>
      <c r="VOW539" s="485"/>
      <c r="VOX539" s="340"/>
      <c r="VOY539" s="485"/>
      <c r="VOZ539" s="340"/>
      <c r="VPA539" s="485"/>
      <c r="VPB539" s="340"/>
      <c r="VPC539" s="485"/>
      <c r="VPD539" s="340"/>
      <c r="VPE539" s="485"/>
      <c r="VPF539" s="340"/>
      <c r="VPG539" s="485"/>
      <c r="VPH539" s="340"/>
      <c r="VPI539" s="485"/>
      <c r="VPJ539" s="340"/>
      <c r="VPK539" s="485"/>
      <c r="VPL539" s="340"/>
      <c r="VPM539" s="485"/>
      <c r="VPN539" s="340"/>
      <c r="VPO539" s="485"/>
      <c r="VPP539" s="340"/>
      <c r="VPQ539" s="485"/>
      <c r="VPR539" s="340"/>
      <c r="VPS539" s="485"/>
      <c r="VPT539" s="340"/>
      <c r="VPU539" s="485"/>
      <c r="VPV539" s="340"/>
      <c r="VPW539" s="485"/>
      <c r="VPX539" s="340"/>
      <c r="VPY539" s="485"/>
      <c r="VPZ539" s="340"/>
      <c r="VQA539" s="485"/>
      <c r="VQB539" s="340"/>
      <c r="VQC539" s="485"/>
      <c r="VQD539" s="340"/>
      <c r="VQE539" s="485"/>
      <c r="VQF539" s="340"/>
      <c r="VQG539" s="485"/>
      <c r="VQH539" s="340"/>
      <c r="VQI539" s="485"/>
      <c r="VQJ539" s="340"/>
      <c r="VQK539" s="485"/>
      <c r="VQL539" s="340"/>
      <c r="VQM539" s="485"/>
      <c r="VQN539" s="340"/>
      <c r="VQO539" s="485"/>
      <c r="VQP539" s="340"/>
      <c r="VQQ539" s="485"/>
      <c r="VQR539" s="340"/>
      <c r="VQS539" s="485"/>
      <c r="VQT539" s="340"/>
      <c r="VQU539" s="485"/>
      <c r="VQV539" s="340"/>
      <c r="VQW539" s="485"/>
      <c r="VQX539" s="340"/>
      <c r="VQY539" s="485"/>
      <c r="VQZ539" s="340"/>
      <c r="VRA539" s="485"/>
      <c r="VRB539" s="340"/>
      <c r="VRC539" s="485"/>
      <c r="VRD539" s="340"/>
      <c r="VRE539" s="485"/>
      <c r="VRF539" s="340"/>
      <c r="VRG539" s="485"/>
      <c r="VRH539" s="340"/>
      <c r="VRI539" s="485"/>
      <c r="VRJ539" s="340"/>
      <c r="VRK539" s="485"/>
      <c r="VRL539" s="340"/>
      <c r="VRM539" s="485"/>
      <c r="VRN539" s="340"/>
      <c r="VRO539" s="485"/>
      <c r="VRP539" s="340"/>
      <c r="VRQ539" s="485"/>
      <c r="VRR539" s="340"/>
      <c r="VRS539" s="485"/>
      <c r="VRT539" s="340"/>
      <c r="VRU539" s="485"/>
      <c r="VRV539" s="340"/>
      <c r="VRW539" s="485"/>
      <c r="VRX539" s="340"/>
      <c r="VRY539" s="485"/>
      <c r="VRZ539" s="340"/>
      <c r="VSA539" s="485"/>
      <c r="VSB539" s="340"/>
      <c r="VSC539" s="485"/>
      <c r="VSD539" s="340"/>
      <c r="VSE539" s="485"/>
      <c r="VSF539" s="340"/>
      <c r="VSG539" s="485"/>
      <c r="VSH539" s="340"/>
      <c r="VSI539" s="485"/>
      <c r="VSJ539" s="340"/>
      <c r="VSK539" s="485"/>
      <c r="VSL539" s="340"/>
      <c r="VSM539" s="485"/>
      <c r="VSN539" s="340"/>
      <c r="VSO539" s="485"/>
      <c r="VSP539" s="340"/>
      <c r="VSQ539" s="485"/>
      <c r="VSR539" s="340"/>
      <c r="VSS539" s="485"/>
      <c r="VST539" s="340"/>
      <c r="VSU539" s="485"/>
      <c r="VSV539" s="340"/>
      <c r="VSW539" s="485"/>
      <c r="VSX539" s="340"/>
      <c r="VSY539" s="485"/>
      <c r="VSZ539" s="340"/>
      <c r="VTA539" s="485"/>
      <c r="VTB539" s="340"/>
      <c r="VTC539" s="485"/>
      <c r="VTD539" s="340"/>
      <c r="VTE539" s="485"/>
      <c r="VTF539" s="340"/>
      <c r="VTG539" s="485"/>
      <c r="VTH539" s="340"/>
      <c r="VTI539" s="485"/>
      <c r="VTJ539" s="340"/>
      <c r="VTK539" s="485"/>
      <c r="VTL539" s="340"/>
      <c r="VTM539" s="485"/>
      <c r="VTN539" s="340"/>
      <c r="VTO539" s="485"/>
      <c r="VTP539" s="340"/>
      <c r="VTQ539" s="485"/>
      <c r="VTR539" s="340"/>
      <c r="VTS539" s="485"/>
      <c r="VTT539" s="340"/>
      <c r="VTU539" s="485"/>
      <c r="VTV539" s="340"/>
      <c r="VTW539" s="485"/>
      <c r="VTX539" s="340"/>
      <c r="VTY539" s="485"/>
      <c r="VTZ539" s="340"/>
      <c r="VUA539" s="485"/>
      <c r="VUB539" s="340"/>
      <c r="VUC539" s="485"/>
      <c r="VUD539" s="340"/>
      <c r="VUE539" s="485"/>
      <c r="VUF539" s="340"/>
      <c r="VUG539" s="485"/>
      <c r="VUH539" s="340"/>
      <c r="VUI539" s="485"/>
      <c r="VUJ539" s="340"/>
      <c r="VUK539" s="485"/>
      <c r="VUL539" s="340"/>
      <c r="VUM539" s="485"/>
      <c r="VUN539" s="340"/>
      <c r="VUO539" s="485"/>
      <c r="VUP539" s="340"/>
      <c r="VUQ539" s="485"/>
      <c r="VUR539" s="340"/>
      <c r="VUS539" s="485"/>
      <c r="VUT539" s="340"/>
      <c r="VUU539" s="485"/>
      <c r="VUV539" s="340"/>
      <c r="VUW539" s="485"/>
      <c r="VUX539" s="340"/>
      <c r="VUY539" s="485"/>
      <c r="VUZ539" s="340"/>
      <c r="VVA539" s="485"/>
      <c r="VVB539" s="340"/>
      <c r="VVC539" s="485"/>
      <c r="VVD539" s="340"/>
      <c r="VVE539" s="485"/>
      <c r="VVF539" s="340"/>
      <c r="VVG539" s="485"/>
      <c r="VVH539" s="340"/>
      <c r="VVI539" s="485"/>
      <c r="VVJ539" s="340"/>
      <c r="VVK539" s="485"/>
      <c r="VVL539" s="340"/>
      <c r="VVM539" s="485"/>
      <c r="VVN539" s="340"/>
      <c r="VVO539" s="485"/>
      <c r="VVP539" s="340"/>
      <c r="VVQ539" s="485"/>
      <c r="VVR539" s="340"/>
      <c r="VVS539" s="485"/>
      <c r="VVT539" s="340"/>
      <c r="VVU539" s="485"/>
      <c r="VVV539" s="340"/>
      <c r="VVW539" s="485"/>
      <c r="VVX539" s="340"/>
      <c r="VVY539" s="485"/>
      <c r="VVZ539" s="340"/>
      <c r="VWA539" s="485"/>
      <c r="VWB539" s="340"/>
      <c r="VWC539" s="485"/>
      <c r="VWD539" s="340"/>
      <c r="VWE539" s="485"/>
      <c r="VWF539" s="340"/>
      <c r="VWG539" s="485"/>
      <c r="VWH539" s="340"/>
      <c r="VWI539" s="485"/>
      <c r="VWJ539" s="340"/>
      <c r="VWK539" s="485"/>
      <c r="VWL539" s="340"/>
      <c r="VWM539" s="485"/>
      <c r="VWN539" s="340"/>
      <c r="VWO539" s="485"/>
      <c r="VWP539" s="340"/>
      <c r="VWQ539" s="485"/>
      <c r="VWR539" s="340"/>
      <c r="VWS539" s="485"/>
      <c r="VWT539" s="340"/>
      <c r="VWU539" s="485"/>
      <c r="VWV539" s="340"/>
      <c r="VWW539" s="485"/>
      <c r="VWX539" s="340"/>
      <c r="VWY539" s="485"/>
      <c r="VWZ539" s="340"/>
      <c r="VXA539" s="485"/>
      <c r="VXB539" s="340"/>
      <c r="VXC539" s="485"/>
      <c r="VXD539" s="340"/>
      <c r="VXE539" s="485"/>
      <c r="VXF539" s="340"/>
      <c r="VXG539" s="485"/>
      <c r="VXH539" s="340"/>
      <c r="VXI539" s="485"/>
      <c r="VXJ539" s="340"/>
      <c r="VXK539" s="485"/>
      <c r="VXL539" s="340"/>
      <c r="VXM539" s="485"/>
      <c r="VXN539" s="340"/>
      <c r="VXO539" s="485"/>
      <c r="VXP539" s="340"/>
      <c r="VXQ539" s="485"/>
      <c r="VXR539" s="340"/>
      <c r="VXS539" s="485"/>
      <c r="VXT539" s="340"/>
      <c r="VXU539" s="485"/>
      <c r="VXV539" s="340"/>
      <c r="VXW539" s="485"/>
      <c r="VXX539" s="340"/>
      <c r="VXY539" s="485"/>
      <c r="VXZ539" s="340"/>
      <c r="VYA539" s="485"/>
      <c r="VYB539" s="340"/>
      <c r="VYC539" s="485"/>
      <c r="VYD539" s="340"/>
      <c r="VYE539" s="485"/>
      <c r="VYF539" s="340"/>
      <c r="VYG539" s="485"/>
      <c r="VYH539" s="340"/>
      <c r="VYI539" s="485"/>
      <c r="VYJ539" s="340"/>
      <c r="VYK539" s="485"/>
      <c r="VYL539" s="340"/>
      <c r="VYM539" s="485"/>
      <c r="VYN539" s="340"/>
      <c r="VYO539" s="485"/>
      <c r="VYP539" s="340"/>
      <c r="VYQ539" s="485"/>
      <c r="VYR539" s="340"/>
      <c r="VYS539" s="485"/>
      <c r="VYT539" s="340"/>
      <c r="VYU539" s="485"/>
      <c r="VYV539" s="340"/>
      <c r="VYW539" s="485"/>
      <c r="VYX539" s="340"/>
      <c r="VYY539" s="485"/>
      <c r="VYZ539" s="340"/>
      <c r="VZA539" s="485"/>
      <c r="VZB539" s="340"/>
      <c r="VZC539" s="485"/>
      <c r="VZD539" s="340"/>
      <c r="VZE539" s="485"/>
      <c r="VZF539" s="340"/>
      <c r="VZG539" s="485"/>
      <c r="VZH539" s="340"/>
      <c r="VZI539" s="485"/>
      <c r="VZJ539" s="340"/>
      <c r="VZK539" s="485"/>
      <c r="VZL539" s="340"/>
      <c r="VZM539" s="485"/>
      <c r="VZN539" s="340"/>
      <c r="VZO539" s="485"/>
      <c r="VZP539" s="340"/>
      <c r="VZQ539" s="485"/>
      <c r="VZR539" s="340"/>
      <c r="VZS539" s="485"/>
      <c r="VZT539" s="340"/>
      <c r="VZU539" s="485"/>
      <c r="VZV539" s="340"/>
      <c r="VZW539" s="485"/>
      <c r="VZX539" s="340"/>
      <c r="VZY539" s="485"/>
      <c r="VZZ539" s="340"/>
      <c r="WAA539" s="485"/>
      <c r="WAB539" s="340"/>
      <c r="WAC539" s="485"/>
      <c r="WAD539" s="340"/>
      <c r="WAE539" s="485"/>
      <c r="WAF539" s="340"/>
      <c r="WAG539" s="485"/>
      <c r="WAH539" s="340"/>
      <c r="WAI539" s="485"/>
      <c r="WAJ539" s="340"/>
      <c r="WAK539" s="485"/>
      <c r="WAL539" s="340"/>
      <c r="WAM539" s="485"/>
      <c r="WAN539" s="340"/>
      <c r="WAO539" s="485"/>
      <c r="WAP539" s="340"/>
      <c r="WAQ539" s="485"/>
      <c r="WAR539" s="340"/>
      <c r="WAS539" s="485"/>
      <c r="WAT539" s="340"/>
      <c r="WAU539" s="485"/>
      <c r="WAV539" s="340"/>
      <c r="WAW539" s="485"/>
      <c r="WAX539" s="340"/>
      <c r="WAY539" s="485"/>
      <c r="WAZ539" s="340"/>
      <c r="WBA539" s="485"/>
      <c r="WBB539" s="340"/>
      <c r="WBC539" s="485"/>
      <c r="WBD539" s="340"/>
      <c r="WBE539" s="485"/>
      <c r="WBF539" s="340"/>
      <c r="WBG539" s="485"/>
      <c r="WBH539" s="340"/>
      <c r="WBI539" s="485"/>
      <c r="WBJ539" s="340"/>
      <c r="WBK539" s="485"/>
      <c r="WBL539" s="340"/>
      <c r="WBM539" s="485"/>
      <c r="WBN539" s="340"/>
      <c r="WBO539" s="485"/>
      <c r="WBP539" s="340"/>
      <c r="WBQ539" s="485"/>
      <c r="WBR539" s="340"/>
      <c r="WBS539" s="485"/>
      <c r="WBT539" s="340"/>
      <c r="WBU539" s="485"/>
      <c r="WBV539" s="340"/>
      <c r="WBW539" s="485"/>
      <c r="WBX539" s="340"/>
      <c r="WBY539" s="485"/>
      <c r="WBZ539" s="340"/>
      <c r="WCA539" s="485"/>
      <c r="WCB539" s="340"/>
      <c r="WCC539" s="485"/>
      <c r="WCD539" s="340"/>
      <c r="WCE539" s="485"/>
      <c r="WCF539" s="340"/>
      <c r="WCG539" s="485"/>
      <c r="WCH539" s="340"/>
      <c r="WCI539" s="485"/>
      <c r="WCJ539" s="340"/>
      <c r="WCK539" s="485"/>
      <c r="WCL539" s="340"/>
      <c r="WCM539" s="485"/>
      <c r="WCN539" s="340"/>
      <c r="WCO539" s="485"/>
      <c r="WCP539" s="340"/>
      <c r="WCQ539" s="485"/>
      <c r="WCR539" s="340"/>
      <c r="WCS539" s="485"/>
      <c r="WCT539" s="340"/>
      <c r="WCU539" s="485"/>
      <c r="WCV539" s="340"/>
      <c r="WCW539" s="485"/>
      <c r="WCX539" s="340"/>
      <c r="WCY539" s="485"/>
      <c r="WCZ539" s="340"/>
      <c r="WDA539" s="485"/>
      <c r="WDB539" s="340"/>
      <c r="WDC539" s="485"/>
      <c r="WDD539" s="340"/>
      <c r="WDE539" s="485"/>
      <c r="WDF539" s="340"/>
      <c r="WDG539" s="485"/>
      <c r="WDH539" s="340"/>
      <c r="WDI539" s="485"/>
      <c r="WDJ539" s="340"/>
      <c r="WDK539" s="485"/>
      <c r="WDL539" s="340"/>
      <c r="WDM539" s="485"/>
      <c r="WDN539" s="340"/>
      <c r="WDO539" s="485"/>
      <c r="WDP539" s="340"/>
      <c r="WDQ539" s="485"/>
      <c r="WDR539" s="340"/>
      <c r="WDS539" s="485"/>
      <c r="WDT539" s="340"/>
      <c r="WDU539" s="485"/>
      <c r="WDV539" s="340"/>
      <c r="WDW539" s="485"/>
      <c r="WDX539" s="340"/>
      <c r="WDY539" s="485"/>
      <c r="WDZ539" s="340"/>
      <c r="WEA539" s="485"/>
      <c r="WEB539" s="340"/>
      <c r="WEC539" s="485"/>
      <c r="WED539" s="340"/>
      <c r="WEE539" s="485"/>
      <c r="WEF539" s="340"/>
      <c r="WEG539" s="485"/>
      <c r="WEH539" s="340"/>
      <c r="WEI539" s="485"/>
      <c r="WEJ539" s="340"/>
      <c r="WEK539" s="485"/>
      <c r="WEL539" s="340"/>
      <c r="WEM539" s="485"/>
      <c r="WEN539" s="340"/>
      <c r="WEO539" s="485"/>
      <c r="WEP539" s="340"/>
      <c r="WEQ539" s="485"/>
      <c r="WER539" s="340"/>
      <c r="WES539" s="485"/>
      <c r="WET539" s="340"/>
      <c r="WEU539" s="485"/>
      <c r="WEV539" s="340"/>
      <c r="WEW539" s="485"/>
      <c r="WEX539" s="340"/>
      <c r="WEY539" s="485"/>
      <c r="WEZ539" s="340"/>
      <c r="WFA539" s="485"/>
      <c r="WFB539" s="340"/>
      <c r="WFC539" s="485"/>
      <c r="WFD539" s="340"/>
      <c r="WFE539" s="485"/>
      <c r="WFF539" s="340"/>
      <c r="WFG539" s="485"/>
      <c r="WFH539" s="340"/>
      <c r="WFI539" s="485"/>
      <c r="WFJ539" s="340"/>
      <c r="WFK539" s="485"/>
      <c r="WFL539" s="340"/>
      <c r="WFM539" s="485"/>
      <c r="WFN539" s="340"/>
      <c r="WFO539" s="485"/>
      <c r="WFP539" s="340"/>
      <c r="WFQ539" s="485"/>
      <c r="WFR539" s="340"/>
      <c r="WFS539" s="485"/>
      <c r="WFT539" s="340"/>
      <c r="WFU539" s="485"/>
      <c r="WFV539" s="340"/>
      <c r="WFW539" s="485"/>
      <c r="WFX539" s="340"/>
      <c r="WFY539" s="485"/>
      <c r="WFZ539" s="340"/>
      <c r="WGA539" s="485"/>
      <c r="WGB539" s="340"/>
      <c r="WGC539" s="485"/>
      <c r="WGD539" s="340"/>
      <c r="WGE539" s="485"/>
      <c r="WGF539" s="340"/>
      <c r="WGG539" s="485"/>
      <c r="WGH539" s="340"/>
      <c r="WGI539" s="485"/>
      <c r="WGJ539" s="340"/>
      <c r="WGK539" s="485"/>
      <c r="WGL539" s="340"/>
      <c r="WGM539" s="485"/>
      <c r="WGN539" s="340"/>
      <c r="WGO539" s="485"/>
      <c r="WGP539" s="340"/>
      <c r="WGQ539" s="485"/>
      <c r="WGR539" s="340"/>
      <c r="WGS539" s="485"/>
      <c r="WGT539" s="340"/>
      <c r="WGU539" s="485"/>
      <c r="WGV539" s="340"/>
      <c r="WGW539" s="485"/>
      <c r="WGX539" s="340"/>
      <c r="WGY539" s="485"/>
      <c r="WGZ539" s="340"/>
      <c r="WHA539" s="485"/>
      <c r="WHB539" s="340"/>
      <c r="WHC539" s="485"/>
      <c r="WHD539" s="340"/>
      <c r="WHE539" s="485"/>
      <c r="WHF539" s="340"/>
      <c r="WHG539" s="485"/>
      <c r="WHH539" s="340"/>
      <c r="WHI539" s="485"/>
      <c r="WHJ539" s="340"/>
      <c r="WHK539" s="485"/>
      <c r="WHL539" s="340"/>
      <c r="WHM539" s="485"/>
      <c r="WHN539" s="340"/>
      <c r="WHO539" s="485"/>
      <c r="WHP539" s="340"/>
      <c r="WHQ539" s="485"/>
      <c r="WHR539" s="340"/>
      <c r="WHS539" s="485"/>
      <c r="WHT539" s="340"/>
      <c r="WHU539" s="485"/>
      <c r="WHV539" s="340"/>
      <c r="WHW539" s="485"/>
      <c r="WHX539" s="340"/>
      <c r="WHY539" s="485"/>
      <c r="WHZ539" s="340"/>
      <c r="WIA539" s="485"/>
      <c r="WIB539" s="340"/>
      <c r="WIC539" s="485"/>
      <c r="WID539" s="340"/>
      <c r="WIE539" s="485"/>
      <c r="WIF539" s="340"/>
      <c r="WIG539" s="485"/>
      <c r="WIH539" s="340"/>
      <c r="WII539" s="485"/>
      <c r="WIJ539" s="340"/>
      <c r="WIK539" s="485"/>
      <c r="WIL539" s="340"/>
      <c r="WIM539" s="485"/>
      <c r="WIN539" s="340"/>
      <c r="WIO539" s="485"/>
      <c r="WIP539" s="340"/>
      <c r="WIQ539" s="485"/>
      <c r="WIR539" s="340"/>
      <c r="WIS539" s="485"/>
      <c r="WIT539" s="340"/>
      <c r="WIU539" s="485"/>
      <c r="WIV539" s="340"/>
      <c r="WIW539" s="485"/>
      <c r="WIX539" s="340"/>
      <c r="WIY539" s="485"/>
      <c r="WIZ539" s="340"/>
      <c r="WJA539" s="485"/>
      <c r="WJB539" s="340"/>
      <c r="WJC539" s="485"/>
      <c r="WJD539" s="340"/>
      <c r="WJE539" s="485"/>
      <c r="WJF539" s="340"/>
      <c r="WJG539" s="485"/>
      <c r="WJH539" s="340"/>
      <c r="WJI539" s="485"/>
      <c r="WJJ539" s="340"/>
      <c r="WJK539" s="485"/>
      <c r="WJL539" s="340"/>
      <c r="WJM539" s="485"/>
      <c r="WJN539" s="340"/>
      <c r="WJO539" s="485"/>
      <c r="WJP539" s="340"/>
      <c r="WJQ539" s="485"/>
      <c r="WJR539" s="340"/>
      <c r="WJS539" s="485"/>
      <c r="WJT539" s="340"/>
      <c r="WJU539" s="485"/>
      <c r="WJV539" s="340"/>
      <c r="WJW539" s="485"/>
      <c r="WJX539" s="340"/>
      <c r="WJY539" s="485"/>
      <c r="WJZ539" s="340"/>
      <c r="WKA539" s="485"/>
      <c r="WKB539" s="340"/>
      <c r="WKC539" s="485"/>
      <c r="WKD539" s="340"/>
      <c r="WKE539" s="485"/>
      <c r="WKF539" s="340"/>
      <c r="WKG539" s="485"/>
      <c r="WKH539" s="340"/>
      <c r="WKI539" s="485"/>
      <c r="WKJ539" s="340"/>
      <c r="WKK539" s="485"/>
      <c r="WKL539" s="340"/>
      <c r="WKM539" s="485"/>
      <c r="WKN539" s="340"/>
      <c r="WKO539" s="485"/>
      <c r="WKP539" s="340"/>
      <c r="WKQ539" s="485"/>
      <c r="WKR539" s="340"/>
      <c r="WKS539" s="485"/>
      <c r="WKT539" s="340"/>
      <c r="WKU539" s="485"/>
      <c r="WKV539" s="340"/>
      <c r="WKW539" s="485"/>
      <c r="WKX539" s="340"/>
      <c r="WKY539" s="485"/>
      <c r="WKZ539" s="340"/>
      <c r="WLA539" s="485"/>
      <c r="WLB539" s="340"/>
      <c r="WLC539" s="485"/>
      <c r="WLD539" s="340"/>
      <c r="WLE539" s="485"/>
      <c r="WLF539" s="340"/>
      <c r="WLG539" s="485"/>
      <c r="WLH539" s="340"/>
      <c r="WLI539" s="485"/>
      <c r="WLJ539" s="340"/>
      <c r="WLK539" s="485"/>
      <c r="WLL539" s="340"/>
      <c r="WLM539" s="485"/>
      <c r="WLN539" s="340"/>
      <c r="WLO539" s="485"/>
      <c r="WLP539" s="340"/>
      <c r="WLQ539" s="485"/>
      <c r="WLR539" s="340"/>
      <c r="WLS539" s="485"/>
      <c r="WLT539" s="340"/>
      <c r="WLU539" s="485"/>
      <c r="WLV539" s="340"/>
      <c r="WLW539" s="485"/>
      <c r="WLX539" s="340"/>
      <c r="WLY539" s="485"/>
      <c r="WLZ539" s="340"/>
      <c r="WMA539" s="485"/>
      <c r="WMB539" s="340"/>
      <c r="WMC539" s="485"/>
      <c r="WMD539" s="340"/>
      <c r="WME539" s="485"/>
      <c r="WMF539" s="340"/>
      <c r="WMG539" s="485"/>
      <c r="WMH539" s="340"/>
      <c r="WMI539" s="485"/>
      <c r="WMJ539" s="340"/>
      <c r="WMK539" s="485"/>
      <c r="WML539" s="340"/>
      <c r="WMM539" s="485"/>
      <c r="WMN539" s="340"/>
      <c r="WMO539" s="485"/>
      <c r="WMP539" s="340"/>
      <c r="WMQ539" s="485"/>
      <c r="WMR539" s="340"/>
      <c r="WMS539" s="485"/>
      <c r="WMT539" s="340"/>
      <c r="WMU539" s="485"/>
      <c r="WMV539" s="340"/>
      <c r="WMW539" s="485"/>
      <c r="WMX539" s="340"/>
      <c r="WMY539" s="485"/>
      <c r="WMZ539" s="340"/>
      <c r="WNA539" s="485"/>
      <c r="WNB539" s="340"/>
      <c r="WNC539" s="485"/>
      <c r="WND539" s="340"/>
      <c r="WNE539" s="485"/>
      <c r="WNF539" s="340"/>
      <c r="WNG539" s="485"/>
      <c r="WNH539" s="340"/>
      <c r="WNI539" s="485"/>
      <c r="WNJ539" s="340"/>
      <c r="WNK539" s="485"/>
      <c r="WNL539" s="340"/>
      <c r="WNM539" s="485"/>
      <c r="WNN539" s="340"/>
      <c r="WNO539" s="485"/>
      <c r="WNP539" s="340"/>
      <c r="WNQ539" s="485"/>
      <c r="WNR539" s="340"/>
      <c r="WNS539" s="485"/>
      <c r="WNT539" s="340"/>
      <c r="WNU539" s="485"/>
      <c r="WNV539" s="340"/>
      <c r="WNW539" s="485"/>
      <c r="WNX539" s="340"/>
      <c r="WNY539" s="485"/>
      <c r="WNZ539" s="340"/>
      <c r="WOA539" s="485"/>
      <c r="WOB539" s="340"/>
      <c r="WOC539" s="485"/>
      <c r="WOD539" s="340"/>
      <c r="WOE539" s="485"/>
      <c r="WOF539" s="340"/>
      <c r="WOG539" s="485"/>
      <c r="WOH539" s="340"/>
      <c r="WOI539" s="485"/>
      <c r="WOJ539" s="340"/>
      <c r="WOK539" s="485"/>
      <c r="WOL539" s="340"/>
      <c r="WOM539" s="485"/>
      <c r="WON539" s="340"/>
      <c r="WOO539" s="485"/>
      <c r="WOP539" s="340"/>
      <c r="WOQ539" s="485"/>
      <c r="WOR539" s="340"/>
      <c r="WOS539" s="485"/>
      <c r="WOT539" s="340"/>
      <c r="WOU539" s="485"/>
      <c r="WOV539" s="340"/>
      <c r="WOW539" s="485"/>
      <c r="WOX539" s="340"/>
      <c r="WOY539" s="485"/>
      <c r="WOZ539" s="340"/>
      <c r="WPA539" s="485"/>
      <c r="WPB539" s="340"/>
      <c r="WPC539" s="485"/>
      <c r="WPD539" s="340"/>
      <c r="WPE539" s="485"/>
      <c r="WPF539" s="340"/>
      <c r="WPG539" s="485"/>
      <c r="WPH539" s="340"/>
      <c r="WPI539" s="485"/>
      <c r="WPJ539" s="340"/>
      <c r="WPK539" s="485"/>
      <c r="WPL539" s="340"/>
      <c r="WPM539" s="485"/>
      <c r="WPN539" s="340"/>
      <c r="WPO539" s="485"/>
      <c r="WPP539" s="340"/>
      <c r="WPQ539" s="485"/>
      <c r="WPR539" s="340"/>
      <c r="WPS539" s="485"/>
      <c r="WPT539" s="340"/>
      <c r="WPU539" s="485"/>
      <c r="WPV539" s="340"/>
      <c r="WPW539" s="485"/>
      <c r="WPX539" s="340"/>
      <c r="WPY539" s="485"/>
      <c r="WPZ539" s="340"/>
      <c r="WQA539" s="485"/>
      <c r="WQB539" s="340"/>
      <c r="WQC539" s="485"/>
      <c r="WQD539" s="340"/>
      <c r="WQE539" s="485"/>
      <c r="WQF539" s="340"/>
      <c r="WQG539" s="485"/>
      <c r="WQH539" s="340"/>
      <c r="WQI539" s="485"/>
      <c r="WQJ539" s="340"/>
      <c r="WQK539" s="485"/>
      <c r="WQL539" s="340"/>
      <c r="WQM539" s="485"/>
      <c r="WQN539" s="340"/>
      <c r="WQO539" s="485"/>
      <c r="WQP539" s="340"/>
      <c r="WQQ539" s="485"/>
      <c r="WQR539" s="340"/>
      <c r="WQS539" s="485"/>
      <c r="WQT539" s="340"/>
      <c r="WQU539" s="485"/>
      <c r="WQV539" s="340"/>
      <c r="WQW539" s="485"/>
      <c r="WQX539" s="340"/>
      <c r="WQY539" s="485"/>
      <c r="WQZ539" s="340"/>
      <c r="WRA539" s="485"/>
      <c r="WRB539" s="340"/>
      <c r="WRC539" s="485"/>
      <c r="WRD539" s="340"/>
      <c r="WRE539" s="485"/>
      <c r="WRF539" s="340"/>
      <c r="WRG539" s="485"/>
      <c r="WRH539" s="340"/>
      <c r="WRI539" s="485"/>
      <c r="WRJ539" s="340"/>
      <c r="WRK539" s="485"/>
      <c r="WRL539" s="340"/>
      <c r="WRM539" s="485"/>
      <c r="WRN539" s="340"/>
      <c r="WRO539" s="485"/>
      <c r="WRP539" s="340"/>
      <c r="WRQ539" s="485"/>
      <c r="WRR539" s="340"/>
      <c r="WRS539" s="485"/>
      <c r="WRT539" s="340"/>
      <c r="WRU539" s="485"/>
      <c r="WRV539" s="340"/>
      <c r="WRW539" s="485"/>
      <c r="WRX539" s="340"/>
      <c r="WRY539" s="485"/>
      <c r="WRZ539" s="340"/>
      <c r="WSA539" s="485"/>
      <c r="WSB539" s="340"/>
      <c r="WSC539" s="485"/>
      <c r="WSD539" s="340"/>
      <c r="WSE539" s="485"/>
      <c r="WSF539" s="340"/>
      <c r="WSG539" s="485"/>
      <c r="WSH539" s="340"/>
      <c r="WSI539" s="485"/>
      <c r="WSJ539" s="340"/>
      <c r="WSK539" s="485"/>
      <c r="WSL539" s="340"/>
      <c r="WSM539" s="485"/>
      <c r="WSN539" s="340"/>
      <c r="WSO539" s="485"/>
      <c r="WSP539" s="340"/>
      <c r="WSQ539" s="485"/>
      <c r="WSR539" s="340"/>
      <c r="WSS539" s="485"/>
      <c r="WST539" s="340"/>
      <c r="WSU539" s="485"/>
      <c r="WSV539" s="340"/>
      <c r="WSW539" s="485"/>
      <c r="WSX539" s="340"/>
      <c r="WSY539" s="485"/>
      <c r="WSZ539" s="340"/>
      <c r="WTA539" s="485"/>
      <c r="WTB539" s="340"/>
      <c r="WTC539" s="485"/>
      <c r="WTD539" s="340"/>
      <c r="WTE539" s="485"/>
      <c r="WTF539" s="340"/>
      <c r="WTG539" s="485"/>
      <c r="WTH539" s="340"/>
      <c r="WTI539" s="485"/>
      <c r="WTJ539" s="340"/>
      <c r="WTK539" s="485"/>
      <c r="WTL539" s="340"/>
      <c r="WTM539" s="485"/>
      <c r="WTN539" s="340"/>
      <c r="WTO539" s="485"/>
      <c r="WTP539" s="340"/>
      <c r="WTQ539" s="485"/>
      <c r="WTR539" s="340"/>
      <c r="WTS539" s="485"/>
      <c r="WTT539" s="340"/>
      <c r="WTU539" s="485"/>
      <c r="WTV539" s="340"/>
      <c r="WTW539" s="485"/>
      <c r="WTX539" s="340"/>
      <c r="WTY539" s="485"/>
      <c r="WTZ539" s="340"/>
      <c r="WUA539" s="485"/>
      <c r="WUB539" s="340"/>
      <c r="WUC539" s="485"/>
      <c r="WUD539" s="340"/>
      <c r="WUE539" s="485"/>
      <c r="WUF539" s="340"/>
      <c r="WUG539" s="485"/>
      <c r="WUH539" s="340"/>
      <c r="WUI539" s="485"/>
      <c r="WUJ539" s="340"/>
      <c r="WUK539" s="485"/>
      <c r="WUL539" s="340"/>
      <c r="WUM539" s="485"/>
      <c r="WUN539" s="340"/>
      <c r="WUO539" s="485"/>
      <c r="WUP539" s="340"/>
      <c r="WUQ539" s="485"/>
      <c r="WUR539" s="340"/>
      <c r="WUS539" s="485"/>
      <c r="WUT539" s="340"/>
      <c r="WUU539" s="485"/>
      <c r="WUV539" s="340"/>
      <c r="WUW539" s="485"/>
      <c r="WUX539" s="340"/>
      <c r="WUY539" s="485"/>
      <c r="WUZ539" s="340"/>
      <c r="WVA539" s="485"/>
      <c r="WVB539" s="340"/>
      <c r="WVC539" s="485"/>
      <c r="WVD539" s="340"/>
      <c r="WVE539" s="485"/>
      <c r="WVF539" s="340"/>
      <c r="WVG539" s="485"/>
      <c r="WVH539" s="340"/>
      <c r="WVI539" s="485"/>
      <c r="WVJ539" s="340"/>
      <c r="WVK539" s="485"/>
      <c r="WVL539" s="340"/>
      <c r="WVM539" s="485"/>
      <c r="WVN539" s="340"/>
      <c r="WVO539" s="485"/>
      <c r="WVP539" s="340"/>
      <c r="WVQ539" s="485"/>
      <c r="WVR539" s="340"/>
      <c r="WVS539" s="485"/>
      <c r="WVT539" s="340"/>
      <c r="WVU539" s="485"/>
      <c r="WVV539" s="340"/>
      <c r="WVW539" s="485"/>
      <c r="WVX539" s="340"/>
      <c r="WVY539" s="485"/>
      <c r="WVZ539" s="340"/>
      <c r="WWA539" s="485"/>
      <c r="WWB539" s="340"/>
      <c r="WWC539" s="485"/>
      <c r="WWD539" s="340"/>
      <c r="WWE539" s="485"/>
      <c r="WWF539" s="340"/>
      <c r="WWG539" s="485"/>
      <c r="WWH539" s="340"/>
      <c r="WWI539" s="485"/>
      <c r="WWJ539" s="340"/>
      <c r="WWK539" s="485"/>
      <c r="WWL539" s="340"/>
      <c r="WWM539" s="485"/>
      <c r="WWN539" s="340"/>
      <c r="WWO539" s="485"/>
      <c r="WWP539" s="340"/>
      <c r="WWQ539" s="485"/>
      <c r="WWR539" s="340"/>
      <c r="WWS539" s="485"/>
      <c r="WWT539" s="340"/>
      <c r="WWU539" s="485"/>
      <c r="WWV539" s="340"/>
      <c r="WWW539" s="485"/>
      <c r="WWX539" s="340"/>
      <c r="WWY539" s="485"/>
      <c r="WWZ539" s="340"/>
      <c r="WXA539" s="485"/>
      <c r="WXB539" s="340"/>
      <c r="WXC539" s="485"/>
      <c r="WXD539" s="340"/>
      <c r="WXE539" s="485"/>
      <c r="WXF539" s="340"/>
      <c r="WXG539" s="485"/>
      <c r="WXH539" s="340"/>
      <c r="WXI539" s="485"/>
      <c r="WXJ539" s="340"/>
      <c r="WXK539" s="485"/>
      <c r="WXL539" s="340"/>
      <c r="WXM539" s="485"/>
      <c r="WXN539" s="340"/>
      <c r="WXO539" s="485"/>
      <c r="WXP539" s="340"/>
      <c r="WXQ539" s="485"/>
      <c r="WXR539" s="340"/>
      <c r="WXS539" s="485"/>
      <c r="WXT539" s="340"/>
      <c r="WXU539" s="485"/>
      <c r="WXV539" s="340"/>
      <c r="WXW539" s="485"/>
      <c r="WXX539" s="340"/>
      <c r="WXY539" s="485"/>
      <c r="WXZ539" s="340"/>
      <c r="WYA539" s="485"/>
      <c r="WYB539" s="340"/>
      <c r="WYC539" s="485"/>
      <c r="WYD539" s="340"/>
      <c r="WYE539" s="485"/>
      <c r="WYF539" s="340"/>
      <c r="WYG539" s="485"/>
      <c r="WYH539" s="340"/>
      <c r="WYI539" s="485"/>
      <c r="WYJ539" s="340"/>
      <c r="WYK539" s="485"/>
      <c r="WYL539" s="340"/>
      <c r="WYM539" s="485"/>
      <c r="WYN539" s="340"/>
      <c r="WYO539" s="485"/>
      <c r="WYP539" s="340"/>
      <c r="WYQ539" s="485"/>
      <c r="WYR539" s="340"/>
      <c r="WYS539" s="485"/>
      <c r="WYT539" s="340"/>
      <c r="WYU539" s="485"/>
      <c r="WYV539" s="340"/>
      <c r="WYW539" s="485"/>
      <c r="WYX539" s="340"/>
      <c r="WYY539" s="485"/>
      <c r="WYZ539" s="340"/>
      <c r="WZA539" s="485"/>
      <c r="WZB539" s="340"/>
      <c r="WZC539" s="485"/>
      <c r="WZD539" s="340"/>
      <c r="WZE539" s="485"/>
      <c r="WZF539" s="340"/>
      <c r="WZG539" s="485"/>
      <c r="WZH539" s="340"/>
      <c r="WZI539" s="485"/>
      <c r="WZJ539" s="340"/>
      <c r="WZK539" s="485"/>
      <c r="WZL539" s="340"/>
      <c r="WZM539" s="485"/>
      <c r="WZN539" s="340"/>
      <c r="WZO539" s="485"/>
      <c r="WZP539" s="340"/>
      <c r="WZQ539" s="485"/>
      <c r="WZR539" s="340"/>
      <c r="WZS539" s="485"/>
      <c r="WZT539" s="340"/>
      <c r="WZU539" s="485"/>
      <c r="WZV539" s="340"/>
      <c r="WZW539" s="485"/>
      <c r="WZX539" s="340"/>
      <c r="WZY539" s="485"/>
      <c r="WZZ539" s="340"/>
      <c r="XAA539" s="485"/>
      <c r="XAB539" s="340"/>
      <c r="XAC539" s="485"/>
      <c r="XAD539" s="340"/>
      <c r="XAE539" s="485"/>
      <c r="XAF539" s="340"/>
      <c r="XAG539" s="485"/>
      <c r="XAH539" s="340"/>
      <c r="XAI539" s="485"/>
      <c r="XAJ539" s="340"/>
      <c r="XAK539" s="485"/>
      <c r="XAL539" s="340"/>
      <c r="XAM539" s="485"/>
      <c r="XAN539" s="340"/>
      <c r="XAO539" s="485"/>
      <c r="XAP539" s="340"/>
      <c r="XAQ539" s="485"/>
      <c r="XAR539" s="340"/>
      <c r="XAS539" s="485"/>
      <c r="XAT539" s="340"/>
      <c r="XAU539" s="485"/>
      <c r="XAV539" s="340"/>
      <c r="XAW539" s="485"/>
      <c r="XAX539" s="340"/>
      <c r="XAY539" s="485"/>
      <c r="XAZ539" s="340"/>
      <c r="XBA539" s="485"/>
      <c r="XBB539" s="340"/>
      <c r="XBC539" s="485"/>
      <c r="XBD539" s="340"/>
      <c r="XBE539" s="485"/>
      <c r="XBF539" s="340"/>
      <c r="XBG539" s="485"/>
      <c r="XBH539" s="340"/>
      <c r="XBI539" s="485"/>
      <c r="XBJ539" s="340"/>
      <c r="XBK539" s="485"/>
      <c r="XBL539" s="340"/>
      <c r="XBM539" s="485"/>
      <c r="XBN539" s="340"/>
      <c r="XBO539" s="485"/>
      <c r="XBP539" s="340"/>
      <c r="XBQ539" s="485"/>
      <c r="XBR539" s="340"/>
      <c r="XBS539" s="485"/>
      <c r="XBT539" s="340"/>
      <c r="XBU539" s="485"/>
      <c r="XBV539" s="340"/>
      <c r="XBW539" s="485"/>
      <c r="XBX539" s="340"/>
      <c r="XBY539" s="485"/>
      <c r="XBZ539" s="340"/>
      <c r="XCA539" s="485"/>
      <c r="XCB539" s="340"/>
      <c r="XCC539" s="485"/>
      <c r="XCD539" s="340"/>
      <c r="XCE539" s="485"/>
      <c r="XCF539" s="340"/>
      <c r="XCG539" s="485"/>
      <c r="XCH539" s="340"/>
      <c r="XCI539" s="485"/>
      <c r="XCJ539" s="340"/>
      <c r="XCK539" s="485"/>
      <c r="XCL539" s="340"/>
      <c r="XCM539" s="485"/>
      <c r="XCN539" s="340"/>
      <c r="XCO539" s="485"/>
      <c r="XCP539" s="340"/>
      <c r="XCQ539" s="485"/>
      <c r="XCR539" s="340"/>
      <c r="XCS539" s="485"/>
      <c r="XCT539" s="340"/>
      <c r="XCU539" s="485"/>
      <c r="XCV539" s="340"/>
      <c r="XCW539" s="485"/>
      <c r="XCX539" s="340"/>
      <c r="XCY539" s="485"/>
      <c r="XCZ539" s="340"/>
      <c r="XDA539" s="485"/>
      <c r="XDB539" s="340"/>
      <c r="XDC539" s="485"/>
      <c r="XDD539" s="340"/>
      <c r="XDE539" s="485"/>
      <c r="XDF539" s="340"/>
      <c r="XDG539" s="485"/>
      <c r="XDH539" s="340"/>
      <c r="XDI539" s="485"/>
      <c r="XDJ539" s="340"/>
      <c r="XDK539" s="485"/>
      <c r="XDL539" s="340"/>
      <c r="XDM539" s="485"/>
      <c r="XDN539" s="340"/>
      <c r="XDO539" s="485"/>
      <c r="XDP539" s="340"/>
      <c r="XDQ539" s="485"/>
      <c r="XDR539" s="340"/>
      <c r="XDS539" s="485"/>
      <c r="XDT539" s="340"/>
      <c r="XDU539" s="485"/>
      <c r="XDV539" s="340"/>
      <c r="XDW539" s="485"/>
      <c r="XDX539" s="340"/>
      <c r="XDY539" s="485"/>
      <c r="XDZ539" s="340"/>
      <c r="XEA539" s="485"/>
      <c r="XEB539" s="340"/>
      <c r="XEC539" s="485"/>
      <c r="XED539" s="340"/>
      <c r="XEE539" s="485"/>
      <c r="XEF539" s="340"/>
      <c r="XEG539" s="485"/>
      <c r="XEH539" s="340"/>
      <c r="XEI539" s="485"/>
      <c r="XEJ539" s="340"/>
      <c r="XEK539" s="485"/>
      <c r="XEL539" s="340"/>
      <c r="XEM539" s="485"/>
      <c r="XEN539" s="340"/>
      <c r="XEO539" s="485"/>
      <c r="XEP539" s="340"/>
      <c r="XEQ539" s="485"/>
      <c r="XER539" s="340"/>
      <c r="XES539" s="485"/>
      <c r="XET539" s="340"/>
      <c r="XEU539" s="485"/>
      <c r="XEV539" s="340"/>
      <c r="XEW539" s="485"/>
      <c r="XEX539" s="340"/>
      <c r="XEY539" s="485"/>
      <c r="XEZ539" s="340"/>
      <c r="XFA539" s="485"/>
      <c r="XFB539" s="340"/>
      <c r="XFC539" s="485"/>
      <c r="XFD539" s="340"/>
    </row>
    <row r="540" spans="1:16384" ht="15.75" customHeight="1" x14ac:dyDescent="0.25">
      <c r="A540" s="485">
        <f>A539+1</f>
        <v>407</v>
      </c>
      <c r="B540" s="339" t="s">
        <v>620</v>
      </c>
      <c r="C540" s="486">
        <f>D540+M540+O540+Q540+S540+U540+W540+X540+Y540</f>
        <v>1832064.88</v>
      </c>
      <c r="D540" s="531">
        <f>E540+F540+G540+H540+I540+J540</f>
        <v>0</v>
      </c>
      <c r="E540" s="453"/>
      <c r="F540" s="483"/>
      <c r="G540" s="453"/>
      <c r="H540" s="483"/>
      <c r="I540" s="453"/>
      <c r="J540" s="483"/>
      <c r="K540" s="483"/>
      <c r="L540" s="483"/>
      <c r="M540" s="483"/>
      <c r="N540" s="453"/>
      <c r="O540" s="483"/>
      <c r="P540" s="453"/>
      <c r="Q540" s="483"/>
      <c r="R540" s="453"/>
      <c r="S540" s="483"/>
      <c r="T540" s="453"/>
      <c r="U540" s="483"/>
      <c r="V540" s="453"/>
      <c r="W540" s="483"/>
      <c r="X540" s="453"/>
      <c r="Y540" s="531">
        <v>1832064.88</v>
      </c>
      <c r="Z540" s="527"/>
      <c r="AA540" s="134"/>
      <c r="AB540" s="340" t="s">
        <v>985</v>
      </c>
      <c r="AC540" s="53"/>
      <c r="AD540" s="340"/>
      <c r="AE540" s="485"/>
      <c r="AF540" s="340"/>
      <c r="AG540" s="485"/>
      <c r="AH540" s="340"/>
      <c r="AI540" s="485"/>
      <c r="AJ540" s="340"/>
      <c r="AK540" s="485"/>
      <c r="AL540" s="340"/>
      <c r="AM540" s="485"/>
      <c r="AN540" s="340"/>
      <c r="AO540" s="485"/>
      <c r="AP540" s="340"/>
      <c r="AQ540" s="485"/>
      <c r="AR540" s="340"/>
      <c r="AS540" s="485"/>
      <c r="AT540" s="340"/>
      <c r="AU540" s="485"/>
      <c r="AV540" s="340"/>
      <c r="AW540" s="485"/>
      <c r="AX540" s="340"/>
      <c r="AY540" s="485"/>
      <c r="AZ540" s="340"/>
      <c r="BA540" s="485"/>
      <c r="BB540" s="340"/>
      <c r="BC540" s="485"/>
      <c r="BD540" s="340"/>
      <c r="BE540" s="485"/>
      <c r="BF540" s="340"/>
      <c r="BG540" s="485"/>
      <c r="BH540" s="340"/>
      <c r="BI540" s="485"/>
      <c r="BJ540" s="340"/>
      <c r="BK540" s="485"/>
      <c r="BL540" s="340"/>
      <c r="BM540" s="485"/>
      <c r="BN540" s="340"/>
      <c r="BO540" s="485"/>
      <c r="BP540" s="340"/>
      <c r="BQ540" s="485"/>
      <c r="BR540" s="340"/>
      <c r="BS540" s="485"/>
      <c r="BT540" s="340"/>
      <c r="BU540" s="485"/>
      <c r="BV540" s="340"/>
      <c r="BW540" s="485"/>
      <c r="BX540" s="340"/>
      <c r="BY540" s="485"/>
      <c r="BZ540" s="340"/>
      <c r="CA540" s="485"/>
      <c r="CB540" s="340"/>
      <c r="CC540" s="485"/>
      <c r="CD540" s="340"/>
      <c r="CE540" s="485"/>
      <c r="CF540" s="340"/>
      <c r="CG540" s="485"/>
      <c r="CH540" s="340"/>
      <c r="CI540" s="485"/>
      <c r="CJ540" s="340"/>
      <c r="CK540" s="485"/>
      <c r="CL540" s="340"/>
      <c r="CM540" s="485"/>
      <c r="CN540" s="340"/>
      <c r="CO540" s="485"/>
      <c r="CP540" s="340"/>
      <c r="CQ540" s="485"/>
      <c r="CR540" s="340"/>
      <c r="CS540" s="485"/>
      <c r="CT540" s="340"/>
      <c r="CU540" s="485"/>
      <c r="CV540" s="340"/>
      <c r="CW540" s="485"/>
      <c r="CX540" s="340"/>
      <c r="CY540" s="485"/>
      <c r="CZ540" s="340"/>
      <c r="DA540" s="485"/>
      <c r="DB540" s="340"/>
      <c r="DC540" s="485"/>
      <c r="DD540" s="340"/>
      <c r="DE540" s="485"/>
      <c r="DF540" s="340"/>
      <c r="DG540" s="485"/>
      <c r="DH540" s="340"/>
      <c r="DI540" s="485"/>
      <c r="DJ540" s="340"/>
      <c r="DK540" s="485"/>
      <c r="DL540" s="340"/>
      <c r="DM540" s="485"/>
      <c r="DN540" s="340"/>
      <c r="DO540" s="485"/>
      <c r="DP540" s="340"/>
      <c r="DQ540" s="485"/>
      <c r="DR540" s="340"/>
      <c r="DS540" s="485"/>
      <c r="DT540" s="340"/>
      <c r="DU540" s="485"/>
      <c r="DV540" s="340"/>
      <c r="DW540" s="485"/>
      <c r="DX540" s="340"/>
      <c r="DY540" s="485"/>
      <c r="DZ540" s="340"/>
      <c r="EA540" s="485"/>
      <c r="EB540" s="340"/>
      <c r="EC540" s="485"/>
      <c r="ED540" s="340"/>
      <c r="EE540" s="485"/>
      <c r="EF540" s="340"/>
      <c r="EG540" s="485"/>
      <c r="EH540" s="340"/>
      <c r="EI540" s="485"/>
      <c r="EJ540" s="340"/>
      <c r="EK540" s="485"/>
      <c r="EL540" s="340"/>
      <c r="EM540" s="485"/>
      <c r="EN540" s="340"/>
      <c r="EO540" s="485"/>
      <c r="EP540" s="340"/>
      <c r="EQ540" s="485"/>
      <c r="ER540" s="340"/>
      <c r="ES540" s="485"/>
      <c r="ET540" s="340"/>
      <c r="EU540" s="485"/>
      <c r="EV540" s="340"/>
      <c r="EW540" s="485"/>
      <c r="EX540" s="340"/>
      <c r="EY540" s="485"/>
      <c r="EZ540" s="340"/>
      <c r="FA540" s="485"/>
      <c r="FB540" s="340"/>
      <c r="FC540" s="485"/>
      <c r="FD540" s="340"/>
      <c r="FE540" s="485"/>
      <c r="FF540" s="340"/>
      <c r="FG540" s="485"/>
      <c r="FH540" s="340"/>
      <c r="FI540" s="485"/>
      <c r="FJ540" s="340"/>
      <c r="FK540" s="485"/>
      <c r="FL540" s="340"/>
      <c r="FM540" s="485"/>
      <c r="FN540" s="340"/>
      <c r="FO540" s="485"/>
      <c r="FP540" s="340"/>
      <c r="FQ540" s="485"/>
      <c r="FR540" s="340"/>
      <c r="FS540" s="485"/>
      <c r="FT540" s="340"/>
      <c r="FU540" s="485"/>
      <c r="FV540" s="340"/>
      <c r="FW540" s="485"/>
      <c r="FX540" s="340"/>
      <c r="FY540" s="485"/>
      <c r="FZ540" s="340"/>
      <c r="GA540" s="485"/>
      <c r="GB540" s="340"/>
      <c r="GC540" s="485"/>
      <c r="GD540" s="340"/>
      <c r="GE540" s="485"/>
      <c r="GF540" s="340"/>
      <c r="GG540" s="485"/>
      <c r="GH540" s="340"/>
      <c r="GI540" s="485"/>
      <c r="GJ540" s="340"/>
      <c r="GK540" s="485"/>
      <c r="GL540" s="340"/>
      <c r="GM540" s="485"/>
      <c r="GN540" s="340"/>
      <c r="GO540" s="485"/>
      <c r="GP540" s="340"/>
      <c r="GQ540" s="485"/>
      <c r="GR540" s="340"/>
      <c r="GS540" s="485"/>
      <c r="GT540" s="340"/>
      <c r="GU540" s="485"/>
      <c r="GV540" s="340"/>
      <c r="GW540" s="485"/>
      <c r="GX540" s="340"/>
      <c r="GY540" s="485"/>
      <c r="GZ540" s="340"/>
      <c r="HA540" s="485"/>
      <c r="HB540" s="340"/>
      <c r="HC540" s="485"/>
      <c r="HD540" s="340"/>
      <c r="HE540" s="485"/>
      <c r="HF540" s="340"/>
      <c r="HG540" s="485"/>
      <c r="HH540" s="340"/>
      <c r="HI540" s="485"/>
      <c r="HJ540" s="340"/>
      <c r="HK540" s="485"/>
      <c r="HL540" s="340"/>
      <c r="HM540" s="485"/>
      <c r="HN540" s="340"/>
      <c r="HO540" s="485"/>
      <c r="HP540" s="340"/>
      <c r="HQ540" s="485"/>
      <c r="HR540" s="340"/>
      <c r="HS540" s="485"/>
      <c r="HT540" s="340"/>
      <c r="HU540" s="485"/>
      <c r="HV540" s="340"/>
      <c r="HW540" s="485"/>
      <c r="HX540" s="340"/>
      <c r="HY540" s="485"/>
      <c r="HZ540" s="340"/>
      <c r="IA540" s="485"/>
      <c r="IB540" s="340"/>
      <c r="IC540" s="485"/>
      <c r="ID540" s="340"/>
      <c r="IE540" s="485"/>
      <c r="IF540" s="340"/>
      <c r="IG540" s="485"/>
      <c r="IH540" s="340"/>
      <c r="II540" s="485"/>
      <c r="IJ540" s="340"/>
      <c r="IK540" s="485"/>
      <c r="IL540" s="340"/>
      <c r="IM540" s="485"/>
      <c r="IN540" s="340"/>
      <c r="IO540" s="485"/>
      <c r="IP540" s="340"/>
      <c r="IQ540" s="485"/>
      <c r="IR540" s="340"/>
      <c r="IS540" s="485"/>
      <c r="IT540" s="340"/>
      <c r="IU540" s="485"/>
      <c r="IV540" s="340"/>
      <c r="IW540" s="485"/>
      <c r="IX540" s="340"/>
      <c r="IY540" s="485"/>
      <c r="IZ540" s="340"/>
      <c r="JA540" s="485"/>
      <c r="JB540" s="340"/>
      <c r="JC540" s="485"/>
      <c r="JD540" s="340"/>
      <c r="JE540" s="485"/>
      <c r="JF540" s="340"/>
      <c r="JG540" s="485"/>
      <c r="JH540" s="340"/>
      <c r="JI540" s="485"/>
      <c r="JJ540" s="340"/>
      <c r="JK540" s="485"/>
      <c r="JL540" s="340"/>
      <c r="JM540" s="485"/>
      <c r="JN540" s="340"/>
      <c r="JO540" s="485"/>
      <c r="JP540" s="340"/>
      <c r="JQ540" s="485"/>
      <c r="JR540" s="340"/>
      <c r="JS540" s="485"/>
      <c r="JT540" s="340"/>
      <c r="JU540" s="485"/>
      <c r="JV540" s="340"/>
      <c r="JW540" s="485"/>
      <c r="JX540" s="340"/>
      <c r="JY540" s="485"/>
      <c r="JZ540" s="340"/>
      <c r="KA540" s="485"/>
      <c r="KB540" s="340"/>
      <c r="KC540" s="485"/>
      <c r="KD540" s="340"/>
      <c r="KE540" s="485"/>
      <c r="KF540" s="340"/>
      <c r="KG540" s="485"/>
      <c r="KH540" s="340"/>
      <c r="KI540" s="485"/>
      <c r="KJ540" s="340"/>
      <c r="KK540" s="485"/>
      <c r="KL540" s="340"/>
      <c r="KM540" s="485"/>
      <c r="KN540" s="340"/>
      <c r="KO540" s="485"/>
      <c r="KP540" s="340"/>
      <c r="KQ540" s="485"/>
      <c r="KR540" s="340"/>
      <c r="KS540" s="485"/>
      <c r="KT540" s="340"/>
      <c r="KU540" s="485"/>
      <c r="KV540" s="340"/>
      <c r="KW540" s="485"/>
      <c r="KX540" s="340"/>
      <c r="KY540" s="485"/>
      <c r="KZ540" s="340"/>
      <c r="LA540" s="485"/>
      <c r="LB540" s="340"/>
      <c r="LC540" s="485"/>
      <c r="LD540" s="340"/>
      <c r="LE540" s="485"/>
      <c r="LF540" s="340"/>
      <c r="LG540" s="485"/>
      <c r="LH540" s="340"/>
      <c r="LI540" s="485"/>
      <c r="LJ540" s="340"/>
      <c r="LK540" s="485"/>
      <c r="LL540" s="340"/>
      <c r="LM540" s="485"/>
      <c r="LN540" s="340"/>
      <c r="LO540" s="485"/>
      <c r="LP540" s="340"/>
      <c r="LQ540" s="485"/>
      <c r="LR540" s="340"/>
      <c r="LS540" s="485"/>
      <c r="LT540" s="340"/>
      <c r="LU540" s="485"/>
      <c r="LV540" s="340"/>
      <c r="LW540" s="485"/>
      <c r="LX540" s="340"/>
      <c r="LY540" s="485"/>
      <c r="LZ540" s="340"/>
      <c r="MA540" s="485"/>
      <c r="MB540" s="340"/>
      <c r="MC540" s="485"/>
      <c r="MD540" s="340"/>
      <c r="ME540" s="485"/>
      <c r="MF540" s="340"/>
      <c r="MG540" s="485"/>
      <c r="MH540" s="340"/>
      <c r="MI540" s="485"/>
      <c r="MJ540" s="340"/>
      <c r="MK540" s="485"/>
      <c r="ML540" s="340"/>
      <c r="MM540" s="485"/>
      <c r="MN540" s="340"/>
      <c r="MO540" s="485"/>
      <c r="MP540" s="340"/>
      <c r="MQ540" s="485"/>
      <c r="MR540" s="340"/>
      <c r="MS540" s="485"/>
      <c r="MT540" s="340"/>
      <c r="MU540" s="485"/>
      <c r="MV540" s="340"/>
      <c r="MW540" s="485"/>
      <c r="MX540" s="340"/>
      <c r="MY540" s="485"/>
      <c r="MZ540" s="340"/>
      <c r="NA540" s="485"/>
      <c r="NB540" s="340"/>
      <c r="NC540" s="485"/>
      <c r="ND540" s="340"/>
      <c r="NE540" s="485"/>
      <c r="NF540" s="340"/>
      <c r="NG540" s="485"/>
      <c r="NH540" s="340"/>
      <c r="NI540" s="485"/>
      <c r="NJ540" s="340"/>
      <c r="NK540" s="485"/>
      <c r="NL540" s="340"/>
      <c r="NM540" s="485"/>
      <c r="NN540" s="340"/>
      <c r="NO540" s="485"/>
      <c r="NP540" s="340"/>
      <c r="NQ540" s="485"/>
      <c r="NR540" s="340"/>
      <c r="NS540" s="485"/>
      <c r="NT540" s="340"/>
      <c r="NU540" s="485"/>
      <c r="NV540" s="340"/>
      <c r="NW540" s="485"/>
      <c r="NX540" s="340"/>
      <c r="NY540" s="485"/>
      <c r="NZ540" s="340"/>
      <c r="OA540" s="485"/>
      <c r="OB540" s="340"/>
      <c r="OC540" s="485"/>
      <c r="OD540" s="340"/>
      <c r="OE540" s="485"/>
      <c r="OF540" s="340"/>
      <c r="OG540" s="485"/>
      <c r="OH540" s="340"/>
      <c r="OI540" s="485"/>
      <c r="OJ540" s="340"/>
      <c r="OK540" s="485"/>
      <c r="OL540" s="340"/>
      <c r="OM540" s="485"/>
      <c r="ON540" s="340"/>
      <c r="OO540" s="485"/>
      <c r="OP540" s="340"/>
      <c r="OQ540" s="485"/>
      <c r="OR540" s="340"/>
      <c r="OS540" s="485"/>
      <c r="OT540" s="340"/>
      <c r="OU540" s="485"/>
      <c r="OV540" s="340"/>
      <c r="OW540" s="485"/>
      <c r="OX540" s="340"/>
      <c r="OY540" s="485"/>
      <c r="OZ540" s="340"/>
      <c r="PA540" s="485"/>
      <c r="PB540" s="340"/>
      <c r="PC540" s="485"/>
      <c r="PD540" s="340"/>
      <c r="PE540" s="485"/>
      <c r="PF540" s="340"/>
      <c r="PG540" s="485"/>
      <c r="PH540" s="340"/>
      <c r="PI540" s="485"/>
      <c r="PJ540" s="340"/>
      <c r="PK540" s="485"/>
      <c r="PL540" s="340"/>
      <c r="PM540" s="485"/>
      <c r="PN540" s="340"/>
      <c r="PO540" s="485"/>
      <c r="PP540" s="340"/>
      <c r="PQ540" s="485"/>
      <c r="PR540" s="340"/>
      <c r="PS540" s="485"/>
      <c r="PT540" s="340"/>
      <c r="PU540" s="485"/>
      <c r="PV540" s="340"/>
      <c r="PW540" s="485"/>
      <c r="PX540" s="340"/>
      <c r="PY540" s="485"/>
      <c r="PZ540" s="340"/>
      <c r="QA540" s="485"/>
      <c r="QB540" s="340"/>
      <c r="QC540" s="485"/>
      <c r="QD540" s="340"/>
      <c r="QE540" s="485"/>
      <c r="QF540" s="340"/>
      <c r="QG540" s="485"/>
      <c r="QH540" s="340"/>
      <c r="QI540" s="485"/>
      <c r="QJ540" s="340"/>
      <c r="QK540" s="485"/>
      <c r="QL540" s="340"/>
      <c r="QM540" s="485"/>
      <c r="QN540" s="340"/>
      <c r="QO540" s="485"/>
      <c r="QP540" s="340"/>
      <c r="QQ540" s="485"/>
      <c r="QR540" s="340"/>
      <c r="QS540" s="485"/>
      <c r="QT540" s="340"/>
      <c r="QU540" s="485"/>
      <c r="QV540" s="340"/>
      <c r="QW540" s="485"/>
      <c r="QX540" s="340"/>
      <c r="QY540" s="485"/>
      <c r="QZ540" s="340"/>
      <c r="RA540" s="485"/>
      <c r="RB540" s="340"/>
      <c r="RC540" s="485"/>
      <c r="RD540" s="340"/>
      <c r="RE540" s="485"/>
      <c r="RF540" s="340"/>
      <c r="RG540" s="485"/>
      <c r="RH540" s="340"/>
      <c r="RI540" s="485"/>
      <c r="RJ540" s="340"/>
      <c r="RK540" s="485"/>
      <c r="RL540" s="340"/>
      <c r="RM540" s="485"/>
      <c r="RN540" s="340"/>
      <c r="RO540" s="485"/>
      <c r="RP540" s="340"/>
      <c r="RQ540" s="485"/>
      <c r="RR540" s="340"/>
      <c r="RS540" s="485"/>
      <c r="RT540" s="340"/>
      <c r="RU540" s="485"/>
      <c r="RV540" s="340"/>
      <c r="RW540" s="485"/>
      <c r="RX540" s="340"/>
      <c r="RY540" s="485"/>
      <c r="RZ540" s="340"/>
      <c r="SA540" s="485"/>
      <c r="SB540" s="340"/>
      <c r="SC540" s="485"/>
      <c r="SD540" s="340"/>
      <c r="SE540" s="485"/>
      <c r="SF540" s="340"/>
      <c r="SG540" s="485"/>
      <c r="SH540" s="340"/>
      <c r="SI540" s="485"/>
      <c r="SJ540" s="340"/>
      <c r="SK540" s="485"/>
      <c r="SL540" s="340"/>
      <c r="SM540" s="485"/>
      <c r="SN540" s="340"/>
      <c r="SO540" s="485"/>
      <c r="SP540" s="340"/>
      <c r="SQ540" s="485"/>
      <c r="SR540" s="340"/>
      <c r="SS540" s="485"/>
      <c r="ST540" s="340"/>
      <c r="SU540" s="485"/>
      <c r="SV540" s="340"/>
      <c r="SW540" s="485"/>
      <c r="SX540" s="340"/>
      <c r="SY540" s="485"/>
      <c r="SZ540" s="340"/>
      <c r="TA540" s="485"/>
      <c r="TB540" s="340"/>
      <c r="TC540" s="485"/>
      <c r="TD540" s="340"/>
      <c r="TE540" s="485"/>
      <c r="TF540" s="340"/>
      <c r="TG540" s="485"/>
      <c r="TH540" s="340"/>
      <c r="TI540" s="485"/>
      <c r="TJ540" s="340"/>
      <c r="TK540" s="485"/>
      <c r="TL540" s="340"/>
      <c r="TM540" s="485"/>
      <c r="TN540" s="340"/>
      <c r="TO540" s="485"/>
      <c r="TP540" s="340"/>
      <c r="TQ540" s="485"/>
      <c r="TR540" s="340"/>
      <c r="TS540" s="485"/>
      <c r="TT540" s="340"/>
      <c r="TU540" s="485"/>
      <c r="TV540" s="340"/>
      <c r="TW540" s="485"/>
      <c r="TX540" s="340"/>
      <c r="TY540" s="485"/>
      <c r="TZ540" s="340"/>
      <c r="UA540" s="485"/>
      <c r="UB540" s="340"/>
      <c r="UC540" s="485"/>
      <c r="UD540" s="340"/>
      <c r="UE540" s="485"/>
      <c r="UF540" s="340"/>
      <c r="UG540" s="485"/>
      <c r="UH540" s="340"/>
      <c r="UI540" s="485"/>
      <c r="UJ540" s="340"/>
      <c r="UK540" s="485"/>
      <c r="UL540" s="340"/>
      <c r="UM540" s="485"/>
      <c r="UN540" s="340"/>
      <c r="UO540" s="485"/>
      <c r="UP540" s="340"/>
      <c r="UQ540" s="485"/>
      <c r="UR540" s="340"/>
      <c r="US540" s="485"/>
      <c r="UT540" s="340"/>
      <c r="UU540" s="485"/>
      <c r="UV540" s="340"/>
      <c r="UW540" s="485"/>
      <c r="UX540" s="340"/>
      <c r="UY540" s="485"/>
      <c r="UZ540" s="340"/>
      <c r="VA540" s="485"/>
      <c r="VB540" s="340"/>
      <c r="VC540" s="485"/>
      <c r="VD540" s="340"/>
      <c r="VE540" s="485"/>
      <c r="VF540" s="340"/>
      <c r="VG540" s="485"/>
      <c r="VH540" s="340"/>
      <c r="VI540" s="485"/>
      <c r="VJ540" s="340"/>
      <c r="VK540" s="485"/>
      <c r="VL540" s="340"/>
      <c r="VM540" s="485"/>
      <c r="VN540" s="340"/>
      <c r="VO540" s="485"/>
      <c r="VP540" s="340"/>
      <c r="VQ540" s="485"/>
      <c r="VR540" s="340"/>
      <c r="VS540" s="485"/>
      <c r="VT540" s="340"/>
      <c r="VU540" s="485"/>
      <c r="VV540" s="340"/>
      <c r="VW540" s="485"/>
      <c r="VX540" s="340"/>
      <c r="VY540" s="485"/>
      <c r="VZ540" s="340"/>
      <c r="WA540" s="485"/>
      <c r="WB540" s="340"/>
      <c r="WC540" s="485"/>
      <c r="WD540" s="340"/>
      <c r="WE540" s="485"/>
      <c r="WF540" s="340"/>
      <c r="WG540" s="485"/>
      <c r="WH540" s="340"/>
      <c r="WI540" s="485"/>
      <c r="WJ540" s="340"/>
      <c r="WK540" s="485"/>
      <c r="WL540" s="340"/>
      <c r="WM540" s="485"/>
      <c r="WN540" s="340"/>
      <c r="WO540" s="485"/>
      <c r="WP540" s="340"/>
      <c r="WQ540" s="485"/>
      <c r="WR540" s="340"/>
      <c r="WS540" s="485"/>
      <c r="WT540" s="340"/>
      <c r="WU540" s="485"/>
      <c r="WV540" s="340"/>
      <c r="WW540" s="485"/>
      <c r="WX540" s="340"/>
      <c r="WY540" s="485"/>
      <c r="WZ540" s="340"/>
      <c r="XA540" s="485"/>
      <c r="XB540" s="340"/>
      <c r="XC540" s="485"/>
      <c r="XD540" s="340"/>
      <c r="XE540" s="485"/>
      <c r="XF540" s="340"/>
      <c r="XG540" s="485"/>
      <c r="XH540" s="340"/>
      <c r="XI540" s="485"/>
      <c r="XJ540" s="340"/>
      <c r="XK540" s="485"/>
      <c r="XL540" s="340"/>
      <c r="XM540" s="485"/>
      <c r="XN540" s="340"/>
      <c r="XO540" s="485"/>
      <c r="XP540" s="340"/>
      <c r="XQ540" s="485"/>
      <c r="XR540" s="340"/>
      <c r="XS540" s="485"/>
      <c r="XT540" s="340"/>
      <c r="XU540" s="485"/>
      <c r="XV540" s="340"/>
      <c r="XW540" s="485"/>
      <c r="XX540" s="340"/>
      <c r="XY540" s="485"/>
      <c r="XZ540" s="340"/>
      <c r="YA540" s="485"/>
      <c r="YB540" s="340"/>
      <c r="YC540" s="485"/>
      <c r="YD540" s="340"/>
      <c r="YE540" s="485"/>
      <c r="YF540" s="340"/>
      <c r="YG540" s="485"/>
      <c r="YH540" s="340"/>
      <c r="YI540" s="485"/>
      <c r="YJ540" s="340"/>
      <c r="YK540" s="485"/>
      <c r="YL540" s="340"/>
      <c r="YM540" s="485"/>
      <c r="YN540" s="340"/>
      <c r="YO540" s="485"/>
      <c r="YP540" s="340"/>
      <c r="YQ540" s="485"/>
      <c r="YR540" s="340"/>
      <c r="YS540" s="485"/>
      <c r="YT540" s="340"/>
      <c r="YU540" s="485"/>
      <c r="YV540" s="340"/>
      <c r="YW540" s="485"/>
      <c r="YX540" s="340"/>
      <c r="YY540" s="485"/>
      <c r="YZ540" s="340"/>
      <c r="ZA540" s="485"/>
      <c r="ZB540" s="340"/>
      <c r="ZC540" s="485"/>
      <c r="ZD540" s="340"/>
      <c r="ZE540" s="485"/>
      <c r="ZF540" s="340"/>
      <c r="ZG540" s="485"/>
      <c r="ZH540" s="340"/>
      <c r="ZI540" s="485"/>
      <c r="ZJ540" s="340"/>
      <c r="ZK540" s="485"/>
      <c r="ZL540" s="340"/>
      <c r="ZM540" s="485"/>
      <c r="ZN540" s="340"/>
      <c r="ZO540" s="485"/>
      <c r="ZP540" s="340"/>
      <c r="ZQ540" s="485"/>
      <c r="ZR540" s="340"/>
      <c r="ZS540" s="485"/>
      <c r="ZT540" s="340"/>
      <c r="ZU540" s="485"/>
      <c r="ZV540" s="340"/>
      <c r="ZW540" s="485"/>
      <c r="ZX540" s="340"/>
      <c r="ZY540" s="485"/>
      <c r="ZZ540" s="340"/>
      <c r="AAA540" s="485"/>
      <c r="AAB540" s="340"/>
      <c r="AAC540" s="485"/>
      <c r="AAD540" s="340"/>
      <c r="AAE540" s="485"/>
      <c r="AAF540" s="340"/>
      <c r="AAG540" s="485"/>
      <c r="AAH540" s="340"/>
      <c r="AAI540" s="485"/>
      <c r="AAJ540" s="340"/>
      <c r="AAK540" s="485"/>
      <c r="AAL540" s="340"/>
      <c r="AAM540" s="485"/>
      <c r="AAN540" s="340"/>
      <c r="AAO540" s="485"/>
      <c r="AAP540" s="340"/>
      <c r="AAQ540" s="485"/>
      <c r="AAR540" s="340"/>
      <c r="AAS540" s="485"/>
      <c r="AAT540" s="340"/>
      <c r="AAU540" s="485"/>
      <c r="AAV540" s="340"/>
      <c r="AAW540" s="485"/>
      <c r="AAX540" s="340"/>
      <c r="AAY540" s="485"/>
      <c r="AAZ540" s="340"/>
      <c r="ABA540" s="485"/>
      <c r="ABB540" s="340"/>
      <c r="ABC540" s="485"/>
      <c r="ABD540" s="340"/>
      <c r="ABE540" s="485"/>
      <c r="ABF540" s="340"/>
      <c r="ABG540" s="485"/>
      <c r="ABH540" s="340"/>
      <c r="ABI540" s="485"/>
      <c r="ABJ540" s="340"/>
      <c r="ABK540" s="485"/>
      <c r="ABL540" s="340"/>
      <c r="ABM540" s="485"/>
      <c r="ABN540" s="340"/>
      <c r="ABO540" s="485"/>
      <c r="ABP540" s="340"/>
      <c r="ABQ540" s="485"/>
      <c r="ABR540" s="340"/>
      <c r="ABS540" s="485"/>
      <c r="ABT540" s="340"/>
      <c r="ABU540" s="485"/>
      <c r="ABV540" s="340"/>
      <c r="ABW540" s="485"/>
      <c r="ABX540" s="340"/>
      <c r="ABY540" s="485"/>
      <c r="ABZ540" s="340"/>
      <c r="ACA540" s="485"/>
      <c r="ACB540" s="340"/>
      <c r="ACC540" s="485"/>
      <c r="ACD540" s="340"/>
      <c r="ACE540" s="485"/>
      <c r="ACF540" s="340"/>
      <c r="ACG540" s="485"/>
      <c r="ACH540" s="340"/>
      <c r="ACI540" s="485"/>
      <c r="ACJ540" s="340"/>
      <c r="ACK540" s="485"/>
      <c r="ACL540" s="340"/>
      <c r="ACM540" s="485"/>
      <c r="ACN540" s="340"/>
      <c r="ACO540" s="485"/>
      <c r="ACP540" s="340"/>
      <c r="ACQ540" s="485"/>
      <c r="ACR540" s="340"/>
      <c r="ACS540" s="485"/>
      <c r="ACT540" s="340"/>
      <c r="ACU540" s="485"/>
      <c r="ACV540" s="340"/>
      <c r="ACW540" s="485"/>
      <c r="ACX540" s="340"/>
      <c r="ACY540" s="485"/>
      <c r="ACZ540" s="340"/>
      <c r="ADA540" s="485"/>
      <c r="ADB540" s="340"/>
      <c r="ADC540" s="485"/>
      <c r="ADD540" s="340"/>
      <c r="ADE540" s="485"/>
      <c r="ADF540" s="340"/>
      <c r="ADG540" s="485"/>
      <c r="ADH540" s="340"/>
      <c r="ADI540" s="485"/>
      <c r="ADJ540" s="340"/>
      <c r="ADK540" s="485"/>
      <c r="ADL540" s="340"/>
      <c r="ADM540" s="485"/>
      <c r="ADN540" s="340"/>
      <c r="ADO540" s="485"/>
      <c r="ADP540" s="340"/>
      <c r="ADQ540" s="485"/>
      <c r="ADR540" s="340"/>
      <c r="ADS540" s="485"/>
      <c r="ADT540" s="340"/>
      <c r="ADU540" s="485"/>
      <c r="ADV540" s="340"/>
      <c r="ADW540" s="485"/>
      <c r="ADX540" s="340"/>
      <c r="ADY540" s="485"/>
      <c r="ADZ540" s="340"/>
      <c r="AEA540" s="485"/>
      <c r="AEB540" s="340"/>
      <c r="AEC540" s="485"/>
      <c r="AED540" s="340"/>
      <c r="AEE540" s="485"/>
      <c r="AEF540" s="340"/>
      <c r="AEG540" s="485"/>
      <c r="AEH540" s="340"/>
      <c r="AEI540" s="485"/>
      <c r="AEJ540" s="340"/>
      <c r="AEK540" s="485"/>
      <c r="AEL540" s="340"/>
      <c r="AEM540" s="485"/>
      <c r="AEN540" s="340"/>
      <c r="AEO540" s="485"/>
      <c r="AEP540" s="340"/>
      <c r="AEQ540" s="485"/>
      <c r="AER540" s="340"/>
      <c r="AES540" s="485"/>
      <c r="AET540" s="340"/>
      <c r="AEU540" s="485"/>
      <c r="AEV540" s="340"/>
      <c r="AEW540" s="485"/>
      <c r="AEX540" s="340"/>
      <c r="AEY540" s="485"/>
      <c r="AEZ540" s="340"/>
      <c r="AFA540" s="485"/>
      <c r="AFB540" s="340"/>
      <c r="AFC540" s="485"/>
      <c r="AFD540" s="340"/>
      <c r="AFE540" s="485"/>
      <c r="AFF540" s="340"/>
      <c r="AFG540" s="485"/>
      <c r="AFH540" s="340"/>
      <c r="AFI540" s="485"/>
      <c r="AFJ540" s="340"/>
      <c r="AFK540" s="485"/>
      <c r="AFL540" s="340"/>
      <c r="AFM540" s="485"/>
      <c r="AFN540" s="340"/>
      <c r="AFO540" s="485"/>
      <c r="AFP540" s="340"/>
      <c r="AFQ540" s="485"/>
      <c r="AFR540" s="340"/>
      <c r="AFS540" s="485"/>
      <c r="AFT540" s="340"/>
      <c r="AFU540" s="485"/>
      <c r="AFV540" s="340"/>
      <c r="AFW540" s="485"/>
      <c r="AFX540" s="340"/>
      <c r="AFY540" s="485"/>
      <c r="AFZ540" s="340"/>
      <c r="AGA540" s="485"/>
      <c r="AGB540" s="340"/>
      <c r="AGC540" s="485"/>
      <c r="AGD540" s="340"/>
      <c r="AGE540" s="485"/>
      <c r="AGF540" s="340"/>
      <c r="AGG540" s="485"/>
      <c r="AGH540" s="340"/>
      <c r="AGI540" s="485"/>
      <c r="AGJ540" s="340"/>
      <c r="AGK540" s="485"/>
      <c r="AGL540" s="340"/>
      <c r="AGM540" s="485"/>
      <c r="AGN540" s="340"/>
      <c r="AGO540" s="485"/>
      <c r="AGP540" s="340"/>
      <c r="AGQ540" s="485"/>
      <c r="AGR540" s="340"/>
      <c r="AGS540" s="485"/>
      <c r="AGT540" s="340"/>
      <c r="AGU540" s="485"/>
      <c r="AGV540" s="340"/>
      <c r="AGW540" s="485"/>
      <c r="AGX540" s="340"/>
      <c r="AGY540" s="485"/>
      <c r="AGZ540" s="340"/>
      <c r="AHA540" s="485"/>
      <c r="AHB540" s="340"/>
      <c r="AHC540" s="485"/>
      <c r="AHD540" s="340"/>
      <c r="AHE540" s="485"/>
      <c r="AHF540" s="340"/>
      <c r="AHG540" s="485"/>
      <c r="AHH540" s="340"/>
      <c r="AHI540" s="485"/>
      <c r="AHJ540" s="340"/>
      <c r="AHK540" s="485"/>
      <c r="AHL540" s="340"/>
      <c r="AHM540" s="485"/>
      <c r="AHN540" s="340"/>
      <c r="AHO540" s="485"/>
      <c r="AHP540" s="340"/>
      <c r="AHQ540" s="485"/>
      <c r="AHR540" s="340"/>
      <c r="AHS540" s="485"/>
      <c r="AHT540" s="340"/>
      <c r="AHU540" s="485"/>
      <c r="AHV540" s="340"/>
      <c r="AHW540" s="485"/>
      <c r="AHX540" s="340"/>
      <c r="AHY540" s="485"/>
      <c r="AHZ540" s="340"/>
      <c r="AIA540" s="485"/>
      <c r="AIB540" s="340"/>
      <c r="AIC540" s="485"/>
      <c r="AID540" s="340"/>
      <c r="AIE540" s="485"/>
      <c r="AIF540" s="340"/>
      <c r="AIG540" s="485"/>
      <c r="AIH540" s="340"/>
      <c r="AII540" s="485"/>
      <c r="AIJ540" s="340"/>
      <c r="AIK540" s="485"/>
      <c r="AIL540" s="340"/>
      <c r="AIM540" s="485"/>
      <c r="AIN540" s="340"/>
      <c r="AIO540" s="485"/>
      <c r="AIP540" s="340"/>
      <c r="AIQ540" s="485"/>
      <c r="AIR540" s="340"/>
      <c r="AIS540" s="485"/>
      <c r="AIT540" s="340"/>
      <c r="AIU540" s="485"/>
      <c r="AIV540" s="340"/>
      <c r="AIW540" s="485"/>
      <c r="AIX540" s="340"/>
      <c r="AIY540" s="485"/>
      <c r="AIZ540" s="340"/>
      <c r="AJA540" s="485"/>
      <c r="AJB540" s="340"/>
      <c r="AJC540" s="485"/>
      <c r="AJD540" s="340"/>
      <c r="AJE540" s="485"/>
      <c r="AJF540" s="340"/>
      <c r="AJG540" s="485"/>
      <c r="AJH540" s="340"/>
      <c r="AJI540" s="485"/>
      <c r="AJJ540" s="340"/>
      <c r="AJK540" s="485"/>
      <c r="AJL540" s="340"/>
      <c r="AJM540" s="485"/>
      <c r="AJN540" s="340"/>
      <c r="AJO540" s="485"/>
      <c r="AJP540" s="340"/>
      <c r="AJQ540" s="485"/>
      <c r="AJR540" s="340"/>
      <c r="AJS540" s="485"/>
      <c r="AJT540" s="340"/>
      <c r="AJU540" s="485"/>
      <c r="AJV540" s="340"/>
      <c r="AJW540" s="485"/>
      <c r="AJX540" s="340"/>
      <c r="AJY540" s="485"/>
      <c r="AJZ540" s="340"/>
      <c r="AKA540" s="485"/>
      <c r="AKB540" s="340"/>
      <c r="AKC540" s="485"/>
      <c r="AKD540" s="340"/>
      <c r="AKE540" s="485"/>
      <c r="AKF540" s="340"/>
      <c r="AKG540" s="485"/>
      <c r="AKH540" s="340"/>
      <c r="AKI540" s="485"/>
      <c r="AKJ540" s="340"/>
      <c r="AKK540" s="485"/>
      <c r="AKL540" s="340"/>
      <c r="AKM540" s="485"/>
      <c r="AKN540" s="340"/>
      <c r="AKO540" s="485"/>
      <c r="AKP540" s="340"/>
      <c r="AKQ540" s="485"/>
      <c r="AKR540" s="340"/>
      <c r="AKS540" s="485"/>
      <c r="AKT540" s="340"/>
      <c r="AKU540" s="485"/>
      <c r="AKV540" s="340"/>
      <c r="AKW540" s="485"/>
      <c r="AKX540" s="340"/>
      <c r="AKY540" s="485"/>
      <c r="AKZ540" s="340"/>
      <c r="ALA540" s="485"/>
      <c r="ALB540" s="340"/>
      <c r="ALC540" s="485"/>
      <c r="ALD540" s="340"/>
      <c r="ALE540" s="485"/>
      <c r="ALF540" s="340"/>
      <c r="ALG540" s="485"/>
      <c r="ALH540" s="340"/>
      <c r="ALI540" s="485"/>
      <c r="ALJ540" s="340"/>
      <c r="ALK540" s="485"/>
      <c r="ALL540" s="340"/>
      <c r="ALM540" s="485"/>
      <c r="ALN540" s="340"/>
      <c r="ALO540" s="485"/>
      <c r="ALP540" s="340"/>
      <c r="ALQ540" s="485"/>
      <c r="ALR540" s="340"/>
      <c r="ALS540" s="485"/>
      <c r="ALT540" s="340"/>
      <c r="ALU540" s="485"/>
      <c r="ALV540" s="340"/>
      <c r="ALW540" s="485"/>
      <c r="ALX540" s="340"/>
      <c r="ALY540" s="485"/>
      <c r="ALZ540" s="340"/>
      <c r="AMA540" s="485"/>
      <c r="AMB540" s="340"/>
      <c r="AMC540" s="485"/>
      <c r="AMD540" s="340"/>
      <c r="AME540" s="485"/>
      <c r="AMF540" s="340"/>
      <c r="AMG540" s="485"/>
      <c r="AMH540" s="340"/>
      <c r="AMI540" s="485"/>
      <c r="AMJ540" s="340"/>
      <c r="AMK540" s="485"/>
      <c r="AML540" s="340"/>
      <c r="AMM540" s="485"/>
      <c r="AMN540" s="340"/>
      <c r="AMO540" s="485"/>
      <c r="AMP540" s="340"/>
      <c r="AMQ540" s="485"/>
      <c r="AMR540" s="340"/>
      <c r="AMS540" s="485"/>
      <c r="AMT540" s="340"/>
      <c r="AMU540" s="485"/>
      <c r="AMV540" s="340"/>
      <c r="AMW540" s="485"/>
      <c r="AMX540" s="340"/>
      <c r="AMY540" s="485"/>
      <c r="AMZ540" s="340"/>
      <c r="ANA540" s="485"/>
      <c r="ANB540" s="340"/>
      <c r="ANC540" s="485"/>
      <c r="AND540" s="340"/>
      <c r="ANE540" s="485"/>
      <c r="ANF540" s="340"/>
      <c r="ANG540" s="485"/>
      <c r="ANH540" s="340"/>
      <c r="ANI540" s="485"/>
      <c r="ANJ540" s="340"/>
      <c r="ANK540" s="485"/>
      <c r="ANL540" s="340"/>
      <c r="ANM540" s="485"/>
      <c r="ANN540" s="340"/>
      <c r="ANO540" s="485"/>
      <c r="ANP540" s="340"/>
      <c r="ANQ540" s="485"/>
      <c r="ANR540" s="340"/>
      <c r="ANS540" s="485"/>
      <c r="ANT540" s="340"/>
      <c r="ANU540" s="485"/>
      <c r="ANV540" s="340"/>
      <c r="ANW540" s="485"/>
      <c r="ANX540" s="340"/>
      <c r="ANY540" s="485"/>
      <c r="ANZ540" s="340"/>
      <c r="AOA540" s="485"/>
      <c r="AOB540" s="340"/>
      <c r="AOC540" s="485"/>
      <c r="AOD540" s="340"/>
      <c r="AOE540" s="485"/>
      <c r="AOF540" s="340"/>
      <c r="AOG540" s="485"/>
      <c r="AOH540" s="340"/>
      <c r="AOI540" s="485"/>
      <c r="AOJ540" s="340"/>
      <c r="AOK540" s="485"/>
      <c r="AOL540" s="340"/>
      <c r="AOM540" s="485"/>
      <c r="AON540" s="340"/>
      <c r="AOO540" s="485"/>
      <c r="AOP540" s="340"/>
      <c r="AOQ540" s="485"/>
      <c r="AOR540" s="340"/>
      <c r="AOS540" s="485"/>
      <c r="AOT540" s="340"/>
      <c r="AOU540" s="485"/>
      <c r="AOV540" s="340"/>
      <c r="AOW540" s="485"/>
      <c r="AOX540" s="340"/>
      <c r="AOY540" s="485"/>
      <c r="AOZ540" s="340"/>
      <c r="APA540" s="485"/>
      <c r="APB540" s="340"/>
      <c r="APC540" s="485"/>
      <c r="APD540" s="340"/>
      <c r="APE540" s="485"/>
      <c r="APF540" s="340"/>
      <c r="APG540" s="485"/>
      <c r="APH540" s="340"/>
      <c r="API540" s="485"/>
      <c r="APJ540" s="340"/>
      <c r="APK540" s="485"/>
      <c r="APL540" s="340"/>
      <c r="APM540" s="485"/>
      <c r="APN540" s="340"/>
      <c r="APO540" s="485"/>
      <c r="APP540" s="340"/>
      <c r="APQ540" s="485"/>
      <c r="APR540" s="340"/>
      <c r="APS540" s="485"/>
      <c r="APT540" s="340"/>
      <c r="APU540" s="485"/>
      <c r="APV540" s="340"/>
      <c r="APW540" s="485"/>
      <c r="APX540" s="340"/>
      <c r="APY540" s="485"/>
      <c r="APZ540" s="340"/>
      <c r="AQA540" s="485"/>
      <c r="AQB540" s="340"/>
      <c r="AQC540" s="485"/>
      <c r="AQD540" s="340"/>
      <c r="AQE540" s="485"/>
      <c r="AQF540" s="340"/>
      <c r="AQG540" s="485"/>
      <c r="AQH540" s="340"/>
      <c r="AQI540" s="485"/>
      <c r="AQJ540" s="340"/>
      <c r="AQK540" s="485"/>
      <c r="AQL540" s="340"/>
      <c r="AQM540" s="485"/>
      <c r="AQN540" s="340"/>
      <c r="AQO540" s="485"/>
      <c r="AQP540" s="340"/>
      <c r="AQQ540" s="485"/>
      <c r="AQR540" s="340"/>
      <c r="AQS540" s="485"/>
      <c r="AQT540" s="340"/>
      <c r="AQU540" s="485"/>
      <c r="AQV540" s="340"/>
      <c r="AQW540" s="485"/>
      <c r="AQX540" s="340"/>
      <c r="AQY540" s="485"/>
      <c r="AQZ540" s="340"/>
      <c r="ARA540" s="485"/>
      <c r="ARB540" s="340"/>
      <c r="ARC540" s="485"/>
      <c r="ARD540" s="340"/>
      <c r="ARE540" s="485"/>
      <c r="ARF540" s="340"/>
      <c r="ARG540" s="485"/>
      <c r="ARH540" s="340"/>
      <c r="ARI540" s="485"/>
      <c r="ARJ540" s="340"/>
      <c r="ARK540" s="485"/>
      <c r="ARL540" s="340"/>
      <c r="ARM540" s="485"/>
      <c r="ARN540" s="340"/>
      <c r="ARO540" s="485"/>
      <c r="ARP540" s="340"/>
      <c r="ARQ540" s="485"/>
      <c r="ARR540" s="340"/>
      <c r="ARS540" s="485"/>
      <c r="ART540" s="340"/>
      <c r="ARU540" s="485"/>
      <c r="ARV540" s="340"/>
      <c r="ARW540" s="485"/>
      <c r="ARX540" s="340"/>
      <c r="ARY540" s="485"/>
      <c r="ARZ540" s="340"/>
      <c r="ASA540" s="485"/>
      <c r="ASB540" s="340"/>
      <c r="ASC540" s="485"/>
      <c r="ASD540" s="340"/>
      <c r="ASE540" s="485"/>
      <c r="ASF540" s="340"/>
      <c r="ASG540" s="485"/>
      <c r="ASH540" s="340"/>
      <c r="ASI540" s="485"/>
      <c r="ASJ540" s="340"/>
      <c r="ASK540" s="485"/>
      <c r="ASL540" s="340"/>
      <c r="ASM540" s="485"/>
      <c r="ASN540" s="340"/>
      <c r="ASO540" s="485"/>
      <c r="ASP540" s="340"/>
      <c r="ASQ540" s="485"/>
      <c r="ASR540" s="340"/>
      <c r="ASS540" s="485"/>
      <c r="AST540" s="340"/>
      <c r="ASU540" s="485"/>
      <c r="ASV540" s="340"/>
      <c r="ASW540" s="485"/>
      <c r="ASX540" s="340"/>
      <c r="ASY540" s="485"/>
      <c r="ASZ540" s="340"/>
      <c r="ATA540" s="485"/>
      <c r="ATB540" s="340"/>
      <c r="ATC540" s="485"/>
      <c r="ATD540" s="340"/>
      <c r="ATE540" s="485"/>
      <c r="ATF540" s="340"/>
      <c r="ATG540" s="485"/>
      <c r="ATH540" s="340"/>
      <c r="ATI540" s="485"/>
      <c r="ATJ540" s="340"/>
      <c r="ATK540" s="485"/>
      <c r="ATL540" s="340"/>
      <c r="ATM540" s="485"/>
      <c r="ATN540" s="340"/>
      <c r="ATO540" s="485"/>
      <c r="ATP540" s="340"/>
      <c r="ATQ540" s="485"/>
      <c r="ATR540" s="340"/>
      <c r="ATS540" s="485"/>
      <c r="ATT540" s="340"/>
      <c r="ATU540" s="485"/>
      <c r="ATV540" s="340"/>
      <c r="ATW540" s="485"/>
      <c r="ATX540" s="340"/>
      <c r="ATY540" s="485"/>
      <c r="ATZ540" s="340"/>
      <c r="AUA540" s="485"/>
      <c r="AUB540" s="340"/>
      <c r="AUC540" s="485"/>
      <c r="AUD540" s="340"/>
      <c r="AUE540" s="485"/>
      <c r="AUF540" s="340"/>
      <c r="AUG540" s="485"/>
      <c r="AUH540" s="340"/>
      <c r="AUI540" s="485"/>
      <c r="AUJ540" s="340"/>
      <c r="AUK540" s="485"/>
      <c r="AUL540" s="340"/>
      <c r="AUM540" s="485"/>
      <c r="AUN540" s="340"/>
      <c r="AUO540" s="485"/>
      <c r="AUP540" s="340"/>
      <c r="AUQ540" s="485"/>
      <c r="AUR540" s="340"/>
      <c r="AUS540" s="485"/>
      <c r="AUT540" s="340"/>
      <c r="AUU540" s="485"/>
      <c r="AUV540" s="340"/>
      <c r="AUW540" s="485"/>
      <c r="AUX540" s="340"/>
      <c r="AUY540" s="485"/>
      <c r="AUZ540" s="340"/>
      <c r="AVA540" s="485"/>
      <c r="AVB540" s="340"/>
      <c r="AVC540" s="485"/>
      <c r="AVD540" s="340"/>
      <c r="AVE540" s="485"/>
      <c r="AVF540" s="340"/>
      <c r="AVG540" s="485"/>
      <c r="AVH540" s="340"/>
      <c r="AVI540" s="485"/>
      <c r="AVJ540" s="340"/>
      <c r="AVK540" s="485"/>
      <c r="AVL540" s="340"/>
      <c r="AVM540" s="485"/>
      <c r="AVN540" s="340"/>
      <c r="AVO540" s="485"/>
      <c r="AVP540" s="340"/>
      <c r="AVQ540" s="485"/>
      <c r="AVR540" s="340"/>
      <c r="AVS540" s="485"/>
      <c r="AVT540" s="340"/>
      <c r="AVU540" s="485"/>
      <c r="AVV540" s="340"/>
      <c r="AVW540" s="485"/>
      <c r="AVX540" s="340"/>
      <c r="AVY540" s="485"/>
      <c r="AVZ540" s="340"/>
      <c r="AWA540" s="485"/>
      <c r="AWB540" s="340"/>
      <c r="AWC540" s="485"/>
      <c r="AWD540" s="340"/>
      <c r="AWE540" s="485"/>
      <c r="AWF540" s="340"/>
      <c r="AWG540" s="485"/>
      <c r="AWH540" s="340"/>
      <c r="AWI540" s="485"/>
      <c r="AWJ540" s="340"/>
      <c r="AWK540" s="485"/>
      <c r="AWL540" s="340"/>
      <c r="AWM540" s="485"/>
      <c r="AWN540" s="340"/>
      <c r="AWO540" s="485"/>
      <c r="AWP540" s="340"/>
      <c r="AWQ540" s="485"/>
      <c r="AWR540" s="340"/>
      <c r="AWS540" s="485"/>
      <c r="AWT540" s="340"/>
      <c r="AWU540" s="485"/>
      <c r="AWV540" s="340"/>
      <c r="AWW540" s="485"/>
      <c r="AWX540" s="340"/>
      <c r="AWY540" s="485"/>
      <c r="AWZ540" s="340"/>
      <c r="AXA540" s="485"/>
      <c r="AXB540" s="340"/>
      <c r="AXC540" s="485"/>
      <c r="AXD540" s="340"/>
      <c r="AXE540" s="485"/>
      <c r="AXF540" s="340"/>
      <c r="AXG540" s="485"/>
      <c r="AXH540" s="340"/>
      <c r="AXI540" s="485"/>
      <c r="AXJ540" s="340"/>
      <c r="AXK540" s="485"/>
      <c r="AXL540" s="340"/>
      <c r="AXM540" s="485"/>
      <c r="AXN540" s="340"/>
      <c r="AXO540" s="485"/>
      <c r="AXP540" s="340"/>
      <c r="AXQ540" s="485"/>
      <c r="AXR540" s="340"/>
      <c r="AXS540" s="485"/>
      <c r="AXT540" s="340"/>
      <c r="AXU540" s="485"/>
      <c r="AXV540" s="340"/>
      <c r="AXW540" s="485"/>
      <c r="AXX540" s="340"/>
      <c r="AXY540" s="485"/>
      <c r="AXZ540" s="340"/>
      <c r="AYA540" s="485"/>
      <c r="AYB540" s="340"/>
      <c r="AYC540" s="485"/>
      <c r="AYD540" s="340"/>
      <c r="AYE540" s="485"/>
      <c r="AYF540" s="340"/>
      <c r="AYG540" s="485"/>
      <c r="AYH540" s="340"/>
      <c r="AYI540" s="485"/>
      <c r="AYJ540" s="340"/>
      <c r="AYK540" s="485"/>
      <c r="AYL540" s="340"/>
      <c r="AYM540" s="485"/>
      <c r="AYN540" s="340"/>
      <c r="AYO540" s="485"/>
      <c r="AYP540" s="340"/>
      <c r="AYQ540" s="485"/>
      <c r="AYR540" s="340"/>
      <c r="AYS540" s="485"/>
      <c r="AYT540" s="340"/>
      <c r="AYU540" s="485"/>
      <c r="AYV540" s="340"/>
      <c r="AYW540" s="485"/>
      <c r="AYX540" s="340"/>
      <c r="AYY540" s="485"/>
      <c r="AYZ540" s="340"/>
      <c r="AZA540" s="485"/>
      <c r="AZB540" s="340"/>
      <c r="AZC540" s="485"/>
      <c r="AZD540" s="340"/>
      <c r="AZE540" s="485"/>
      <c r="AZF540" s="340"/>
      <c r="AZG540" s="485"/>
      <c r="AZH540" s="340"/>
      <c r="AZI540" s="485"/>
      <c r="AZJ540" s="340"/>
      <c r="AZK540" s="485"/>
      <c r="AZL540" s="340"/>
      <c r="AZM540" s="485"/>
      <c r="AZN540" s="340"/>
      <c r="AZO540" s="485"/>
      <c r="AZP540" s="340"/>
      <c r="AZQ540" s="485"/>
      <c r="AZR540" s="340"/>
      <c r="AZS540" s="485"/>
      <c r="AZT540" s="340"/>
      <c r="AZU540" s="485"/>
      <c r="AZV540" s="340"/>
      <c r="AZW540" s="485"/>
      <c r="AZX540" s="340"/>
      <c r="AZY540" s="485"/>
      <c r="AZZ540" s="340"/>
      <c r="BAA540" s="485"/>
      <c r="BAB540" s="340"/>
      <c r="BAC540" s="485"/>
      <c r="BAD540" s="340"/>
      <c r="BAE540" s="485"/>
      <c r="BAF540" s="340"/>
      <c r="BAG540" s="485"/>
      <c r="BAH540" s="340"/>
      <c r="BAI540" s="485"/>
      <c r="BAJ540" s="340"/>
      <c r="BAK540" s="485"/>
      <c r="BAL540" s="340"/>
      <c r="BAM540" s="485"/>
      <c r="BAN540" s="340"/>
      <c r="BAO540" s="485"/>
      <c r="BAP540" s="340"/>
      <c r="BAQ540" s="485"/>
      <c r="BAR540" s="340"/>
      <c r="BAS540" s="485"/>
      <c r="BAT540" s="340"/>
      <c r="BAU540" s="485"/>
      <c r="BAV540" s="340"/>
      <c r="BAW540" s="485"/>
      <c r="BAX540" s="340"/>
      <c r="BAY540" s="485"/>
      <c r="BAZ540" s="340"/>
      <c r="BBA540" s="485"/>
      <c r="BBB540" s="340"/>
      <c r="BBC540" s="485"/>
      <c r="BBD540" s="340"/>
      <c r="BBE540" s="485"/>
      <c r="BBF540" s="340"/>
      <c r="BBG540" s="485"/>
      <c r="BBH540" s="340"/>
      <c r="BBI540" s="485"/>
      <c r="BBJ540" s="340"/>
      <c r="BBK540" s="485"/>
      <c r="BBL540" s="340"/>
      <c r="BBM540" s="485"/>
      <c r="BBN540" s="340"/>
      <c r="BBO540" s="485"/>
      <c r="BBP540" s="340"/>
      <c r="BBQ540" s="485"/>
      <c r="BBR540" s="340"/>
      <c r="BBS540" s="485"/>
      <c r="BBT540" s="340"/>
      <c r="BBU540" s="485"/>
      <c r="BBV540" s="340"/>
      <c r="BBW540" s="485"/>
      <c r="BBX540" s="340"/>
      <c r="BBY540" s="485"/>
      <c r="BBZ540" s="340"/>
      <c r="BCA540" s="485"/>
      <c r="BCB540" s="340"/>
      <c r="BCC540" s="485"/>
      <c r="BCD540" s="340"/>
      <c r="BCE540" s="485"/>
      <c r="BCF540" s="340"/>
      <c r="BCG540" s="485"/>
      <c r="BCH540" s="340"/>
      <c r="BCI540" s="485"/>
      <c r="BCJ540" s="340"/>
      <c r="BCK540" s="485"/>
      <c r="BCL540" s="340"/>
      <c r="BCM540" s="485"/>
      <c r="BCN540" s="340"/>
      <c r="BCO540" s="485"/>
      <c r="BCP540" s="340"/>
      <c r="BCQ540" s="485"/>
      <c r="BCR540" s="340"/>
      <c r="BCS540" s="485"/>
      <c r="BCT540" s="340"/>
      <c r="BCU540" s="485"/>
      <c r="BCV540" s="340"/>
      <c r="BCW540" s="485"/>
      <c r="BCX540" s="340"/>
      <c r="BCY540" s="485"/>
      <c r="BCZ540" s="340"/>
      <c r="BDA540" s="485"/>
      <c r="BDB540" s="340"/>
      <c r="BDC540" s="485"/>
      <c r="BDD540" s="340"/>
      <c r="BDE540" s="485"/>
      <c r="BDF540" s="340"/>
      <c r="BDG540" s="485"/>
      <c r="BDH540" s="340"/>
      <c r="BDI540" s="485"/>
      <c r="BDJ540" s="340"/>
      <c r="BDK540" s="485"/>
      <c r="BDL540" s="340"/>
      <c r="BDM540" s="485"/>
      <c r="BDN540" s="340"/>
      <c r="BDO540" s="485"/>
      <c r="BDP540" s="340"/>
      <c r="BDQ540" s="485"/>
      <c r="BDR540" s="340"/>
      <c r="BDS540" s="485"/>
      <c r="BDT540" s="340"/>
      <c r="BDU540" s="485"/>
      <c r="BDV540" s="340"/>
      <c r="BDW540" s="485"/>
      <c r="BDX540" s="340"/>
      <c r="BDY540" s="485"/>
      <c r="BDZ540" s="340"/>
      <c r="BEA540" s="485"/>
      <c r="BEB540" s="340"/>
      <c r="BEC540" s="485"/>
      <c r="BED540" s="340"/>
      <c r="BEE540" s="485"/>
      <c r="BEF540" s="340"/>
      <c r="BEG540" s="485"/>
      <c r="BEH540" s="340"/>
      <c r="BEI540" s="485"/>
      <c r="BEJ540" s="340"/>
      <c r="BEK540" s="485"/>
      <c r="BEL540" s="340"/>
      <c r="BEM540" s="485"/>
      <c r="BEN540" s="340"/>
      <c r="BEO540" s="485"/>
      <c r="BEP540" s="340"/>
      <c r="BEQ540" s="485"/>
      <c r="BER540" s="340"/>
      <c r="BES540" s="485"/>
      <c r="BET540" s="340"/>
      <c r="BEU540" s="485"/>
      <c r="BEV540" s="340"/>
      <c r="BEW540" s="485"/>
      <c r="BEX540" s="340"/>
      <c r="BEY540" s="485"/>
      <c r="BEZ540" s="340"/>
      <c r="BFA540" s="485"/>
      <c r="BFB540" s="340"/>
      <c r="BFC540" s="485"/>
      <c r="BFD540" s="340"/>
      <c r="BFE540" s="485"/>
      <c r="BFF540" s="340"/>
      <c r="BFG540" s="485"/>
      <c r="BFH540" s="340"/>
      <c r="BFI540" s="485"/>
      <c r="BFJ540" s="340"/>
      <c r="BFK540" s="485"/>
      <c r="BFL540" s="340"/>
      <c r="BFM540" s="485"/>
      <c r="BFN540" s="340"/>
      <c r="BFO540" s="485"/>
      <c r="BFP540" s="340"/>
      <c r="BFQ540" s="485"/>
      <c r="BFR540" s="340"/>
      <c r="BFS540" s="485"/>
      <c r="BFT540" s="340"/>
      <c r="BFU540" s="485"/>
      <c r="BFV540" s="340"/>
      <c r="BFW540" s="485"/>
      <c r="BFX540" s="340"/>
      <c r="BFY540" s="485"/>
      <c r="BFZ540" s="340"/>
      <c r="BGA540" s="485"/>
      <c r="BGB540" s="340"/>
      <c r="BGC540" s="485"/>
      <c r="BGD540" s="340"/>
      <c r="BGE540" s="485"/>
      <c r="BGF540" s="340"/>
      <c r="BGG540" s="485"/>
      <c r="BGH540" s="340"/>
      <c r="BGI540" s="485"/>
      <c r="BGJ540" s="340"/>
      <c r="BGK540" s="485"/>
      <c r="BGL540" s="340"/>
      <c r="BGM540" s="485"/>
      <c r="BGN540" s="340"/>
      <c r="BGO540" s="485"/>
      <c r="BGP540" s="340"/>
      <c r="BGQ540" s="485"/>
      <c r="BGR540" s="340"/>
      <c r="BGS540" s="485"/>
      <c r="BGT540" s="340"/>
      <c r="BGU540" s="485"/>
      <c r="BGV540" s="340"/>
      <c r="BGW540" s="485"/>
      <c r="BGX540" s="340"/>
      <c r="BGY540" s="485"/>
      <c r="BGZ540" s="340"/>
      <c r="BHA540" s="485"/>
      <c r="BHB540" s="340"/>
      <c r="BHC540" s="485"/>
      <c r="BHD540" s="340"/>
      <c r="BHE540" s="485"/>
      <c r="BHF540" s="340"/>
      <c r="BHG540" s="485"/>
      <c r="BHH540" s="340"/>
      <c r="BHI540" s="485"/>
      <c r="BHJ540" s="340"/>
      <c r="BHK540" s="485"/>
      <c r="BHL540" s="340"/>
      <c r="BHM540" s="485"/>
      <c r="BHN540" s="340"/>
      <c r="BHO540" s="485"/>
      <c r="BHP540" s="340"/>
      <c r="BHQ540" s="485"/>
      <c r="BHR540" s="340"/>
      <c r="BHS540" s="485"/>
      <c r="BHT540" s="340"/>
      <c r="BHU540" s="485"/>
      <c r="BHV540" s="340"/>
      <c r="BHW540" s="485"/>
      <c r="BHX540" s="340"/>
      <c r="BHY540" s="485"/>
      <c r="BHZ540" s="340"/>
      <c r="BIA540" s="485"/>
      <c r="BIB540" s="340"/>
      <c r="BIC540" s="485"/>
      <c r="BID540" s="340"/>
      <c r="BIE540" s="485"/>
      <c r="BIF540" s="340"/>
      <c r="BIG540" s="485"/>
      <c r="BIH540" s="340"/>
      <c r="BII540" s="485"/>
      <c r="BIJ540" s="340"/>
      <c r="BIK540" s="485"/>
      <c r="BIL540" s="340"/>
      <c r="BIM540" s="485"/>
      <c r="BIN540" s="340"/>
      <c r="BIO540" s="485"/>
      <c r="BIP540" s="340"/>
      <c r="BIQ540" s="485"/>
      <c r="BIR540" s="340"/>
      <c r="BIS540" s="485"/>
      <c r="BIT540" s="340"/>
      <c r="BIU540" s="485"/>
      <c r="BIV540" s="340"/>
      <c r="BIW540" s="485"/>
      <c r="BIX540" s="340"/>
      <c r="BIY540" s="485"/>
      <c r="BIZ540" s="340"/>
      <c r="BJA540" s="485"/>
      <c r="BJB540" s="340"/>
      <c r="BJC540" s="485"/>
      <c r="BJD540" s="340"/>
      <c r="BJE540" s="485"/>
      <c r="BJF540" s="340"/>
      <c r="BJG540" s="485"/>
      <c r="BJH540" s="340"/>
      <c r="BJI540" s="485"/>
      <c r="BJJ540" s="340"/>
      <c r="BJK540" s="485"/>
      <c r="BJL540" s="340"/>
      <c r="BJM540" s="485"/>
      <c r="BJN540" s="340"/>
      <c r="BJO540" s="485"/>
      <c r="BJP540" s="340"/>
      <c r="BJQ540" s="485"/>
      <c r="BJR540" s="340"/>
      <c r="BJS540" s="485"/>
      <c r="BJT540" s="340"/>
      <c r="BJU540" s="485"/>
      <c r="BJV540" s="340"/>
      <c r="BJW540" s="485"/>
      <c r="BJX540" s="340"/>
      <c r="BJY540" s="485"/>
      <c r="BJZ540" s="340"/>
      <c r="BKA540" s="485"/>
      <c r="BKB540" s="340"/>
      <c r="BKC540" s="485"/>
      <c r="BKD540" s="340"/>
      <c r="BKE540" s="485"/>
      <c r="BKF540" s="340"/>
      <c r="BKG540" s="485"/>
      <c r="BKH540" s="340"/>
      <c r="BKI540" s="485"/>
      <c r="BKJ540" s="340"/>
      <c r="BKK540" s="485"/>
      <c r="BKL540" s="340"/>
      <c r="BKM540" s="485"/>
      <c r="BKN540" s="340"/>
      <c r="BKO540" s="485"/>
      <c r="BKP540" s="340"/>
      <c r="BKQ540" s="485"/>
      <c r="BKR540" s="340"/>
      <c r="BKS540" s="485"/>
      <c r="BKT540" s="340"/>
      <c r="BKU540" s="485"/>
      <c r="BKV540" s="340"/>
      <c r="BKW540" s="485"/>
      <c r="BKX540" s="340"/>
      <c r="BKY540" s="485"/>
      <c r="BKZ540" s="340"/>
      <c r="BLA540" s="485"/>
      <c r="BLB540" s="340"/>
      <c r="BLC540" s="485"/>
      <c r="BLD540" s="340"/>
      <c r="BLE540" s="485"/>
      <c r="BLF540" s="340"/>
      <c r="BLG540" s="485"/>
      <c r="BLH540" s="340"/>
      <c r="BLI540" s="485"/>
      <c r="BLJ540" s="340"/>
      <c r="BLK540" s="485"/>
      <c r="BLL540" s="340"/>
      <c r="BLM540" s="485"/>
      <c r="BLN540" s="340"/>
      <c r="BLO540" s="485"/>
      <c r="BLP540" s="340"/>
      <c r="BLQ540" s="485"/>
      <c r="BLR540" s="340"/>
      <c r="BLS540" s="485"/>
      <c r="BLT540" s="340"/>
      <c r="BLU540" s="485"/>
      <c r="BLV540" s="340"/>
      <c r="BLW540" s="485"/>
      <c r="BLX540" s="340"/>
      <c r="BLY540" s="485"/>
      <c r="BLZ540" s="340"/>
      <c r="BMA540" s="485"/>
      <c r="BMB540" s="340"/>
      <c r="BMC540" s="485"/>
      <c r="BMD540" s="340"/>
      <c r="BME540" s="485"/>
      <c r="BMF540" s="340"/>
      <c r="BMG540" s="485"/>
      <c r="BMH540" s="340"/>
      <c r="BMI540" s="485"/>
      <c r="BMJ540" s="340"/>
      <c r="BMK540" s="485"/>
      <c r="BML540" s="340"/>
      <c r="BMM540" s="485"/>
      <c r="BMN540" s="340"/>
      <c r="BMO540" s="485"/>
      <c r="BMP540" s="340"/>
      <c r="BMQ540" s="485"/>
      <c r="BMR540" s="340"/>
      <c r="BMS540" s="485"/>
      <c r="BMT540" s="340"/>
      <c r="BMU540" s="485"/>
      <c r="BMV540" s="340"/>
      <c r="BMW540" s="485"/>
      <c r="BMX540" s="340" t="s">
        <v>614</v>
      </c>
      <c r="BMY540" s="485">
        <f>BMY539+1</f>
        <v>5</v>
      </c>
      <c r="BMZ540" s="340" t="s">
        <v>614</v>
      </c>
      <c r="BNA540" s="485">
        <f>BNA539+1</f>
        <v>5</v>
      </c>
      <c r="BNB540" s="340" t="s">
        <v>614</v>
      </c>
      <c r="BNC540" s="485">
        <f>BNC539+1</f>
        <v>5</v>
      </c>
      <c r="BND540" s="340" t="s">
        <v>614</v>
      </c>
      <c r="BNE540" s="485">
        <f>BNE539+1</f>
        <v>5</v>
      </c>
      <c r="BNF540" s="340" t="s">
        <v>614</v>
      </c>
      <c r="BNG540" s="485">
        <f>BNG539+1</f>
        <v>5</v>
      </c>
      <c r="BNH540" s="340" t="s">
        <v>614</v>
      </c>
      <c r="BNI540" s="485">
        <f>BNI539+1</f>
        <v>5</v>
      </c>
      <c r="BNJ540" s="340" t="s">
        <v>614</v>
      </c>
      <c r="BNK540" s="485">
        <f>BNK539+1</f>
        <v>5</v>
      </c>
      <c r="BNL540" s="340" t="s">
        <v>614</v>
      </c>
      <c r="BNM540" s="485">
        <f>BNM539+1</f>
        <v>5</v>
      </c>
      <c r="BNN540" s="340" t="s">
        <v>614</v>
      </c>
      <c r="BNO540" s="485">
        <f>BNO539+1</f>
        <v>5</v>
      </c>
      <c r="BNP540" s="340" t="s">
        <v>614</v>
      </c>
      <c r="BNQ540" s="485">
        <f>BNQ539+1</f>
        <v>5</v>
      </c>
      <c r="BNR540" s="340" t="s">
        <v>614</v>
      </c>
      <c r="BNS540" s="485">
        <f>BNS539+1</f>
        <v>5</v>
      </c>
      <c r="BNT540" s="340" t="s">
        <v>614</v>
      </c>
      <c r="BNU540" s="485">
        <f>BNU539+1</f>
        <v>5</v>
      </c>
      <c r="BNV540" s="340" t="s">
        <v>614</v>
      </c>
      <c r="BNW540" s="485">
        <f>BNW539+1</f>
        <v>5</v>
      </c>
      <c r="BNX540" s="340" t="s">
        <v>614</v>
      </c>
      <c r="BNY540" s="485">
        <f>BNY539+1</f>
        <v>5</v>
      </c>
      <c r="BNZ540" s="340" t="s">
        <v>614</v>
      </c>
      <c r="BOA540" s="485">
        <f>BOA539+1</f>
        <v>5</v>
      </c>
      <c r="BOB540" s="340" t="s">
        <v>614</v>
      </c>
      <c r="BOC540" s="485">
        <f>BOC539+1</f>
        <v>5</v>
      </c>
      <c r="BOD540" s="340" t="s">
        <v>614</v>
      </c>
      <c r="BOE540" s="485">
        <f>BOE539+1</f>
        <v>5</v>
      </c>
      <c r="BOF540" s="340" t="s">
        <v>614</v>
      </c>
      <c r="BOG540" s="485">
        <f>BOG539+1</f>
        <v>5</v>
      </c>
      <c r="BOH540" s="340" t="s">
        <v>614</v>
      </c>
      <c r="BOI540" s="485">
        <f>BOI539+1</f>
        <v>5</v>
      </c>
      <c r="BOJ540" s="340" t="s">
        <v>614</v>
      </c>
      <c r="BOK540" s="485">
        <f>BOK539+1</f>
        <v>5</v>
      </c>
      <c r="BOL540" s="340" t="s">
        <v>614</v>
      </c>
      <c r="BOM540" s="485">
        <f>BOM539+1</f>
        <v>5</v>
      </c>
      <c r="BON540" s="340" t="s">
        <v>614</v>
      </c>
      <c r="BOO540" s="485">
        <f>BOO539+1</f>
        <v>5</v>
      </c>
      <c r="BOP540" s="340" t="s">
        <v>614</v>
      </c>
      <c r="BOQ540" s="485">
        <f>BOQ539+1</f>
        <v>5</v>
      </c>
      <c r="BOR540" s="340" t="s">
        <v>614</v>
      </c>
      <c r="BOS540" s="485">
        <f>BOS539+1</f>
        <v>5</v>
      </c>
      <c r="BOT540" s="340" t="s">
        <v>614</v>
      </c>
      <c r="BOU540" s="485">
        <f>BOU539+1</f>
        <v>5</v>
      </c>
      <c r="BOV540" s="340" t="s">
        <v>614</v>
      </c>
      <c r="BOW540" s="485">
        <f>BOW539+1</f>
        <v>5</v>
      </c>
      <c r="BOX540" s="340" t="s">
        <v>614</v>
      </c>
      <c r="BOY540" s="485">
        <f>BOY539+1</f>
        <v>5</v>
      </c>
      <c r="BOZ540" s="340" t="s">
        <v>614</v>
      </c>
      <c r="BPA540" s="485">
        <f>BPA539+1</f>
        <v>5</v>
      </c>
      <c r="BPB540" s="340" t="s">
        <v>614</v>
      </c>
      <c r="BPC540" s="485">
        <f>BPC539+1</f>
        <v>5</v>
      </c>
      <c r="BPD540" s="340" t="s">
        <v>614</v>
      </c>
      <c r="BPE540" s="485">
        <f>BPE539+1</f>
        <v>5</v>
      </c>
      <c r="BPF540" s="340" t="s">
        <v>614</v>
      </c>
      <c r="BPG540" s="485">
        <f>BPG539+1</f>
        <v>5</v>
      </c>
      <c r="BPH540" s="340" t="s">
        <v>614</v>
      </c>
      <c r="BPI540" s="485">
        <f>BPI539+1</f>
        <v>5</v>
      </c>
      <c r="BPJ540" s="340" t="s">
        <v>614</v>
      </c>
      <c r="BPK540" s="485">
        <f>BPK539+1</f>
        <v>5</v>
      </c>
      <c r="BPL540" s="340" t="s">
        <v>614</v>
      </c>
      <c r="BPM540" s="485">
        <f>BPM539+1</f>
        <v>5</v>
      </c>
      <c r="BPN540" s="340" t="s">
        <v>614</v>
      </c>
      <c r="BPO540" s="485">
        <f>BPO539+1</f>
        <v>5</v>
      </c>
      <c r="BPP540" s="340" t="s">
        <v>614</v>
      </c>
      <c r="BPQ540" s="485">
        <f>BPQ539+1</f>
        <v>5</v>
      </c>
      <c r="BPR540" s="340" t="s">
        <v>614</v>
      </c>
      <c r="BPS540" s="485">
        <f>BPS539+1</f>
        <v>5</v>
      </c>
      <c r="BPT540" s="340" t="s">
        <v>614</v>
      </c>
      <c r="BPU540" s="485">
        <f>BPU539+1</f>
        <v>5</v>
      </c>
      <c r="BPV540" s="340" t="s">
        <v>614</v>
      </c>
      <c r="BPW540" s="485">
        <f>BPW539+1</f>
        <v>5</v>
      </c>
      <c r="BPX540" s="340" t="s">
        <v>614</v>
      </c>
      <c r="BPY540" s="485">
        <f>BPY539+1</f>
        <v>5</v>
      </c>
      <c r="BPZ540" s="340" t="s">
        <v>614</v>
      </c>
      <c r="BQA540" s="485">
        <f>BQA539+1</f>
        <v>5</v>
      </c>
      <c r="BQB540" s="340" t="s">
        <v>614</v>
      </c>
      <c r="BQC540" s="485">
        <f>BQC539+1</f>
        <v>5</v>
      </c>
      <c r="BQD540" s="340" t="s">
        <v>614</v>
      </c>
      <c r="BQE540" s="485">
        <f>BQE539+1</f>
        <v>5</v>
      </c>
      <c r="BQF540" s="340" t="s">
        <v>614</v>
      </c>
      <c r="BQG540" s="485">
        <f>BQG539+1</f>
        <v>5</v>
      </c>
      <c r="BQH540" s="340" t="s">
        <v>614</v>
      </c>
      <c r="BQI540" s="485">
        <f>BQI539+1</f>
        <v>5</v>
      </c>
      <c r="BQJ540" s="340" t="s">
        <v>614</v>
      </c>
      <c r="BQK540" s="485">
        <f>BQK539+1</f>
        <v>5</v>
      </c>
      <c r="BQL540" s="340" t="s">
        <v>614</v>
      </c>
      <c r="BQM540" s="485">
        <f>BQM539+1</f>
        <v>5</v>
      </c>
      <c r="BQN540" s="340" t="s">
        <v>614</v>
      </c>
      <c r="BQO540" s="485">
        <f>BQO539+1</f>
        <v>5</v>
      </c>
      <c r="BQP540" s="340" t="s">
        <v>614</v>
      </c>
      <c r="BQQ540" s="485">
        <f>BQQ539+1</f>
        <v>5</v>
      </c>
      <c r="BQR540" s="340" t="s">
        <v>614</v>
      </c>
      <c r="BQS540" s="485">
        <f>BQS539+1</f>
        <v>5</v>
      </c>
      <c r="BQT540" s="340" t="s">
        <v>614</v>
      </c>
      <c r="BQU540" s="485">
        <f>BQU539+1</f>
        <v>5</v>
      </c>
      <c r="BQV540" s="340" t="s">
        <v>614</v>
      </c>
      <c r="BQW540" s="485">
        <f>BQW539+1</f>
        <v>5</v>
      </c>
      <c r="BQX540" s="340" t="s">
        <v>614</v>
      </c>
      <c r="BQY540" s="485">
        <f>BQY539+1</f>
        <v>5</v>
      </c>
      <c r="BQZ540" s="340" t="s">
        <v>614</v>
      </c>
      <c r="BRA540" s="485">
        <f>BRA539+1</f>
        <v>5</v>
      </c>
      <c r="BRB540" s="340" t="s">
        <v>614</v>
      </c>
      <c r="BRC540" s="485">
        <f>BRC539+1</f>
        <v>5</v>
      </c>
      <c r="BRD540" s="340" t="s">
        <v>614</v>
      </c>
      <c r="BRE540" s="485">
        <f>BRE539+1</f>
        <v>5</v>
      </c>
      <c r="BRF540" s="340" t="s">
        <v>614</v>
      </c>
      <c r="BRG540" s="485">
        <f>BRG539+1</f>
        <v>5</v>
      </c>
      <c r="BRH540" s="340" t="s">
        <v>614</v>
      </c>
      <c r="BRI540" s="485">
        <f>BRI539+1</f>
        <v>5</v>
      </c>
      <c r="BRJ540" s="340" t="s">
        <v>614</v>
      </c>
      <c r="BRK540" s="485">
        <f>BRK539+1</f>
        <v>5</v>
      </c>
      <c r="BRL540" s="340" t="s">
        <v>614</v>
      </c>
      <c r="BRM540" s="485">
        <f>BRM539+1</f>
        <v>5</v>
      </c>
      <c r="BRN540" s="340" t="s">
        <v>614</v>
      </c>
      <c r="BRO540" s="485">
        <f>BRO539+1</f>
        <v>5</v>
      </c>
      <c r="BRP540" s="340" t="s">
        <v>614</v>
      </c>
      <c r="BRQ540" s="485">
        <f>BRQ539+1</f>
        <v>5</v>
      </c>
      <c r="BRR540" s="340" t="s">
        <v>614</v>
      </c>
      <c r="BRS540" s="485">
        <f>BRS539+1</f>
        <v>5</v>
      </c>
      <c r="BRT540" s="340" t="s">
        <v>614</v>
      </c>
      <c r="BRU540" s="485">
        <f>BRU539+1</f>
        <v>5</v>
      </c>
      <c r="BRV540" s="340" t="s">
        <v>614</v>
      </c>
      <c r="BRW540" s="485">
        <f>BRW539+1</f>
        <v>5</v>
      </c>
      <c r="BRX540" s="340" t="s">
        <v>614</v>
      </c>
      <c r="BRY540" s="485">
        <f>BRY539+1</f>
        <v>5</v>
      </c>
      <c r="BRZ540" s="340" t="s">
        <v>614</v>
      </c>
      <c r="BSA540" s="485">
        <f>BSA539+1</f>
        <v>5</v>
      </c>
      <c r="BSB540" s="340" t="s">
        <v>614</v>
      </c>
      <c r="BSC540" s="485">
        <f>BSC539+1</f>
        <v>5</v>
      </c>
      <c r="BSD540" s="340" t="s">
        <v>614</v>
      </c>
      <c r="BSE540" s="485">
        <f>BSE539+1</f>
        <v>5</v>
      </c>
      <c r="BSF540" s="340" t="s">
        <v>614</v>
      </c>
      <c r="BSG540" s="485">
        <f>BSG539+1</f>
        <v>5</v>
      </c>
      <c r="BSH540" s="340" t="s">
        <v>614</v>
      </c>
      <c r="BSI540" s="485">
        <f>BSI539+1</f>
        <v>5</v>
      </c>
      <c r="BSJ540" s="340" t="s">
        <v>614</v>
      </c>
      <c r="BSK540" s="485">
        <f>BSK539+1</f>
        <v>5</v>
      </c>
      <c r="BSL540" s="340" t="s">
        <v>614</v>
      </c>
      <c r="BSM540" s="485">
        <f>BSM539+1</f>
        <v>5</v>
      </c>
      <c r="BSN540" s="340" t="s">
        <v>614</v>
      </c>
      <c r="BSO540" s="485">
        <f>BSO539+1</f>
        <v>5</v>
      </c>
      <c r="BSP540" s="340" t="s">
        <v>614</v>
      </c>
      <c r="BSQ540" s="485">
        <f>BSQ539+1</f>
        <v>5</v>
      </c>
      <c r="BSR540" s="340" t="s">
        <v>614</v>
      </c>
      <c r="BSS540" s="485">
        <f>BSS539+1</f>
        <v>5</v>
      </c>
      <c r="BST540" s="340" t="s">
        <v>614</v>
      </c>
      <c r="BSU540" s="485">
        <f>BSU539+1</f>
        <v>5</v>
      </c>
      <c r="BSV540" s="340" t="s">
        <v>614</v>
      </c>
      <c r="BSW540" s="485">
        <f>BSW539+1</f>
        <v>5</v>
      </c>
      <c r="BSX540" s="340" t="s">
        <v>614</v>
      </c>
      <c r="BSY540" s="485">
        <f>BSY539+1</f>
        <v>5</v>
      </c>
      <c r="BSZ540" s="340" t="s">
        <v>614</v>
      </c>
      <c r="BTA540" s="485">
        <f>BTA539+1</f>
        <v>5</v>
      </c>
      <c r="BTB540" s="340" t="s">
        <v>614</v>
      </c>
      <c r="BTC540" s="485">
        <f>BTC539+1</f>
        <v>5</v>
      </c>
      <c r="BTD540" s="340" t="s">
        <v>614</v>
      </c>
      <c r="BTE540" s="485">
        <f>BTE539+1</f>
        <v>5</v>
      </c>
      <c r="BTF540" s="340" t="s">
        <v>614</v>
      </c>
      <c r="BTG540" s="485">
        <f>BTG539+1</f>
        <v>5</v>
      </c>
      <c r="BTH540" s="340" t="s">
        <v>614</v>
      </c>
      <c r="BTI540" s="485">
        <f>BTI539+1</f>
        <v>5</v>
      </c>
      <c r="BTJ540" s="340" t="s">
        <v>614</v>
      </c>
      <c r="BTK540" s="485">
        <f>BTK539+1</f>
        <v>5</v>
      </c>
      <c r="BTL540" s="340" t="s">
        <v>614</v>
      </c>
      <c r="BTM540" s="485">
        <f>BTM539+1</f>
        <v>5</v>
      </c>
      <c r="BTN540" s="340" t="s">
        <v>614</v>
      </c>
      <c r="BTO540" s="485">
        <f>BTO539+1</f>
        <v>5</v>
      </c>
      <c r="BTP540" s="340" t="s">
        <v>614</v>
      </c>
      <c r="BTQ540" s="485">
        <f>BTQ539+1</f>
        <v>5</v>
      </c>
      <c r="BTR540" s="340" t="s">
        <v>614</v>
      </c>
      <c r="BTS540" s="485">
        <f>BTS539+1</f>
        <v>5</v>
      </c>
      <c r="BTT540" s="340" t="s">
        <v>614</v>
      </c>
      <c r="BTU540" s="485">
        <f>BTU539+1</f>
        <v>5</v>
      </c>
      <c r="BTV540" s="340" t="s">
        <v>614</v>
      </c>
      <c r="BTW540" s="485">
        <f>BTW539+1</f>
        <v>5</v>
      </c>
      <c r="BTX540" s="340" t="s">
        <v>614</v>
      </c>
      <c r="BTY540" s="485">
        <f>BTY539+1</f>
        <v>5</v>
      </c>
      <c r="BTZ540" s="340" t="s">
        <v>614</v>
      </c>
      <c r="BUA540" s="485">
        <f>BUA539+1</f>
        <v>5</v>
      </c>
      <c r="BUB540" s="340" t="s">
        <v>614</v>
      </c>
      <c r="BUC540" s="485">
        <f>BUC539+1</f>
        <v>5</v>
      </c>
      <c r="BUD540" s="340" t="s">
        <v>614</v>
      </c>
      <c r="BUE540" s="485">
        <f>BUE539+1</f>
        <v>5</v>
      </c>
      <c r="BUF540" s="340" t="s">
        <v>614</v>
      </c>
      <c r="BUG540" s="485">
        <f>BUG539+1</f>
        <v>5</v>
      </c>
      <c r="BUH540" s="340" t="s">
        <v>614</v>
      </c>
      <c r="BUI540" s="485">
        <f>BUI539+1</f>
        <v>5</v>
      </c>
      <c r="BUJ540" s="340" t="s">
        <v>614</v>
      </c>
      <c r="BUK540" s="485">
        <f>BUK539+1</f>
        <v>5</v>
      </c>
      <c r="BUL540" s="340" t="s">
        <v>614</v>
      </c>
      <c r="BUM540" s="485">
        <f>BUM539+1</f>
        <v>5</v>
      </c>
      <c r="BUN540" s="340" t="s">
        <v>614</v>
      </c>
      <c r="BUO540" s="485">
        <f>BUO539+1</f>
        <v>5</v>
      </c>
      <c r="BUP540" s="340" t="s">
        <v>614</v>
      </c>
      <c r="BUQ540" s="485">
        <f>BUQ539+1</f>
        <v>5</v>
      </c>
      <c r="BUR540" s="340" t="s">
        <v>614</v>
      </c>
      <c r="BUS540" s="485">
        <f>BUS539+1</f>
        <v>5</v>
      </c>
      <c r="BUT540" s="340" t="s">
        <v>614</v>
      </c>
      <c r="BUU540" s="485">
        <f>BUU539+1</f>
        <v>5</v>
      </c>
      <c r="BUV540" s="340" t="s">
        <v>614</v>
      </c>
      <c r="BUW540" s="485">
        <f>BUW539+1</f>
        <v>5</v>
      </c>
      <c r="BUX540" s="340" t="s">
        <v>614</v>
      </c>
      <c r="BUY540" s="485">
        <f>BUY539+1</f>
        <v>5</v>
      </c>
      <c r="BUZ540" s="340" t="s">
        <v>614</v>
      </c>
      <c r="BVA540" s="485">
        <f>BVA539+1</f>
        <v>5</v>
      </c>
      <c r="BVB540" s="340" t="s">
        <v>614</v>
      </c>
      <c r="BVC540" s="485">
        <f>BVC539+1</f>
        <v>5</v>
      </c>
      <c r="BVD540" s="340" t="s">
        <v>614</v>
      </c>
      <c r="BVE540" s="485">
        <f>BVE539+1</f>
        <v>5</v>
      </c>
      <c r="BVF540" s="340" t="s">
        <v>614</v>
      </c>
      <c r="BVG540" s="485">
        <f>BVG539+1</f>
        <v>5</v>
      </c>
      <c r="BVH540" s="340" t="s">
        <v>614</v>
      </c>
      <c r="BVI540" s="485">
        <f>BVI539+1</f>
        <v>5</v>
      </c>
      <c r="BVJ540" s="340" t="s">
        <v>614</v>
      </c>
      <c r="BVK540" s="485">
        <f>BVK539+1</f>
        <v>5</v>
      </c>
      <c r="BVL540" s="340" t="s">
        <v>614</v>
      </c>
      <c r="BVM540" s="485">
        <f>BVM539+1</f>
        <v>5</v>
      </c>
      <c r="BVN540" s="340" t="s">
        <v>614</v>
      </c>
      <c r="BVO540" s="485">
        <f>BVO539+1</f>
        <v>5</v>
      </c>
      <c r="BVP540" s="340" t="s">
        <v>614</v>
      </c>
      <c r="BVQ540" s="485">
        <f>BVQ539+1</f>
        <v>5</v>
      </c>
      <c r="BVR540" s="340" t="s">
        <v>614</v>
      </c>
      <c r="BVS540" s="485">
        <f>BVS539+1</f>
        <v>5</v>
      </c>
      <c r="BVT540" s="340" t="s">
        <v>614</v>
      </c>
      <c r="BVU540" s="485">
        <f>BVU539+1</f>
        <v>5</v>
      </c>
      <c r="BVV540" s="340" t="s">
        <v>614</v>
      </c>
      <c r="BVW540" s="485">
        <f>BVW539+1</f>
        <v>5</v>
      </c>
      <c r="BVX540" s="340" t="s">
        <v>614</v>
      </c>
      <c r="BVY540" s="485">
        <f>BVY539+1</f>
        <v>5</v>
      </c>
      <c r="BVZ540" s="340" t="s">
        <v>614</v>
      </c>
      <c r="BWA540" s="485">
        <f>BWA539+1</f>
        <v>5</v>
      </c>
      <c r="BWB540" s="340" t="s">
        <v>614</v>
      </c>
      <c r="BWC540" s="485">
        <f>BWC539+1</f>
        <v>5</v>
      </c>
      <c r="BWD540" s="340" t="s">
        <v>614</v>
      </c>
      <c r="BWE540" s="485">
        <f>BWE539+1</f>
        <v>5</v>
      </c>
      <c r="BWF540" s="340" t="s">
        <v>614</v>
      </c>
      <c r="BWG540" s="485">
        <f>BWG539+1</f>
        <v>5</v>
      </c>
      <c r="BWH540" s="340" t="s">
        <v>614</v>
      </c>
      <c r="BWI540" s="485">
        <f>BWI539+1</f>
        <v>5</v>
      </c>
      <c r="BWJ540" s="340" t="s">
        <v>614</v>
      </c>
      <c r="BWK540" s="485">
        <f>BWK539+1</f>
        <v>5</v>
      </c>
      <c r="BWL540" s="340" t="s">
        <v>614</v>
      </c>
      <c r="BWM540" s="485">
        <f>BWM539+1</f>
        <v>5</v>
      </c>
      <c r="BWN540" s="340" t="s">
        <v>614</v>
      </c>
      <c r="BWO540" s="485">
        <f>BWO539+1</f>
        <v>5</v>
      </c>
      <c r="BWP540" s="340" t="s">
        <v>614</v>
      </c>
      <c r="BWQ540" s="485">
        <f>BWQ539+1</f>
        <v>5</v>
      </c>
      <c r="BWR540" s="340" t="s">
        <v>614</v>
      </c>
      <c r="BWS540" s="485">
        <f>BWS539+1</f>
        <v>5</v>
      </c>
      <c r="BWT540" s="340" t="s">
        <v>614</v>
      </c>
      <c r="BWU540" s="485">
        <f>BWU539+1</f>
        <v>5</v>
      </c>
      <c r="BWV540" s="340" t="s">
        <v>614</v>
      </c>
      <c r="BWW540" s="485">
        <f>BWW539+1</f>
        <v>5</v>
      </c>
      <c r="BWX540" s="340" t="s">
        <v>614</v>
      </c>
      <c r="BWY540" s="485">
        <f>BWY539+1</f>
        <v>5</v>
      </c>
      <c r="BWZ540" s="340" t="s">
        <v>614</v>
      </c>
      <c r="BXA540" s="485">
        <f>BXA539+1</f>
        <v>5</v>
      </c>
      <c r="BXB540" s="340" t="s">
        <v>614</v>
      </c>
      <c r="BXC540" s="485">
        <f>BXC539+1</f>
        <v>5</v>
      </c>
      <c r="BXD540" s="340" t="s">
        <v>614</v>
      </c>
      <c r="BXE540" s="485">
        <f>BXE539+1</f>
        <v>5</v>
      </c>
      <c r="BXF540" s="340" t="s">
        <v>614</v>
      </c>
      <c r="BXG540" s="485">
        <f>BXG539+1</f>
        <v>5</v>
      </c>
      <c r="BXH540" s="340" t="s">
        <v>614</v>
      </c>
      <c r="BXI540" s="485">
        <f>BXI539+1</f>
        <v>5</v>
      </c>
      <c r="BXJ540" s="340" t="s">
        <v>614</v>
      </c>
      <c r="BXK540" s="485">
        <f>BXK539+1</f>
        <v>5</v>
      </c>
      <c r="BXL540" s="340" t="s">
        <v>614</v>
      </c>
      <c r="BXM540" s="485">
        <f>BXM539+1</f>
        <v>5</v>
      </c>
      <c r="BXN540" s="340" t="s">
        <v>614</v>
      </c>
      <c r="BXO540" s="485">
        <f>BXO539+1</f>
        <v>5</v>
      </c>
      <c r="BXP540" s="340" t="s">
        <v>614</v>
      </c>
      <c r="BXQ540" s="485">
        <f>BXQ539+1</f>
        <v>5</v>
      </c>
      <c r="BXR540" s="340" t="s">
        <v>614</v>
      </c>
      <c r="BXS540" s="485">
        <f>BXS539+1</f>
        <v>5</v>
      </c>
      <c r="BXT540" s="340" t="s">
        <v>614</v>
      </c>
      <c r="BXU540" s="485">
        <f>BXU539+1</f>
        <v>5</v>
      </c>
      <c r="BXV540" s="340" t="s">
        <v>614</v>
      </c>
      <c r="BXW540" s="485">
        <f>BXW539+1</f>
        <v>5</v>
      </c>
      <c r="BXX540" s="340" t="s">
        <v>614</v>
      </c>
      <c r="BXY540" s="485">
        <f>BXY539+1</f>
        <v>5</v>
      </c>
      <c r="BXZ540" s="340" t="s">
        <v>614</v>
      </c>
      <c r="BYA540" s="485">
        <f>BYA539+1</f>
        <v>5</v>
      </c>
      <c r="BYB540" s="340" t="s">
        <v>614</v>
      </c>
      <c r="BYC540" s="485">
        <f>BYC539+1</f>
        <v>5</v>
      </c>
      <c r="BYD540" s="340" t="s">
        <v>614</v>
      </c>
      <c r="BYE540" s="485">
        <f>BYE539+1</f>
        <v>5</v>
      </c>
      <c r="BYF540" s="340" t="s">
        <v>614</v>
      </c>
      <c r="BYG540" s="485">
        <f>BYG539+1</f>
        <v>5</v>
      </c>
      <c r="BYH540" s="340" t="s">
        <v>614</v>
      </c>
      <c r="BYI540" s="485">
        <f>BYI539+1</f>
        <v>5</v>
      </c>
      <c r="BYJ540" s="340" t="s">
        <v>614</v>
      </c>
      <c r="BYK540" s="485">
        <f>BYK539+1</f>
        <v>5</v>
      </c>
      <c r="BYL540" s="340" t="s">
        <v>614</v>
      </c>
      <c r="BYM540" s="485">
        <f>BYM539+1</f>
        <v>5</v>
      </c>
      <c r="BYN540" s="340" t="s">
        <v>614</v>
      </c>
      <c r="BYO540" s="485">
        <f>BYO539+1</f>
        <v>5</v>
      </c>
      <c r="BYP540" s="340" t="s">
        <v>614</v>
      </c>
      <c r="BYQ540" s="485">
        <f>BYQ539+1</f>
        <v>5</v>
      </c>
      <c r="BYR540" s="340" t="s">
        <v>614</v>
      </c>
      <c r="BYS540" s="485">
        <f>BYS539+1</f>
        <v>5</v>
      </c>
      <c r="BYT540" s="340" t="s">
        <v>614</v>
      </c>
      <c r="BYU540" s="485">
        <f>BYU539+1</f>
        <v>5</v>
      </c>
      <c r="BYV540" s="340" t="s">
        <v>614</v>
      </c>
      <c r="BYW540" s="485">
        <f>BYW539+1</f>
        <v>5</v>
      </c>
      <c r="BYX540" s="340" t="s">
        <v>614</v>
      </c>
      <c r="BYY540" s="485">
        <f>BYY539+1</f>
        <v>5</v>
      </c>
      <c r="BYZ540" s="340" t="s">
        <v>614</v>
      </c>
      <c r="BZA540" s="485">
        <f>BZA539+1</f>
        <v>5</v>
      </c>
      <c r="BZB540" s="340" t="s">
        <v>614</v>
      </c>
      <c r="BZC540" s="485">
        <f>BZC539+1</f>
        <v>5</v>
      </c>
      <c r="BZD540" s="340" t="s">
        <v>614</v>
      </c>
      <c r="BZE540" s="485">
        <f>BZE539+1</f>
        <v>5</v>
      </c>
      <c r="BZF540" s="340" t="s">
        <v>614</v>
      </c>
      <c r="BZG540" s="485">
        <f>BZG539+1</f>
        <v>5</v>
      </c>
      <c r="BZH540" s="340" t="s">
        <v>614</v>
      </c>
      <c r="BZI540" s="485">
        <f>BZI539+1</f>
        <v>5</v>
      </c>
      <c r="BZJ540" s="340" t="s">
        <v>614</v>
      </c>
      <c r="BZK540" s="485">
        <f>BZK539+1</f>
        <v>5</v>
      </c>
      <c r="BZL540" s="340" t="s">
        <v>614</v>
      </c>
      <c r="BZM540" s="485">
        <f>BZM539+1</f>
        <v>5</v>
      </c>
      <c r="BZN540" s="340" t="s">
        <v>614</v>
      </c>
      <c r="BZO540" s="485">
        <f>BZO539+1</f>
        <v>5</v>
      </c>
      <c r="BZP540" s="340" t="s">
        <v>614</v>
      </c>
      <c r="BZQ540" s="485">
        <f>BZQ539+1</f>
        <v>5</v>
      </c>
      <c r="BZR540" s="340" t="s">
        <v>614</v>
      </c>
      <c r="BZS540" s="485">
        <f>BZS539+1</f>
        <v>5</v>
      </c>
      <c r="BZT540" s="340" t="s">
        <v>614</v>
      </c>
      <c r="BZU540" s="485">
        <f>BZU539+1</f>
        <v>5</v>
      </c>
      <c r="BZV540" s="340" t="s">
        <v>614</v>
      </c>
      <c r="BZW540" s="485">
        <f>BZW539+1</f>
        <v>5</v>
      </c>
      <c r="BZX540" s="340" t="s">
        <v>614</v>
      </c>
      <c r="BZY540" s="485">
        <f>BZY539+1</f>
        <v>5</v>
      </c>
      <c r="BZZ540" s="340" t="s">
        <v>614</v>
      </c>
      <c r="CAA540" s="485">
        <f>CAA539+1</f>
        <v>5</v>
      </c>
      <c r="CAB540" s="340" t="s">
        <v>614</v>
      </c>
      <c r="CAC540" s="485">
        <f>CAC539+1</f>
        <v>5</v>
      </c>
      <c r="CAD540" s="340" t="s">
        <v>614</v>
      </c>
      <c r="CAE540" s="485">
        <f>CAE539+1</f>
        <v>5</v>
      </c>
      <c r="CAF540" s="340" t="s">
        <v>614</v>
      </c>
      <c r="CAG540" s="485">
        <f>CAG539+1</f>
        <v>5</v>
      </c>
      <c r="CAH540" s="340" t="s">
        <v>614</v>
      </c>
      <c r="CAI540" s="485">
        <f>CAI539+1</f>
        <v>5</v>
      </c>
      <c r="CAJ540" s="340" t="s">
        <v>614</v>
      </c>
      <c r="CAK540" s="485">
        <f>CAK539+1</f>
        <v>5</v>
      </c>
      <c r="CAL540" s="340" t="s">
        <v>614</v>
      </c>
      <c r="CAM540" s="485">
        <f>CAM539+1</f>
        <v>5</v>
      </c>
      <c r="CAN540" s="340" t="s">
        <v>614</v>
      </c>
      <c r="CAO540" s="485">
        <f>CAO539+1</f>
        <v>5</v>
      </c>
      <c r="CAP540" s="340" t="s">
        <v>614</v>
      </c>
      <c r="CAQ540" s="485">
        <f>CAQ539+1</f>
        <v>5</v>
      </c>
      <c r="CAR540" s="340" t="s">
        <v>614</v>
      </c>
      <c r="CAS540" s="485">
        <f>CAS539+1</f>
        <v>5</v>
      </c>
      <c r="CAT540" s="340" t="s">
        <v>614</v>
      </c>
      <c r="CAU540" s="485">
        <f>CAU539+1</f>
        <v>5</v>
      </c>
      <c r="CAV540" s="340" t="s">
        <v>614</v>
      </c>
      <c r="CAW540" s="485">
        <f>CAW539+1</f>
        <v>5</v>
      </c>
      <c r="CAX540" s="340" t="s">
        <v>614</v>
      </c>
      <c r="CAY540" s="485">
        <f>CAY539+1</f>
        <v>5</v>
      </c>
      <c r="CAZ540" s="340" t="s">
        <v>614</v>
      </c>
      <c r="CBA540" s="485">
        <f>CBA539+1</f>
        <v>5</v>
      </c>
      <c r="CBB540" s="340" t="s">
        <v>614</v>
      </c>
      <c r="CBC540" s="485">
        <f>CBC539+1</f>
        <v>5</v>
      </c>
      <c r="CBD540" s="340" t="s">
        <v>614</v>
      </c>
      <c r="CBE540" s="485">
        <f>CBE539+1</f>
        <v>5</v>
      </c>
      <c r="CBF540" s="340" t="s">
        <v>614</v>
      </c>
      <c r="CBG540" s="485">
        <f>CBG539+1</f>
        <v>5</v>
      </c>
      <c r="CBH540" s="340" t="s">
        <v>614</v>
      </c>
      <c r="CBI540" s="485">
        <f>CBI539+1</f>
        <v>5</v>
      </c>
      <c r="CBJ540" s="340" t="s">
        <v>614</v>
      </c>
      <c r="CBK540" s="485">
        <f>CBK539+1</f>
        <v>5</v>
      </c>
      <c r="CBL540" s="340" t="s">
        <v>614</v>
      </c>
      <c r="CBM540" s="485">
        <f>CBM539+1</f>
        <v>5</v>
      </c>
      <c r="CBN540" s="340" t="s">
        <v>614</v>
      </c>
      <c r="CBO540" s="485">
        <f>CBO539+1</f>
        <v>5</v>
      </c>
      <c r="CBP540" s="340" t="s">
        <v>614</v>
      </c>
      <c r="CBQ540" s="485">
        <f>CBQ539+1</f>
        <v>5</v>
      </c>
      <c r="CBR540" s="340" t="s">
        <v>614</v>
      </c>
      <c r="CBS540" s="485">
        <f>CBS539+1</f>
        <v>5</v>
      </c>
      <c r="CBT540" s="340" t="s">
        <v>614</v>
      </c>
      <c r="CBU540" s="485">
        <f>CBU539+1</f>
        <v>5</v>
      </c>
      <c r="CBV540" s="340" t="s">
        <v>614</v>
      </c>
      <c r="CBW540" s="485">
        <f>CBW539+1</f>
        <v>5</v>
      </c>
      <c r="CBX540" s="340" t="s">
        <v>614</v>
      </c>
      <c r="CBY540" s="485">
        <f>CBY539+1</f>
        <v>5</v>
      </c>
      <c r="CBZ540" s="340" t="s">
        <v>614</v>
      </c>
      <c r="CCA540" s="485">
        <f>CCA539+1</f>
        <v>5</v>
      </c>
      <c r="CCB540" s="340" t="s">
        <v>614</v>
      </c>
      <c r="CCC540" s="485">
        <f>CCC539+1</f>
        <v>5</v>
      </c>
      <c r="CCD540" s="340" t="s">
        <v>614</v>
      </c>
      <c r="CCE540" s="485">
        <f>CCE539+1</f>
        <v>5</v>
      </c>
      <c r="CCF540" s="340" t="s">
        <v>614</v>
      </c>
      <c r="CCG540" s="485">
        <f>CCG539+1</f>
        <v>5</v>
      </c>
      <c r="CCH540" s="340" t="s">
        <v>614</v>
      </c>
      <c r="CCI540" s="485">
        <f>CCI539+1</f>
        <v>5</v>
      </c>
      <c r="CCJ540" s="340" t="s">
        <v>614</v>
      </c>
      <c r="CCK540" s="485">
        <f>CCK539+1</f>
        <v>5</v>
      </c>
      <c r="CCL540" s="340" t="s">
        <v>614</v>
      </c>
      <c r="CCM540" s="485">
        <f>CCM539+1</f>
        <v>5</v>
      </c>
      <c r="CCN540" s="340" t="s">
        <v>614</v>
      </c>
      <c r="CCO540" s="485">
        <f>CCO539+1</f>
        <v>5</v>
      </c>
      <c r="CCP540" s="340" t="s">
        <v>614</v>
      </c>
      <c r="CCQ540" s="485">
        <f>CCQ539+1</f>
        <v>5</v>
      </c>
      <c r="CCR540" s="340" t="s">
        <v>614</v>
      </c>
      <c r="CCS540" s="485">
        <f>CCS539+1</f>
        <v>5</v>
      </c>
      <c r="CCT540" s="340" t="s">
        <v>614</v>
      </c>
      <c r="CCU540" s="485">
        <f>CCU539+1</f>
        <v>5</v>
      </c>
      <c r="CCV540" s="340" t="s">
        <v>614</v>
      </c>
      <c r="CCW540" s="485">
        <f>CCW539+1</f>
        <v>5</v>
      </c>
      <c r="CCX540" s="340" t="s">
        <v>614</v>
      </c>
      <c r="CCY540" s="485">
        <f>CCY539+1</f>
        <v>5</v>
      </c>
      <c r="CCZ540" s="340" t="s">
        <v>614</v>
      </c>
      <c r="CDA540" s="485">
        <f>CDA539+1</f>
        <v>5</v>
      </c>
      <c r="CDB540" s="340" t="s">
        <v>614</v>
      </c>
      <c r="CDC540" s="485">
        <f>CDC539+1</f>
        <v>5</v>
      </c>
      <c r="CDD540" s="340" t="s">
        <v>614</v>
      </c>
      <c r="CDE540" s="485">
        <f>CDE539+1</f>
        <v>5</v>
      </c>
      <c r="CDF540" s="340" t="s">
        <v>614</v>
      </c>
      <c r="CDG540" s="485">
        <f>CDG539+1</f>
        <v>5</v>
      </c>
      <c r="CDH540" s="340" t="s">
        <v>614</v>
      </c>
      <c r="CDI540" s="485">
        <f>CDI539+1</f>
        <v>5</v>
      </c>
      <c r="CDJ540" s="340" t="s">
        <v>614</v>
      </c>
      <c r="CDK540" s="485">
        <f>CDK539+1</f>
        <v>5</v>
      </c>
      <c r="CDL540" s="340" t="s">
        <v>614</v>
      </c>
      <c r="CDM540" s="485">
        <f>CDM539+1</f>
        <v>5</v>
      </c>
      <c r="CDN540" s="340" t="s">
        <v>614</v>
      </c>
      <c r="CDO540" s="485">
        <f>CDO539+1</f>
        <v>5</v>
      </c>
      <c r="CDP540" s="340" t="s">
        <v>614</v>
      </c>
      <c r="CDQ540" s="485">
        <f>CDQ539+1</f>
        <v>5</v>
      </c>
      <c r="CDR540" s="340" t="s">
        <v>614</v>
      </c>
      <c r="CDS540" s="485">
        <f>CDS539+1</f>
        <v>5</v>
      </c>
      <c r="CDT540" s="340" t="s">
        <v>614</v>
      </c>
      <c r="CDU540" s="485">
        <f>CDU539+1</f>
        <v>5</v>
      </c>
      <c r="CDV540" s="340" t="s">
        <v>614</v>
      </c>
      <c r="CDW540" s="485">
        <f>CDW539+1</f>
        <v>5</v>
      </c>
      <c r="CDX540" s="340" t="s">
        <v>614</v>
      </c>
      <c r="CDY540" s="485">
        <f>CDY539+1</f>
        <v>5</v>
      </c>
      <c r="CDZ540" s="340" t="s">
        <v>614</v>
      </c>
      <c r="CEA540" s="485">
        <f>CEA539+1</f>
        <v>5</v>
      </c>
      <c r="CEB540" s="340" t="s">
        <v>614</v>
      </c>
      <c r="CEC540" s="485">
        <f>CEC539+1</f>
        <v>5</v>
      </c>
      <c r="CED540" s="340" t="s">
        <v>614</v>
      </c>
      <c r="CEE540" s="485">
        <f>CEE539+1</f>
        <v>5</v>
      </c>
      <c r="CEF540" s="340" t="s">
        <v>614</v>
      </c>
      <c r="CEG540" s="485">
        <f>CEG539+1</f>
        <v>5</v>
      </c>
      <c r="CEH540" s="340" t="s">
        <v>614</v>
      </c>
      <c r="CEI540" s="485">
        <f>CEI539+1</f>
        <v>5</v>
      </c>
      <c r="CEJ540" s="340" t="s">
        <v>614</v>
      </c>
      <c r="CEK540" s="485">
        <f>CEK539+1</f>
        <v>5</v>
      </c>
      <c r="CEL540" s="340" t="s">
        <v>614</v>
      </c>
      <c r="CEM540" s="485">
        <f>CEM539+1</f>
        <v>5</v>
      </c>
      <c r="CEN540" s="340" t="s">
        <v>614</v>
      </c>
      <c r="CEO540" s="485">
        <f>CEO539+1</f>
        <v>5</v>
      </c>
      <c r="CEP540" s="340" t="s">
        <v>614</v>
      </c>
      <c r="CEQ540" s="485">
        <f>CEQ539+1</f>
        <v>5</v>
      </c>
      <c r="CER540" s="340" t="s">
        <v>614</v>
      </c>
      <c r="CES540" s="485">
        <f>CES539+1</f>
        <v>5</v>
      </c>
      <c r="CET540" s="340" t="s">
        <v>614</v>
      </c>
      <c r="CEU540" s="485">
        <f>CEU539+1</f>
        <v>5</v>
      </c>
      <c r="CEV540" s="340" t="s">
        <v>614</v>
      </c>
      <c r="CEW540" s="485">
        <f>CEW539+1</f>
        <v>5</v>
      </c>
      <c r="CEX540" s="340" t="s">
        <v>614</v>
      </c>
      <c r="CEY540" s="485">
        <f>CEY539+1</f>
        <v>5</v>
      </c>
      <c r="CEZ540" s="340" t="s">
        <v>614</v>
      </c>
      <c r="CFA540" s="485">
        <f>CFA539+1</f>
        <v>5</v>
      </c>
      <c r="CFB540" s="340" t="s">
        <v>614</v>
      </c>
      <c r="CFC540" s="485">
        <f>CFC539+1</f>
        <v>5</v>
      </c>
      <c r="CFD540" s="340" t="s">
        <v>614</v>
      </c>
      <c r="CFE540" s="485">
        <f>CFE539+1</f>
        <v>5</v>
      </c>
      <c r="CFF540" s="340" t="s">
        <v>614</v>
      </c>
      <c r="CFG540" s="485">
        <f>CFG539+1</f>
        <v>5</v>
      </c>
      <c r="CFH540" s="340" t="s">
        <v>614</v>
      </c>
      <c r="CFI540" s="485">
        <f>CFI539+1</f>
        <v>5</v>
      </c>
      <c r="CFJ540" s="340" t="s">
        <v>614</v>
      </c>
      <c r="CFK540" s="485">
        <f>CFK539+1</f>
        <v>5</v>
      </c>
      <c r="CFL540" s="340" t="s">
        <v>614</v>
      </c>
      <c r="CFM540" s="485">
        <f>CFM539+1</f>
        <v>5</v>
      </c>
      <c r="CFN540" s="340" t="s">
        <v>614</v>
      </c>
      <c r="CFO540" s="485">
        <f>CFO539+1</f>
        <v>5</v>
      </c>
      <c r="CFP540" s="340" t="s">
        <v>614</v>
      </c>
      <c r="CFQ540" s="485">
        <f>CFQ539+1</f>
        <v>5</v>
      </c>
      <c r="CFR540" s="340" t="s">
        <v>614</v>
      </c>
      <c r="CFS540" s="485">
        <f>CFS539+1</f>
        <v>5</v>
      </c>
      <c r="CFT540" s="340" t="s">
        <v>614</v>
      </c>
      <c r="CFU540" s="485">
        <f>CFU539+1</f>
        <v>5</v>
      </c>
      <c r="CFV540" s="340" t="s">
        <v>614</v>
      </c>
      <c r="CFW540" s="485">
        <f>CFW539+1</f>
        <v>5</v>
      </c>
      <c r="CFX540" s="340" t="s">
        <v>614</v>
      </c>
      <c r="CFY540" s="485">
        <f>CFY539+1</f>
        <v>5</v>
      </c>
      <c r="CFZ540" s="340" t="s">
        <v>614</v>
      </c>
      <c r="CGA540" s="485">
        <f>CGA539+1</f>
        <v>5</v>
      </c>
      <c r="CGB540" s="340" t="s">
        <v>614</v>
      </c>
      <c r="CGC540" s="485">
        <f>CGC539+1</f>
        <v>5</v>
      </c>
      <c r="CGD540" s="340" t="s">
        <v>614</v>
      </c>
      <c r="CGE540" s="485">
        <f>CGE539+1</f>
        <v>5</v>
      </c>
      <c r="CGF540" s="340" t="s">
        <v>614</v>
      </c>
      <c r="CGG540" s="485">
        <f>CGG539+1</f>
        <v>5</v>
      </c>
      <c r="CGH540" s="340" t="s">
        <v>614</v>
      </c>
      <c r="CGI540" s="485">
        <f>CGI539+1</f>
        <v>5</v>
      </c>
      <c r="CGJ540" s="340" t="s">
        <v>614</v>
      </c>
      <c r="CGK540" s="485">
        <f>CGK539+1</f>
        <v>5</v>
      </c>
      <c r="CGL540" s="340" t="s">
        <v>614</v>
      </c>
      <c r="CGM540" s="485">
        <f>CGM539+1</f>
        <v>5</v>
      </c>
      <c r="CGN540" s="340" t="s">
        <v>614</v>
      </c>
      <c r="CGO540" s="485">
        <f>CGO539+1</f>
        <v>5</v>
      </c>
      <c r="CGP540" s="340" t="s">
        <v>614</v>
      </c>
      <c r="CGQ540" s="485">
        <f>CGQ539+1</f>
        <v>5</v>
      </c>
      <c r="CGR540" s="340" t="s">
        <v>614</v>
      </c>
      <c r="CGS540" s="485">
        <f>CGS539+1</f>
        <v>5</v>
      </c>
      <c r="CGT540" s="340" t="s">
        <v>614</v>
      </c>
      <c r="CGU540" s="485">
        <f>CGU539+1</f>
        <v>5</v>
      </c>
      <c r="CGV540" s="340" t="s">
        <v>614</v>
      </c>
      <c r="CGW540" s="485">
        <f>CGW539+1</f>
        <v>5</v>
      </c>
      <c r="CGX540" s="340" t="s">
        <v>614</v>
      </c>
      <c r="CGY540" s="485">
        <f>CGY539+1</f>
        <v>5</v>
      </c>
      <c r="CGZ540" s="340" t="s">
        <v>614</v>
      </c>
      <c r="CHA540" s="485">
        <f>CHA539+1</f>
        <v>5</v>
      </c>
      <c r="CHB540" s="340" t="s">
        <v>614</v>
      </c>
      <c r="CHC540" s="485">
        <f>CHC539+1</f>
        <v>5</v>
      </c>
      <c r="CHD540" s="340" t="s">
        <v>614</v>
      </c>
      <c r="CHE540" s="485">
        <f>CHE539+1</f>
        <v>5</v>
      </c>
      <c r="CHF540" s="340" t="s">
        <v>614</v>
      </c>
      <c r="CHG540" s="485">
        <f>CHG539+1</f>
        <v>5</v>
      </c>
      <c r="CHH540" s="340" t="s">
        <v>614</v>
      </c>
      <c r="CHI540" s="485">
        <f>CHI539+1</f>
        <v>5</v>
      </c>
      <c r="CHJ540" s="340" t="s">
        <v>614</v>
      </c>
      <c r="CHK540" s="485">
        <f>CHK539+1</f>
        <v>5</v>
      </c>
      <c r="CHL540" s="340" t="s">
        <v>614</v>
      </c>
      <c r="CHM540" s="485">
        <f>CHM539+1</f>
        <v>5</v>
      </c>
      <c r="CHN540" s="340" t="s">
        <v>614</v>
      </c>
      <c r="CHO540" s="485">
        <f>CHO539+1</f>
        <v>5</v>
      </c>
      <c r="CHP540" s="340" t="s">
        <v>614</v>
      </c>
      <c r="CHQ540" s="485">
        <f>CHQ539+1</f>
        <v>5</v>
      </c>
      <c r="CHR540" s="340" t="s">
        <v>614</v>
      </c>
      <c r="CHS540" s="485">
        <f>CHS539+1</f>
        <v>5</v>
      </c>
      <c r="CHT540" s="340" t="s">
        <v>614</v>
      </c>
      <c r="CHU540" s="485">
        <f>CHU539+1</f>
        <v>5</v>
      </c>
      <c r="CHV540" s="340" t="s">
        <v>614</v>
      </c>
      <c r="CHW540" s="485">
        <f>CHW539+1</f>
        <v>5</v>
      </c>
      <c r="CHX540" s="340" t="s">
        <v>614</v>
      </c>
      <c r="CHY540" s="485">
        <f>CHY539+1</f>
        <v>5</v>
      </c>
      <c r="CHZ540" s="340" t="s">
        <v>614</v>
      </c>
      <c r="CIA540" s="485">
        <f>CIA539+1</f>
        <v>5</v>
      </c>
      <c r="CIB540" s="340" t="s">
        <v>614</v>
      </c>
      <c r="CIC540" s="485">
        <f>CIC539+1</f>
        <v>5</v>
      </c>
      <c r="CID540" s="340" t="s">
        <v>614</v>
      </c>
      <c r="CIE540" s="485">
        <f>CIE539+1</f>
        <v>5</v>
      </c>
      <c r="CIF540" s="340" t="s">
        <v>614</v>
      </c>
      <c r="CIG540" s="485">
        <f>CIG539+1</f>
        <v>5</v>
      </c>
      <c r="CIH540" s="340" t="s">
        <v>614</v>
      </c>
      <c r="CII540" s="485">
        <f>CII539+1</f>
        <v>5</v>
      </c>
      <c r="CIJ540" s="340" t="s">
        <v>614</v>
      </c>
      <c r="CIK540" s="485">
        <f>CIK539+1</f>
        <v>5</v>
      </c>
      <c r="CIL540" s="340" t="s">
        <v>614</v>
      </c>
      <c r="CIM540" s="485">
        <f>CIM539+1</f>
        <v>5</v>
      </c>
      <c r="CIN540" s="340" t="s">
        <v>614</v>
      </c>
      <c r="CIO540" s="485">
        <f>CIO539+1</f>
        <v>5</v>
      </c>
      <c r="CIP540" s="340" t="s">
        <v>614</v>
      </c>
      <c r="CIQ540" s="485">
        <f>CIQ539+1</f>
        <v>5</v>
      </c>
      <c r="CIR540" s="340" t="s">
        <v>614</v>
      </c>
      <c r="CIS540" s="485">
        <f>CIS539+1</f>
        <v>5</v>
      </c>
      <c r="CIT540" s="340" t="s">
        <v>614</v>
      </c>
      <c r="CIU540" s="485">
        <f>CIU539+1</f>
        <v>5</v>
      </c>
      <c r="CIV540" s="340" t="s">
        <v>614</v>
      </c>
      <c r="CIW540" s="485">
        <f>CIW539+1</f>
        <v>5</v>
      </c>
      <c r="CIX540" s="340" t="s">
        <v>614</v>
      </c>
      <c r="CIY540" s="485">
        <f>CIY539+1</f>
        <v>5</v>
      </c>
      <c r="CIZ540" s="340" t="s">
        <v>614</v>
      </c>
      <c r="CJA540" s="485">
        <f>CJA539+1</f>
        <v>5</v>
      </c>
      <c r="CJB540" s="340" t="s">
        <v>614</v>
      </c>
      <c r="CJC540" s="485">
        <f>CJC539+1</f>
        <v>5</v>
      </c>
      <c r="CJD540" s="340" t="s">
        <v>614</v>
      </c>
      <c r="CJE540" s="485">
        <f>CJE539+1</f>
        <v>5</v>
      </c>
      <c r="CJF540" s="340" t="s">
        <v>614</v>
      </c>
      <c r="CJG540" s="485">
        <f>CJG539+1</f>
        <v>5</v>
      </c>
      <c r="CJH540" s="340" t="s">
        <v>614</v>
      </c>
      <c r="CJI540" s="485">
        <f>CJI539+1</f>
        <v>5</v>
      </c>
      <c r="CJJ540" s="340" t="s">
        <v>614</v>
      </c>
      <c r="CJK540" s="485">
        <f>CJK539+1</f>
        <v>5</v>
      </c>
      <c r="CJL540" s="340" t="s">
        <v>614</v>
      </c>
      <c r="CJM540" s="485">
        <f>CJM539+1</f>
        <v>5</v>
      </c>
      <c r="CJN540" s="340" t="s">
        <v>614</v>
      </c>
      <c r="CJO540" s="485">
        <f>CJO539+1</f>
        <v>5</v>
      </c>
      <c r="CJP540" s="340" t="s">
        <v>614</v>
      </c>
      <c r="CJQ540" s="485">
        <f>CJQ539+1</f>
        <v>5</v>
      </c>
      <c r="CJR540" s="340" t="s">
        <v>614</v>
      </c>
      <c r="CJS540" s="485">
        <f>CJS539+1</f>
        <v>5</v>
      </c>
      <c r="CJT540" s="340" t="s">
        <v>614</v>
      </c>
      <c r="CJU540" s="485">
        <f>CJU539+1</f>
        <v>5</v>
      </c>
      <c r="CJV540" s="340" t="s">
        <v>614</v>
      </c>
      <c r="CJW540" s="485">
        <f>CJW539+1</f>
        <v>5</v>
      </c>
      <c r="CJX540" s="340" t="s">
        <v>614</v>
      </c>
      <c r="CJY540" s="485">
        <f>CJY539+1</f>
        <v>5</v>
      </c>
      <c r="CJZ540" s="340" t="s">
        <v>614</v>
      </c>
      <c r="CKA540" s="485">
        <f>CKA539+1</f>
        <v>5</v>
      </c>
      <c r="CKB540" s="340" t="s">
        <v>614</v>
      </c>
      <c r="CKC540" s="485">
        <f>CKC539+1</f>
        <v>5</v>
      </c>
      <c r="CKD540" s="340" t="s">
        <v>614</v>
      </c>
      <c r="CKE540" s="485">
        <f>CKE539+1</f>
        <v>5</v>
      </c>
      <c r="CKF540" s="340" t="s">
        <v>614</v>
      </c>
      <c r="CKG540" s="485">
        <f>CKG539+1</f>
        <v>5</v>
      </c>
      <c r="CKH540" s="340" t="s">
        <v>614</v>
      </c>
      <c r="CKI540" s="485">
        <f>CKI539+1</f>
        <v>5</v>
      </c>
      <c r="CKJ540" s="340" t="s">
        <v>614</v>
      </c>
      <c r="CKK540" s="485">
        <f>CKK539+1</f>
        <v>5</v>
      </c>
      <c r="CKL540" s="340" t="s">
        <v>614</v>
      </c>
      <c r="CKM540" s="485">
        <f>CKM539+1</f>
        <v>5</v>
      </c>
      <c r="CKN540" s="340" t="s">
        <v>614</v>
      </c>
      <c r="CKO540" s="485">
        <f>CKO539+1</f>
        <v>5</v>
      </c>
      <c r="CKP540" s="340" t="s">
        <v>614</v>
      </c>
      <c r="CKQ540" s="485">
        <f>CKQ539+1</f>
        <v>5</v>
      </c>
      <c r="CKR540" s="340" t="s">
        <v>614</v>
      </c>
      <c r="CKS540" s="485">
        <f>CKS539+1</f>
        <v>5</v>
      </c>
      <c r="CKT540" s="340" t="s">
        <v>614</v>
      </c>
      <c r="CKU540" s="485">
        <f>CKU539+1</f>
        <v>5</v>
      </c>
      <c r="CKV540" s="340" t="s">
        <v>614</v>
      </c>
      <c r="CKW540" s="485">
        <f>CKW539+1</f>
        <v>5</v>
      </c>
      <c r="CKX540" s="340" t="s">
        <v>614</v>
      </c>
      <c r="CKY540" s="485">
        <f>CKY539+1</f>
        <v>5</v>
      </c>
      <c r="CKZ540" s="340" t="s">
        <v>614</v>
      </c>
      <c r="CLA540" s="485">
        <f>CLA539+1</f>
        <v>5</v>
      </c>
      <c r="CLB540" s="340" t="s">
        <v>614</v>
      </c>
      <c r="CLC540" s="485">
        <f>CLC539+1</f>
        <v>5</v>
      </c>
      <c r="CLD540" s="340" t="s">
        <v>614</v>
      </c>
      <c r="CLE540" s="485">
        <f>CLE539+1</f>
        <v>5</v>
      </c>
      <c r="CLF540" s="340" t="s">
        <v>614</v>
      </c>
      <c r="CLG540" s="485">
        <f>CLG539+1</f>
        <v>5</v>
      </c>
      <c r="CLH540" s="340" t="s">
        <v>614</v>
      </c>
      <c r="CLI540" s="485">
        <f>CLI539+1</f>
        <v>5</v>
      </c>
      <c r="CLJ540" s="340" t="s">
        <v>614</v>
      </c>
      <c r="CLK540" s="485">
        <f>CLK539+1</f>
        <v>5</v>
      </c>
      <c r="CLL540" s="340" t="s">
        <v>614</v>
      </c>
      <c r="CLM540" s="485">
        <f>CLM539+1</f>
        <v>5</v>
      </c>
      <c r="CLN540" s="340" t="s">
        <v>614</v>
      </c>
      <c r="CLO540" s="485">
        <f>CLO539+1</f>
        <v>5</v>
      </c>
      <c r="CLP540" s="340" t="s">
        <v>614</v>
      </c>
      <c r="CLQ540" s="485">
        <f>CLQ539+1</f>
        <v>5</v>
      </c>
      <c r="CLR540" s="340" t="s">
        <v>614</v>
      </c>
      <c r="CLS540" s="485">
        <f>CLS539+1</f>
        <v>5</v>
      </c>
      <c r="CLT540" s="340" t="s">
        <v>614</v>
      </c>
      <c r="CLU540" s="485">
        <f>CLU539+1</f>
        <v>5</v>
      </c>
      <c r="CLV540" s="340" t="s">
        <v>614</v>
      </c>
      <c r="CLW540" s="485">
        <f>CLW539+1</f>
        <v>5</v>
      </c>
      <c r="CLX540" s="340" t="s">
        <v>614</v>
      </c>
      <c r="CLY540" s="485">
        <f>CLY539+1</f>
        <v>5</v>
      </c>
      <c r="CLZ540" s="340" t="s">
        <v>614</v>
      </c>
      <c r="CMA540" s="485">
        <f>CMA539+1</f>
        <v>5</v>
      </c>
      <c r="CMB540" s="340" t="s">
        <v>614</v>
      </c>
      <c r="CMC540" s="485">
        <f>CMC539+1</f>
        <v>5</v>
      </c>
      <c r="CMD540" s="340" t="s">
        <v>614</v>
      </c>
      <c r="CME540" s="485">
        <f>CME539+1</f>
        <v>5</v>
      </c>
      <c r="CMF540" s="340" t="s">
        <v>614</v>
      </c>
      <c r="CMG540" s="485">
        <f>CMG539+1</f>
        <v>5</v>
      </c>
      <c r="CMH540" s="340" t="s">
        <v>614</v>
      </c>
      <c r="CMI540" s="485">
        <f>CMI539+1</f>
        <v>5</v>
      </c>
      <c r="CMJ540" s="340" t="s">
        <v>614</v>
      </c>
      <c r="CMK540" s="485">
        <f>CMK539+1</f>
        <v>5</v>
      </c>
      <c r="CML540" s="340" t="s">
        <v>614</v>
      </c>
      <c r="CMM540" s="485">
        <f>CMM539+1</f>
        <v>5</v>
      </c>
      <c r="CMN540" s="340" t="s">
        <v>614</v>
      </c>
      <c r="CMO540" s="485">
        <f>CMO539+1</f>
        <v>5</v>
      </c>
      <c r="CMP540" s="340" t="s">
        <v>614</v>
      </c>
      <c r="CMQ540" s="485">
        <f>CMQ539+1</f>
        <v>5</v>
      </c>
      <c r="CMR540" s="340" t="s">
        <v>614</v>
      </c>
      <c r="CMS540" s="485">
        <f>CMS539+1</f>
        <v>5</v>
      </c>
      <c r="CMT540" s="340" t="s">
        <v>614</v>
      </c>
      <c r="CMU540" s="485">
        <f>CMU539+1</f>
        <v>5</v>
      </c>
      <c r="CMV540" s="340" t="s">
        <v>614</v>
      </c>
      <c r="CMW540" s="485">
        <f>CMW539+1</f>
        <v>5</v>
      </c>
      <c r="CMX540" s="340" t="s">
        <v>614</v>
      </c>
      <c r="CMY540" s="485">
        <f>CMY539+1</f>
        <v>5</v>
      </c>
      <c r="CMZ540" s="340" t="s">
        <v>614</v>
      </c>
      <c r="CNA540" s="485">
        <f>CNA539+1</f>
        <v>5</v>
      </c>
      <c r="CNB540" s="340" t="s">
        <v>614</v>
      </c>
      <c r="CNC540" s="485">
        <f>CNC539+1</f>
        <v>5</v>
      </c>
      <c r="CND540" s="340" t="s">
        <v>614</v>
      </c>
      <c r="CNE540" s="485">
        <f>CNE539+1</f>
        <v>5</v>
      </c>
      <c r="CNF540" s="340" t="s">
        <v>614</v>
      </c>
      <c r="CNG540" s="485">
        <f>CNG539+1</f>
        <v>5</v>
      </c>
      <c r="CNH540" s="340" t="s">
        <v>614</v>
      </c>
      <c r="CNI540" s="485">
        <f>CNI539+1</f>
        <v>5</v>
      </c>
      <c r="CNJ540" s="340" t="s">
        <v>614</v>
      </c>
      <c r="CNK540" s="485">
        <f>CNK539+1</f>
        <v>5</v>
      </c>
      <c r="CNL540" s="340" t="s">
        <v>614</v>
      </c>
      <c r="CNM540" s="485">
        <f>CNM539+1</f>
        <v>5</v>
      </c>
      <c r="CNN540" s="340" t="s">
        <v>614</v>
      </c>
      <c r="CNO540" s="485">
        <f>CNO539+1</f>
        <v>5</v>
      </c>
      <c r="CNP540" s="340" t="s">
        <v>614</v>
      </c>
      <c r="CNQ540" s="485">
        <f>CNQ539+1</f>
        <v>5</v>
      </c>
      <c r="CNR540" s="340" t="s">
        <v>614</v>
      </c>
      <c r="CNS540" s="485">
        <f>CNS539+1</f>
        <v>5</v>
      </c>
      <c r="CNT540" s="340" t="s">
        <v>614</v>
      </c>
      <c r="CNU540" s="485">
        <f>CNU539+1</f>
        <v>5</v>
      </c>
      <c r="CNV540" s="340" t="s">
        <v>614</v>
      </c>
      <c r="CNW540" s="485">
        <f>CNW539+1</f>
        <v>5</v>
      </c>
      <c r="CNX540" s="340" t="s">
        <v>614</v>
      </c>
      <c r="CNY540" s="485">
        <f>CNY539+1</f>
        <v>5</v>
      </c>
      <c r="CNZ540" s="340" t="s">
        <v>614</v>
      </c>
      <c r="COA540" s="485">
        <f>COA539+1</f>
        <v>5</v>
      </c>
      <c r="COB540" s="340" t="s">
        <v>614</v>
      </c>
      <c r="COC540" s="485">
        <f>COC539+1</f>
        <v>5</v>
      </c>
      <c r="COD540" s="340" t="s">
        <v>614</v>
      </c>
      <c r="COE540" s="485">
        <f>COE539+1</f>
        <v>5</v>
      </c>
      <c r="COF540" s="340" t="s">
        <v>614</v>
      </c>
      <c r="COG540" s="485">
        <f>COG539+1</f>
        <v>5</v>
      </c>
      <c r="COH540" s="340" t="s">
        <v>614</v>
      </c>
      <c r="COI540" s="485">
        <f>COI539+1</f>
        <v>5</v>
      </c>
      <c r="COJ540" s="340" t="s">
        <v>614</v>
      </c>
      <c r="COK540" s="485">
        <f>COK539+1</f>
        <v>5</v>
      </c>
      <c r="COL540" s="340" t="s">
        <v>614</v>
      </c>
      <c r="COM540" s="485">
        <f>COM539+1</f>
        <v>5</v>
      </c>
      <c r="CON540" s="340" t="s">
        <v>614</v>
      </c>
      <c r="COO540" s="485">
        <f>COO539+1</f>
        <v>5</v>
      </c>
      <c r="COP540" s="340" t="s">
        <v>614</v>
      </c>
      <c r="COQ540" s="485">
        <f>COQ539+1</f>
        <v>5</v>
      </c>
      <c r="COR540" s="340" t="s">
        <v>614</v>
      </c>
      <c r="COS540" s="485">
        <f>COS539+1</f>
        <v>5</v>
      </c>
      <c r="COT540" s="340" t="s">
        <v>614</v>
      </c>
      <c r="COU540" s="485">
        <f>COU539+1</f>
        <v>5</v>
      </c>
      <c r="COV540" s="340" t="s">
        <v>614</v>
      </c>
      <c r="COW540" s="485">
        <f>COW539+1</f>
        <v>5</v>
      </c>
      <c r="COX540" s="340" t="s">
        <v>614</v>
      </c>
      <c r="COY540" s="485">
        <f>COY539+1</f>
        <v>5</v>
      </c>
      <c r="COZ540" s="340" t="s">
        <v>614</v>
      </c>
      <c r="CPA540" s="485">
        <f>CPA539+1</f>
        <v>5</v>
      </c>
      <c r="CPB540" s="340" t="s">
        <v>614</v>
      </c>
      <c r="CPC540" s="485">
        <f>CPC539+1</f>
        <v>5</v>
      </c>
      <c r="CPD540" s="340" t="s">
        <v>614</v>
      </c>
      <c r="CPE540" s="485">
        <f>CPE539+1</f>
        <v>5</v>
      </c>
      <c r="CPF540" s="340" t="s">
        <v>614</v>
      </c>
      <c r="CPG540" s="485">
        <f>CPG539+1</f>
        <v>5</v>
      </c>
      <c r="CPH540" s="340" t="s">
        <v>614</v>
      </c>
      <c r="CPI540" s="485">
        <f>CPI539+1</f>
        <v>5</v>
      </c>
      <c r="CPJ540" s="340" t="s">
        <v>614</v>
      </c>
      <c r="CPK540" s="485">
        <f>CPK539+1</f>
        <v>5</v>
      </c>
      <c r="CPL540" s="340" t="s">
        <v>614</v>
      </c>
      <c r="CPM540" s="485">
        <f>CPM539+1</f>
        <v>5</v>
      </c>
      <c r="CPN540" s="340" t="s">
        <v>614</v>
      </c>
      <c r="CPO540" s="485">
        <f>CPO539+1</f>
        <v>5</v>
      </c>
      <c r="CPP540" s="340" t="s">
        <v>614</v>
      </c>
      <c r="CPQ540" s="485">
        <f>CPQ539+1</f>
        <v>5</v>
      </c>
      <c r="CPR540" s="340" t="s">
        <v>614</v>
      </c>
      <c r="CPS540" s="485">
        <f>CPS539+1</f>
        <v>5</v>
      </c>
      <c r="CPT540" s="340" t="s">
        <v>614</v>
      </c>
      <c r="CPU540" s="485">
        <f>CPU539+1</f>
        <v>5</v>
      </c>
      <c r="CPV540" s="340" t="s">
        <v>614</v>
      </c>
      <c r="CPW540" s="485">
        <f>CPW539+1</f>
        <v>5</v>
      </c>
      <c r="CPX540" s="340" t="s">
        <v>614</v>
      </c>
      <c r="CPY540" s="485">
        <f>CPY539+1</f>
        <v>5</v>
      </c>
      <c r="CPZ540" s="340" t="s">
        <v>614</v>
      </c>
      <c r="CQA540" s="485">
        <f>CQA539+1</f>
        <v>5</v>
      </c>
      <c r="CQB540" s="340" t="s">
        <v>614</v>
      </c>
      <c r="CQC540" s="485">
        <f>CQC539+1</f>
        <v>5</v>
      </c>
      <c r="CQD540" s="340" t="s">
        <v>614</v>
      </c>
      <c r="CQE540" s="485">
        <f>CQE539+1</f>
        <v>5</v>
      </c>
      <c r="CQF540" s="340" t="s">
        <v>614</v>
      </c>
      <c r="CQG540" s="485">
        <f>CQG539+1</f>
        <v>5</v>
      </c>
      <c r="CQH540" s="340" t="s">
        <v>614</v>
      </c>
      <c r="CQI540" s="485">
        <f>CQI539+1</f>
        <v>5</v>
      </c>
      <c r="CQJ540" s="340" t="s">
        <v>614</v>
      </c>
      <c r="CQK540" s="485">
        <f>CQK539+1</f>
        <v>5</v>
      </c>
      <c r="CQL540" s="340" t="s">
        <v>614</v>
      </c>
      <c r="CQM540" s="485">
        <f>CQM539+1</f>
        <v>5</v>
      </c>
      <c r="CQN540" s="340" t="s">
        <v>614</v>
      </c>
      <c r="CQO540" s="485">
        <f>CQO539+1</f>
        <v>5</v>
      </c>
      <c r="CQP540" s="340" t="s">
        <v>614</v>
      </c>
      <c r="CQQ540" s="485">
        <f>CQQ539+1</f>
        <v>5</v>
      </c>
      <c r="CQR540" s="340" t="s">
        <v>614</v>
      </c>
      <c r="CQS540" s="485">
        <f>CQS539+1</f>
        <v>5</v>
      </c>
      <c r="CQT540" s="340" t="s">
        <v>614</v>
      </c>
      <c r="CQU540" s="485">
        <f>CQU539+1</f>
        <v>5</v>
      </c>
      <c r="CQV540" s="340" t="s">
        <v>614</v>
      </c>
      <c r="CQW540" s="485">
        <f>CQW539+1</f>
        <v>5</v>
      </c>
      <c r="CQX540" s="340" t="s">
        <v>614</v>
      </c>
      <c r="CQY540" s="485">
        <f>CQY539+1</f>
        <v>5</v>
      </c>
      <c r="CQZ540" s="340" t="s">
        <v>614</v>
      </c>
      <c r="CRA540" s="485">
        <f>CRA539+1</f>
        <v>5</v>
      </c>
      <c r="CRB540" s="340" t="s">
        <v>614</v>
      </c>
      <c r="CRC540" s="485">
        <f>CRC539+1</f>
        <v>5</v>
      </c>
      <c r="CRD540" s="340" t="s">
        <v>614</v>
      </c>
      <c r="CRE540" s="485">
        <f>CRE539+1</f>
        <v>5</v>
      </c>
      <c r="CRF540" s="340" t="s">
        <v>614</v>
      </c>
      <c r="CRG540" s="485">
        <f>CRG539+1</f>
        <v>5</v>
      </c>
      <c r="CRH540" s="340" t="s">
        <v>614</v>
      </c>
      <c r="CRI540" s="485">
        <f>CRI539+1</f>
        <v>5</v>
      </c>
      <c r="CRJ540" s="340" t="s">
        <v>614</v>
      </c>
      <c r="CRK540" s="485">
        <f>CRK539+1</f>
        <v>5</v>
      </c>
      <c r="CRL540" s="340" t="s">
        <v>614</v>
      </c>
      <c r="CRM540" s="485">
        <f>CRM539+1</f>
        <v>5</v>
      </c>
      <c r="CRN540" s="340" t="s">
        <v>614</v>
      </c>
      <c r="CRO540" s="485">
        <f>CRO539+1</f>
        <v>5</v>
      </c>
      <c r="CRP540" s="340" t="s">
        <v>614</v>
      </c>
      <c r="CRQ540" s="485">
        <f>CRQ539+1</f>
        <v>5</v>
      </c>
      <c r="CRR540" s="340" t="s">
        <v>614</v>
      </c>
      <c r="CRS540" s="485">
        <f>CRS539+1</f>
        <v>5</v>
      </c>
      <c r="CRT540" s="340" t="s">
        <v>614</v>
      </c>
      <c r="CRU540" s="485">
        <f>CRU539+1</f>
        <v>5</v>
      </c>
      <c r="CRV540" s="340" t="s">
        <v>614</v>
      </c>
      <c r="CRW540" s="485">
        <f>CRW539+1</f>
        <v>5</v>
      </c>
      <c r="CRX540" s="340" t="s">
        <v>614</v>
      </c>
      <c r="CRY540" s="485">
        <f>CRY539+1</f>
        <v>5</v>
      </c>
      <c r="CRZ540" s="340" t="s">
        <v>614</v>
      </c>
      <c r="CSA540" s="485">
        <f>CSA539+1</f>
        <v>5</v>
      </c>
      <c r="CSB540" s="340" t="s">
        <v>614</v>
      </c>
      <c r="CSC540" s="485">
        <f>CSC539+1</f>
        <v>5</v>
      </c>
      <c r="CSD540" s="340" t="s">
        <v>614</v>
      </c>
      <c r="CSE540" s="485">
        <f>CSE539+1</f>
        <v>5</v>
      </c>
      <c r="CSF540" s="340" t="s">
        <v>614</v>
      </c>
      <c r="CSG540" s="485">
        <f>CSG539+1</f>
        <v>5</v>
      </c>
      <c r="CSH540" s="340" t="s">
        <v>614</v>
      </c>
      <c r="CSI540" s="485">
        <f>CSI539+1</f>
        <v>5</v>
      </c>
      <c r="CSJ540" s="340" t="s">
        <v>614</v>
      </c>
      <c r="CSK540" s="485">
        <f>CSK539+1</f>
        <v>5</v>
      </c>
      <c r="CSL540" s="340" t="s">
        <v>614</v>
      </c>
      <c r="CSM540" s="485">
        <f>CSM539+1</f>
        <v>5</v>
      </c>
      <c r="CSN540" s="340" t="s">
        <v>614</v>
      </c>
      <c r="CSO540" s="485">
        <f>CSO539+1</f>
        <v>5</v>
      </c>
      <c r="CSP540" s="340" t="s">
        <v>614</v>
      </c>
      <c r="CSQ540" s="485">
        <f>CSQ539+1</f>
        <v>5</v>
      </c>
      <c r="CSR540" s="340" t="s">
        <v>614</v>
      </c>
      <c r="CSS540" s="485">
        <f>CSS539+1</f>
        <v>5</v>
      </c>
      <c r="CST540" s="340" t="s">
        <v>614</v>
      </c>
      <c r="CSU540" s="485">
        <f>CSU539+1</f>
        <v>5</v>
      </c>
      <c r="CSV540" s="340" t="s">
        <v>614</v>
      </c>
      <c r="CSW540" s="485">
        <f>CSW539+1</f>
        <v>5</v>
      </c>
      <c r="CSX540" s="340" t="s">
        <v>614</v>
      </c>
      <c r="CSY540" s="485">
        <f>CSY539+1</f>
        <v>5</v>
      </c>
      <c r="CSZ540" s="340" t="s">
        <v>614</v>
      </c>
      <c r="CTA540" s="485">
        <f>CTA539+1</f>
        <v>5</v>
      </c>
      <c r="CTB540" s="340" t="s">
        <v>614</v>
      </c>
      <c r="CTC540" s="485">
        <f>CTC539+1</f>
        <v>5</v>
      </c>
      <c r="CTD540" s="340" t="s">
        <v>614</v>
      </c>
      <c r="CTE540" s="485">
        <f>CTE539+1</f>
        <v>5</v>
      </c>
      <c r="CTF540" s="340" t="s">
        <v>614</v>
      </c>
      <c r="CTG540" s="485">
        <f>CTG539+1</f>
        <v>5</v>
      </c>
      <c r="CTH540" s="340" t="s">
        <v>614</v>
      </c>
      <c r="CTI540" s="485">
        <f>CTI539+1</f>
        <v>5</v>
      </c>
      <c r="CTJ540" s="340" t="s">
        <v>614</v>
      </c>
      <c r="CTK540" s="485">
        <f>CTK539+1</f>
        <v>5</v>
      </c>
      <c r="CTL540" s="340" t="s">
        <v>614</v>
      </c>
      <c r="CTM540" s="485">
        <f>CTM539+1</f>
        <v>5</v>
      </c>
      <c r="CTN540" s="340" t="s">
        <v>614</v>
      </c>
      <c r="CTO540" s="485">
        <f>CTO539+1</f>
        <v>5</v>
      </c>
      <c r="CTP540" s="340" t="s">
        <v>614</v>
      </c>
      <c r="CTQ540" s="485">
        <f>CTQ539+1</f>
        <v>5</v>
      </c>
      <c r="CTR540" s="340" t="s">
        <v>614</v>
      </c>
      <c r="CTS540" s="485">
        <f>CTS539+1</f>
        <v>5</v>
      </c>
      <c r="CTT540" s="340" t="s">
        <v>614</v>
      </c>
      <c r="CTU540" s="485">
        <f>CTU539+1</f>
        <v>5</v>
      </c>
      <c r="CTV540" s="340" t="s">
        <v>614</v>
      </c>
      <c r="CTW540" s="485">
        <f>CTW539+1</f>
        <v>5</v>
      </c>
      <c r="CTX540" s="340" t="s">
        <v>614</v>
      </c>
      <c r="CTY540" s="485">
        <f>CTY539+1</f>
        <v>5</v>
      </c>
      <c r="CTZ540" s="340" t="s">
        <v>614</v>
      </c>
      <c r="CUA540" s="485">
        <f>CUA539+1</f>
        <v>5</v>
      </c>
      <c r="CUB540" s="340" t="s">
        <v>614</v>
      </c>
      <c r="CUC540" s="485">
        <f>CUC539+1</f>
        <v>5</v>
      </c>
      <c r="CUD540" s="340" t="s">
        <v>614</v>
      </c>
      <c r="CUE540" s="485">
        <f>CUE539+1</f>
        <v>5</v>
      </c>
      <c r="CUF540" s="340" t="s">
        <v>614</v>
      </c>
      <c r="CUG540" s="485">
        <f>CUG539+1</f>
        <v>5</v>
      </c>
      <c r="CUH540" s="340" t="s">
        <v>614</v>
      </c>
      <c r="CUI540" s="485">
        <f>CUI539+1</f>
        <v>5</v>
      </c>
      <c r="CUJ540" s="340" t="s">
        <v>614</v>
      </c>
      <c r="CUK540" s="485">
        <f>CUK539+1</f>
        <v>5</v>
      </c>
      <c r="CUL540" s="340" t="s">
        <v>614</v>
      </c>
      <c r="CUM540" s="485">
        <f>CUM539+1</f>
        <v>5</v>
      </c>
      <c r="CUN540" s="340" t="s">
        <v>614</v>
      </c>
      <c r="CUO540" s="485">
        <f>CUO539+1</f>
        <v>5</v>
      </c>
      <c r="CUP540" s="340" t="s">
        <v>614</v>
      </c>
      <c r="CUQ540" s="485">
        <f>CUQ539+1</f>
        <v>5</v>
      </c>
      <c r="CUR540" s="340" t="s">
        <v>614</v>
      </c>
      <c r="CUS540" s="485">
        <f>CUS539+1</f>
        <v>5</v>
      </c>
      <c r="CUT540" s="340" t="s">
        <v>614</v>
      </c>
      <c r="CUU540" s="485">
        <f>CUU539+1</f>
        <v>5</v>
      </c>
      <c r="CUV540" s="340" t="s">
        <v>614</v>
      </c>
      <c r="CUW540" s="485">
        <f>CUW539+1</f>
        <v>5</v>
      </c>
      <c r="CUX540" s="340" t="s">
        <v>614</v>
      </c>
      <c r="CUY540" s="485">
        <f>CUY539+1</f>
        <v>5</v>
      </c>
      <c r="CUZ540" s="340" t="s">
        <v>614</v>
      </c>
      <c r="CVA540" s="485">
        <f>CVA539+1</f>
        <v>5</v>
      </c>
      <c r="CVB540" s="340" t="s">
        <v>614</v>
      </c>
      <c r="CVC540" s="485">
        <f>CVC539+1</f>
        <v>5</v>
      </c>
      <c r="CVD540" s="340" t="s">
        <v>614</v>
      </c>
      <c r="CVE540" s="485">
        <f>CVE539+1</f>
        <v>5</v>
      </c>
      <c r="CVF540" s="340" t="s">
        <v>614</v>
      </c>
      <c r="CVG540" s="485">
        <f>CVG539+1</f>
        <v>5</v>
      </c>
      <c r="CVH540" s="340" t="s">
        <v>614</v>
      </c>
      <c r="CVI540" s="485">
        <f>CVI539+1</f>
        <v>5</v>
      </c>
      <c r="CVJ540" s="340" t="s">
        <v>614</v>
      </c>
      <c r="CVK540" s="485">
        <f>CVK539+1</f>
        <v>5</v>
      </c>
      <c r="CVL540" s="340" t="s">
        <v>614</v>
      </c>
      <c r="CVM540" s="485">
        <f>CVM539+1</f>
        <v>5</v>
      </c>
      <c r="CVN540" s="340" t="s">
        <v>614</v>
      </c>
      <c r="CVO540" s="485">
        <f>CVO539+1</f>
        <v>5</v>
      </c>
      <c r="CVP540" s="340" t="s">
        <v>614</v>
      </c>
      <c r="CVQ540" s="485">
        <f>CVQ539+1</f>
        <v>5</v>
      </c>
      <c r="CVR540" s="340" t="s">
        <v>614</v>
      </c>
      <c r="CVS540" s="485">
        <f>CVS539+1</f>
        <v>5</v>
      </c>
      <c r="CVT540" s="340" t="s">
        <v>614</v>
      </c>
      <c r="CVU540" s="485">
        <f>CVU539+1</f>
        <v>5</v>
      </c>
      <c r="CVV540" s="340" t="s">
        <v>614</v>
      </c>
      <c r="CVW540" s="485">
        <f>CVW539+1</f>
        <v>5</v>
      </c>
      <c r="CVX540" s="340" t="s">
        <v>614</v>
      </c>
      <c r="CVY540" s="485">
        <f>CVY539+1</f>
        <v>5</v>
      </c>
      <c r="CVZ540" s="340" t="s">
        <v>614</v>
      </c>
      <c r="CWA540" s="485">
        <f>CWA539+1</f>
        <v>5</v>
      </c>
      <c r="CWB540" s="340" t="s">
        <v>614</v>
      </c>
      <c r="CWC540" s="485">
        <f>CWC539+1</f>
        <v>5</v>
      </c>
      <c r="CWD540" s="340" t="s">
        <v>614</v>
      </c>
      <c r="CWE540" s="485">
        <f>CWE539+1</f>
        <v>5</v>
      </c>
      <c r="CWF540" s="340" t="s">
        <v>614</v>
      </c>
      <c r="CWG540" s="485">
        <f>CWG539+1</f>
        <v>5</v>
      </c>
      <c r="CWH540" s="340" t="s">
        <v>614</v>
      </c>
      <c r="CWI540" s="485">
        <f>CWI539+1</f>
        <v>5</v>
      </c>
      <c r="CWJ540" s="340" t="s">
        <v>614</v>
      </c>
      <c r="CWK540" s="485">
        <f>CWK539+1</f>
        <v>5</v>
      </c>
      <c r="CWL540" s="340" t="s">
        <v>614</v>
      </c>
      <c r="CWM540" s="485">
        <f>CWM539+1</f>
        <v>5</v>
      </c>
      <c r="CWN540" s="340" t="s">
        <v>614</v>
      </c>
      <c r="CWO540" s="485">
        <f>CWO539+1</f>
        <v>5</v>
      </c>
      <c r="CWP540" s="340" t="s">
        <v>614</v>
      </c>
      <c r="CWQ540" s="485">
        <f>CWQ539+1</f>
        <v>5</v>
      </c>
      <c r="CWR540" s="340" t="s">
        <v>614</v>
      </c>
      <c r="CWS540" s="485">
        <f>CWS539+1</f>
        <v>5</v>
      </c>
      <c r="CWT540" s="340" t="s">
        <v>614</v>
      </c>
      <c r="CWU540" s="485">
        <f>CWU539+1</f>
        <v>5</v>
      </c>
      <c r="CWV540" s="340" t="s">
        <v>614</v>
      </c>
      <c r="CWW540" s="485">
        <f>CWW539+1</f>
        <v>5</v>
      </c>
      <c r="CWX540" s="340" t="s">
        <v>614</v>
      </c>
      <c r="CWY540" s="485">
        <f>CWY539+1</f>
        <v>5</v>
      </c>
      <c r="CWZ540" s="340" t="s">
        <v>614</v>
      </c>
      <c r="CXA540" s="485">
        <f>CXA539+1</f>
        <v>5</v>
      </c>
      <c r="CXB540" s="340" t="s">
        <v>614</v>
      </c>
      <c r="CXC540" s="485">
        <f>CXC539+1</f>
        <v>5</v>
      </c>
      <c r="CXD540" s="340" t="s">
        <v>614</v>
      </c>
      <c r="CXE540" s="485">
        <f>CXE539+1</f>
        <v>5</v>
      </c>
      <c r="CXF540" s="340" t="s">
        <v>614</v>
      </c>
      <c r="CXG540" s="485">
        <f>CXG539+1</f>
        <v>5</v>
      </c>
      <c r="CXH540" s="340" t="s">
        <v>614</v>
      </c>
      <c r="CXI540" s="485">
        <f>CXI539+1</f>
        <v>5</v>
      </c>
      <c r="CXJ540" s="340" t="s">
        <v>614</v>
      </c>
      <c r="CXK540" s="485">
        <f>CXK539+1</f>
        <v>5</v>
      </c>
      <c r="CXL540" s="340" t="s">
        <v>614</v>
      </c>
      <c r="CXM540" s="485">
        <f>CXM539+1</f>
        <v>5</v>
      </c>
      <c r="CXN540" s="340" t="s">
        <v>614</v>
      </c>
      <c r="CXO540" s="485">
        <f>CXO539+1</f>
        <v>5</v>
      </c>
      <c r="CXP540" s="340" t="s">
        <v>614</v>
      </c>
      <c r="CXQ540" s="485">
        <f>CXQ539+1</f>
        <v>5</v>
      </c>
      <c r="CXR540" s="340" t="s">
        <v>614</v>
      </c>
      <c r="CXS540" s="485">
        <f>CXS539+1</f>
        <v>5</v>
      </c>
      <c r="CXT540" s="340" t="s">
        <v>614</v>
      </c>
      <c r="CXU540" s="485">
        <f>CXU539+1</f>
        <v>5</v>
      </c>
      <c r="CXV540" s="340" t="s">
        <v>614</v>
      </c>
      <c r="CXW540" s="485">
        <f>CXW539+1</f>
        <v>5</v>
      </c>
      <c r="CXX540" s="340" t="s">
        <v>614</v>
      </c>
      <c r="CXY540" s="485">
        <f>CXY539+1</f>
        <v>5</v>
      </c>
      <c r="CXZ540" s="340" t="s">
        <v>614</v>
      </c>
      <c r="CYA540" s="485">
        <f>CYA539+1</f>
        <v>5</v>
      </c>
      <c r="CYB540" s="340" t="s">
        <v>614</v>
      </c>
      <c r="CYC540" s="485">
        <f>CYC539+1</f>
        <v>5</v>
      </c>
      <c r="CYD540" s="340" t="s">
        <v>614</v>
      </c>
      <c r="CYE540" s="485">
        <f>CYE539+1</f>
        <v>5</v>
      </c>
      <c r="CYF540" s="340" t="s">
        <v>614</v>
      </c>
      <c r="CYG540" s="485">
        <f>CYG539+1</f>
        <v>5</v>
      </c>
      <c r="CYH540" s="340" t="s">
        <v>614</v>
      </c>
      <c r="CYI540" s="485">
        <f>CYI539+1</f>
        <v>5</v>
      </c>
      <c r="CYJ540" s="340" t="s">
        <v>614</v>
      </c>
      <c r="CYK540" s="485">
        <f>CYK539+1</f>
        <v>5</v>
      </c>
      <c r="CYL540" s="340" t="s">
        <v>614</v>
      </c>
      <c r="CYM540" s="485">
        <f>CYM539+1</f>
        <v>5</v>
      </c>
      <c r="CYN540" s="340" t="s">
        <v>614</v>
      </c>
      <c r="CYO540" s="485">
        <f>CYO539+1</f>
        <v>5</v>
      </c>
      <c r="CYP540" s="340" t="s">
        <v>614</v>
      </c>
      <c r="CYQ540" s="485">
        <f>CYQ539+1</f>
        <v>5</v>
      </c>
      <c r="CYR540" s="340" t="s">
        <v>614</v>
      </c>
      <c r="CYS540" s="485">
        <f>CYS539+1</f>
        <v>5</v>
      </c>
      <c r="CYT540" s="340" t="s">
        <v>614</v>
      </c>
      <c r="CYU540" s="485">
        <f>CYU539+1</f>
        <v>5</v>
      </c>
      <c r="CYV540" s="340" t="s">
        <v>614</v>
      </c>
      <c r="CYW540" s="485">
        <f>CYW539+1</f>
        <v>5</v>
      </c>
      <c r="CYX540" s="340" t="s">
        <v>614</v>
      </c>
      <c r="CYY540" s="485">
        <f>CYY539+1</f>
        <v>5</v>
      </c>
      <c r="CYZ540" s="340" t="s">
        <v>614</v>
      </c>
      <c r="CZA540" s="485">
        <f>CZA539+1</f>
        <v>5</v>
      </c>
      <c r="CZB540" s="340" t="s">
        <v>614</v>
      </c>
      <c r="CZC540" s="485">
        <f>CZC539+1</f>
        <v>5</v>
      </c>
      <c r="CZD540" s="340" t="s">
        <v>614</v>
      </c>
      <c r="CZE540" s="485">
        <f>CZE539+1</f>
        <v>5</v>
      </c>
      <c r="CZF540" s="340" t="s">
        <v>614</v>
      </c>
      <c r="CZG540" s="485">
        <f>CZG539+1</f>
        <v>5</v>
      </c>
      <c r="CZH540" s="340" t="s">
        <v>614</v>
      </c>
      <c r="CZI540" s="485">
        <f>CZI539+1</f>
        <v>5</v>
      </c>
      <c r="CZJ540" s="340" t="s">
        <v>614</v>
      </c>
      <c r="CZK540" s="485">
        <f>CZK539+1</f>
        <v>5</v>
      </c>
      <c r="CZL540" s="340" t="s">
        <v>614</v>
      </c>
      <c r="CZM540" s="485">
        <f>CZM539+1</f>
        <v>5</v>
      </c>
      <c r="CZN540" s="340" t="s">
        <v>614</v>
      </c>
      <c r="CZO540" s="485">
        <f>CZO539+1</f>
        <v>5</v>
      </c>
      <c r="CZP540" s="340" t="s">
        <v>614</v>
      </c>
      <c r="CZQ540" s="485">
        <f>CZQ539+1</f>
        <v>5</v>
      </c>
      <c r="CZR540" s="340" t="s">
        <v>614</v>
      </c>
      <c r="CZS540" s="485">
        <f>CZS539+1</f>
        <v>5</v>
      </c>
      <c r="CZT540" s="340" t="s">
        <v>614</v>
      </c>
      <c r="CZU540" s="485">
        <f>CZU539+1</f>
        <v>5</v>
      </c>
      <c r="CZV540" s="340" t="s">
        <v>614</v>
      </c>
      <c r="CZW540" s="485">
        <f>CZW539+1</f>
        <v>5</v>
      </c>
      <c r="CZX540" s="340" t="s">
        <v>614</v>
      </c>
      <c r="CZY540" s="485">
        <f>CZY539+1</f>
        <v>5</v>
      </c>
      <c r="CZZ540" s="340" t="s">
        <v>614</v>
      </c>
      <c r="DAA540" s="485">
        <f>DAA539+1</f>
        <v>5</v>
      </c>
      <c r="DAB540" s="340" t="s">
        <v>614</v>
      </c>
      <c r="DAC540" s="485">
        <f>DAC539+1</f>
        <v>5</v>
      </c>
      <c r="DAD540" s="340" t="s">
        <v>614</v>
      </c>
      <c r="DAE540" s="485">
        <f>DAE539+1</f>
        <v>5</v>
      </c>
      <c r="DAF540" s="340" t="s">
        <v>614</v>
      </c>
      <c r="DAG540" s="485">
        <f>DAG539+1</f>
        <v>5</v>
      </c>
      <c r="DAH540" s="340" t="s">
        <v>614</v>
      </c>
      <c r="DAI540" s="485">
        <f>DAI539+1</f>
        <v>5</v>
      </c>
      <c r="DAJ540" s="340" t="s">
        <v>614</v>
      </c>
      <c r="DAK540" s="485">
        <f>DAK539+1</f>
        <v>5</v>
      </c>
      <c r="DAL540" s="340" t="s">
        <v>614</v>
      </c>
      <c r="DAM540" s="485">
        <f>DAM539+1</f>
        <v>5</v>
      </c>
      <c r="DAN540" s="340" t="s">
        <v>614</v>
      </c>
      <c r="DAO540" s="485">
        <f>DAO539+1</f>
        <v>5</v>
      </c>
      <c r="DAP540" s="340" t="s">
        <v>614</v>
      </c>
      <c r="DAQ540" s="485">
        <f>DAQ539+1</f>
        <v>5</v>
      </c>
      <c r="DAR540" s="340" t="s">
        <v>614</v>
      </c>
      <c r="DAS540" s="485">
        <f>DAS539+1</f>
        <v>5</v>
      </c>
      <c r="DAT540" s="340" t="s">
        <v>614</v>
      </c>
      <c r="DAU540" s="485">
        <f>DAU539+1</f>
        <v>5</v>
      </c>
      <c r="DAV540" s="340" t="s">
        <v>614</v>
      </c>
      <c r="DAW540" s="485">
        <f>DAW539+1</f>
        <v>5</v>
      </c>
      <c r="DAX540" s="340" t="s">
        <v>614</v>
      </c>
      <c r="DAY540" s="485">
        <f>DAY539+1</f>
        <v>5</v>
      </c>
      <c r="DAZ540" s="340" t="s">
        <v>614</v>
      </c>
      <c r="DBA540" s="485">
        <f>DBA539+1</f>
        <v>5</v>
      </c>
      <c r="DBB540" s="340" t="s">
        <v>614</v>
      </c>
      <c r="DBC540" s="485">
        <f>DBC539+1</f>
        <v>5</v>
      </c>
      <c r="DBD540" s="340" t="s">
        <v>614</v>
      </c>
      <c r="DBE540" s="485">
        <f>DBE539+1</f>
        <v>5</v>
      </c>
      <c r="DBF540" s="340" t="s">
        <v>614</v>
      </c>
      <c r="DBG540" s="485">
        <f>DBG539+1</f>
        <v>5</v>
      </c>
      <c r="DBH540" s="340" t="s">
        <v>614</v>
      </c>
      <c r="DBI540" s="485">
        <f>DBI539+1</f>
        <v>5</v>
      </c>
      <c r="DBJ540" s="340" t="s">
        <v>614</v>
      </c>
      <c r="DBK540" s="485">
        <f>DBK539+1</f>
        <v>5</v>
      </c>
      <c r="DBL540" s="340" t="s">
        <v>614</v>
      </c>
      <c r="DBM540" s="485">
        <f>DBM539+1</f>
        <v>5</v>
      </c>
      <c r="DBN540" s="340" t="s">
        <v>614</v>
      </c>
      <c r="DBO540" s="485">
        <f>DBO539+1</f>
        <v>5</v>
      </c>
      <c r="DBP540" s="340" t="s">
        <v>614</v>
      </c>
      <c r="DBQ540" s="485">
        <f>DBQ539+1</f>
        <v>5</v>
      </c>
      <c r="DBR540" s="340" t="s">
        <v>614</v>
      </c>
      <c r="DBS540" s="485">
        <f>DBS539+1</f>
        <v>5</v>
      </c>
      <c r="DBT540" s="340" t="s">
        <v>614</v>
      </c>
      <c r="DBU540" s="485">
        <f>DBU539+1</f>
        <v>5</v>
      </c>
      <c r="DBV540" s="340" t="s">
        <v>614</v>
      </c>
      <c r="DBW540" s="485">
        <f>DBW539+1</f>
        <v>5</v>
      </c>
      <c r="DBX540" s="340" t="s">
        <v>614</v>
      </c>
      <c r="DBY540" s="485">
        <f>DBY539+1</f>
        <v>5</v>
      </c>
      <c r="DBZ540" s="340" t="s">
        <v>614</v>
      </c>
      <c r="DCA540" s="485">
        <f>DCA539+1</f>
        <v>5</v>
      </c>
      <c r="DCB540" s="340" t="s">
        <v>614</v>
      </c>
      <c r="DCC540" s="485">
        <f>DCC539+1</f>
        <v>5</v>
      </c>
      <c r="DCD540" s="340" t="s">
        <v>614</v>
      </c>
      <c r="DCE540" s="485">
        <f>DCE539+1</f>
        <v>5</v>
      </c>
      <c r="DCF540" s="340" t="s">
        <v>614</v>
      </c>
      <c r="DCG540" s="485">
        <f>DCG539+1</f>
        <v>5</v>
      </c>
      <c r="DCH540" s="340" t="s">
        <v>614</v>
      </c>
      <c r="DCI540" s="485">
        <f>DCI539+1</f>
        <v>5</v>
      </c>
      <c r="DCJ540" s="340" t="s">
        <v>614</v>
      </c>
      <c r="DCK540" s="485">
        <f>DCK539+1</f>
        <v>5</v>
      </c>
      <c r="DCL540" s="340" t="s">
        <v>614</v>
      </c>
      <c r="DCM540" s="485">
        <f>DCM539+1</f>
        <v>5</v>
      </c>
      <c r="DCN540" s="340" t="s">
        <v>614</v>
      </c>
      <c r="DCO540" s="485">
        <f>DCO539+1</f>
        <v>5</v>
      </c>
      <c r="DCP540" s="340" t="s">
        <v>614</v>
      </c>
      <c r="DCQ540" s="485">
        <f>DCQ539+1</f>
        <v>5</v>
      </c>
      <c r="DCR540" s="340" t="s">
        <v>614</v>
      </c>
      <c r="DCS540" s="485">
        <f>DCS539+1</f>
        <v>5</v>
      </c>
      <c r="DCT540" s="340" t="s">
        <v>614</v>
      </c>
      <c r="DCU540" s="485">
        <f>DCU539+1</f>
        <v>5</v>
      </c>
      <c r="DCV540" s="340" t="s">
        <v>614</v>
      </c>
      <c r="DCW540" s="485">
        <f>DCW539+1</f>
        <v>5</v>
      </c>
      <c r="DCX540" s="340" t="s">
        <v>614</v>
      </c>
      <c r="DCY540" s="485">
        <f>DCY539+1</f>
        <v>5</v>
      </c>
      <c r="DCZ540" s="340" t="s">
        <v>614</v>
      </c>
      <c r="DDA540" s="485">
        <f>DDA539+1</f>
        <v>5</v>
      </c>
      <c r="DDB540" s="340" t="s">
        <v>614</v>
      </c>
      <c r="DDC540" s="485">
        <f>DDC539+1</f>
        <v>5</v>
      </c>
      <c r="DDD540" s="340" t="s">
        <v>614</v>
      </c>
      <c r="DDE540" s="485">
        <f>DDE539+1</f>
        <v>5</v>
      </c>
      <c r="DDF540" s="340" t="s">
        <v>614</v>
      </c>
      <c r="DDG540" s="485">
        <f>DDG539+1</f>
        <v>5</v>
      </c>
      <c r="DDH540" s="340" t="s">
        <v>614</v>
      </c>
      <c r="DDI540" s="485">
        <f>DDI539+1</f>
        <v>5</v>
      </c>
      <c r="DDJ540" s="340" t="s">
        <v>614</v>
      </c>
      <c r="DDK540" s="485">
        <f>DDK539+1</f>
        <v>5</v>
      </c>
      <c r="DDL540" s="340" t="s">
        <v>614</v>
      </c>
      <c r="DDM540" s="485">
        <f>DDM539+1</f>
        <v>5</v>
      </c>
      <c r="DDN540" s="340" t="s">
        <v>614</v>
      </c>
      <c r="DDO540" s="485">
        <f>DDO539+1</f>
        <v>5</v>
      </c>
      <c r="DDP540" s="340" t="s">
        <v>614</v>
      </c>
      <c r="DDQ540" s="485">
        <f>DDQ539+1</f>
        <v>5</v>
      </c>
      <c r="DDR540" s="340" t="s">
        <v>614</v>
      </c>
      <c r="DDS540" s="485">
        <f>DDS539+1</f>
        <v>5</v>
      </c>
      <c r="DDT540" s="340" t="s">
        <v>614</v>
      </c>
      <c r="DDU540" s="485">
        <f>DDU539+1</f>
        <v>5</v>
      </c>
      <c r="DDV540" s="340" t="s">
        <v>614</v>
      </c>
      <c r="DDW540" s="485">
        <f>DDW539+1</f>
        <v>5</v>
      </c>
      <c r="DDX540" s="340" t="s">
        <v>614</v>
      </c>
      <c r="DDY540" s="485">
        <f>DDY539+1</f>
        <v>5</v>
      </c>
      <c r="DDZ540" s="340" t="s">
        <v>614</v>
      </c>
      <c r="DEA540" s="485">
        <f>DEA539+1</f>
        <v>5</v>
      </c>
      <c r="DEB540" s="340" t="s">
        <v>614</v>
      </c>
      <c r="DEC540" s="485">
        <f>DEC539+1</f>
        <v>5</v>
      </c>
      <c r="DED540" s="340" t="s">
        <v>614</v>
      </c>
      <c r="DEE540" s="485">
        <f>DEE539+1</f>
        <v>5</v>
      </c>
      <c r="DEF540" s="340" t="s">
        <v>614</v>
      </c>
      <c r="DEG540" s="485">
        <f>DEG539+1</f>
        <v>5</v>
      </c>
      <c r="DEH540" s="340" t="s">
        <v>614</v>
      </c>
      <c r="DEI540" s="485">
        <f>DEI539+1</f>
        <v>5</v>
      </c>
      <c r="DEJ540" s="340" t="s">
        <v>614</v>
      </c>
      <c r="DEK540" s="485">
        <f>DEK539+1</f>
        <v>5</v>
      </c>
      <c r="DEL540" s="340" t="s">
        <v>614</v>
      </c>
      <c r="DEM540" s="485">
        <f>DEM539+1</f>
        <v>5</v>
      </c>
      <c r="DEN540" s="340" t="s">
        <v>614</v>
      </c>
      <c r="DEO540" s="485">
        <f>DEO539+1</f>
        <v>5</v>
      </c>
      <c r="DEP540" s="340" t="s">
        <v>614</v>
      </c>
      <c r="DEQ540" s="485">
        <f>DEQ539+1</f>
        <v>5</v>
      </c>
      <c r="DER540" s="340" t="s">
        <v>614</v>
      </c>
      <c r="DES540" s="485">
        <f>DES539+1</f>
        <v>5</v>
      </c>
      <c r="DET540" s="340" t="s">
        <v>614</v>
      </c>
      <c r="DEU540" s="485">
        <f>DEU539+1</f>
        <v>5</v>
      </c>
      <c r="DEV540" s="340" t="s">
        <v>614</v>
      </c>
      <c r="DEW540" s="485">
        <f>DEW539+1</f>
        <v>5</v>
      </c>
      <c r="DEX540" s="340" t="s">
        <v>614</v>
      </c>
      <c r="DEY540" s="485">
        <f>DEY539+1</f>
        <v>5</v>
      </c>
      <c r="DEZ540" s="340" t="s">
        <v>614</v>
      </c>
      <c r="DFA540" s="485">
        <f>DFA539+1</f>
        <v>5</v>
      </c>
      <c r="DFB540" s="340" t="s">
        <v>614</v>
      </c>
      <c r="DFC540" s="485">
        <f>DFC539+1</f>
        <v>5</v>
      </c>
      <c r="DFD540" s="340" t="s">
        <v>614</v>
      </c>
      <c r="DFE540" s="485">
        <f>DFE539+1</f>
        <v>5</v>
      </c>
      <c r="DFF540" s="340" t="s">
        <v>614</v>
      </c>
      <c r="DFG540" s="485">
        <f>DFG539+1</f>
        <v>5</v>
      </c>
      <c r="DFH540" s="340" t="s">
        <v>614</v>
      </c>
      <c r="DFI540" s="485">
        <f>DFI539+1</f>
        <v>5</v>
      </c>
      <c r="DFJ540" s="340" t="s">
        <v>614</v>
      </c>
      <c r="DFK540" s="485">
        <f>DFK539+1</f>
        <v>5</v>
      </c>
      <c r="DFL540" s="340" t="s">
        <v>614</v>
      </c>
      <c r="DFM540" s="485">
        <f>DFM539+1</f>
        <v>5</v>
      </c>
      <c r="DFN540" s="340" t="s">
        <v>614</v>
      </c>
      <c r="DFO540" s="485">
        <f>DFO539+1</f>
        <v>5</v>
      </c>
      <c r="DFP540" s="340" t="s">
        <v>614</v>
      </c>
      <c r="DFQ540" s="485">
        <f>DFQ539+1</f>
        <v>5</v>
      </c>
      <c r="DFR540" s="340" t="s">
        <v>614</v>
      </c>
      <c r="DFS540" s="485">
        <f>DFS539+1</f>
        <v>5</v>
      </c>
      <c r="DFT540" s="340" t="s">
        <v>614</v>
      </c>
      <c r="DFU540" s="485">
        <f>DFU539+1</f>
        <v>5</v>
      </c>
      <c r="DFV540" s="340" t="s">
        <v>614</v>
      </c>
      <c r="DFW540" s="485">
        <f>DFW539+1</f>
        <v>5</v>
      </c>
      <c r="DFX540" s="340" t="s">
        <v>614</v>
      </c>
      <c r="DFY540" s="485">
        <f>DFY539+1</f>
        <v>5</v>
      </c>
      <c r="DFZ540" s="340" t="s">
        <v>614</v>
      </c>
      <c r="DGA540" s="485">
        <f>DGA539+1</f>
        <v>5</v>
      </c>
      <c r="DGB540" s="340" t="s">
        <v>614</v>
      </c>
      <c r="DGC540" s="485">
        <f>DGC539+1</f>
        <v>5</v>
      </c>
      <c r="DGD540" s="340" t="s">
        <v>614</v>
      </c>
      <c r="DGE540" s="485">
        <f>DGE539+1</f>
        <v>5</v>
      </c>
      <c r="DGF540" s="340" t="s">
        <v>614</v>
      </c>
      <c r="DGG540" s="485">
        <f>DGG539+1</f>
        <v>5</v>
      </c>
      <c r="DGH540" s="340" t="s">
        <v>614</v>
      </c>
      <c r="DGI540" s="485">
        <f>DGI539+1</f>
        <v>5</v>
      </c>
      <c r="DGJ540" s="340" t="s">
        <v>614</v>
      </c>
      <c r="DGK540" s="485">
        <f>DGK539+1</f>
        <v>5</v>
      </c>
      <c r="DGL540" s="340" t="s">
        <v>614</v>
      </c>
      <c r="DGM540" s="485">
        <f>DGM539+1</f>
        <v>5</v>
      </c>
      <c r="DGN540" s="340" t="s">
        <v>614</v>
      </c>
      <c r="DGO540" s="485">
        <f>DGO539+1</f>
        <v>5</v>
      </c>
      <c r="DGP540" s="340" t="s">
        <v>614</v>
      </c>
      <c r="DGQ540" s="485">
        <f>DGQ539+1</f>
        <v>5</v>
      </c>
      <c r="DGR540" s="340" t="s">
        <v>614</v>
      </c>
      <c r="DGS540" s="485">
        <f>DGS539+1</f>
        <v>5</v>
      </c>
      <c r="DGT540" s="340" t="s">
        <v>614</v>
      </c>
      <c r="DGU540" s="485">
        <f>DGU539+1</f>
        <v>5</v>
      </c>
      <c r="DGV540" s="340" t="s">
        <v>614</v>
      </c>
      <c r="DGW540" s="485">
        <f>DGW539+1</f>
        <v>5</v>
      </c>
      <c r="DGX540" s="340" t="s">
        <v>614</v>
      </c>
      <c r="DGY540" s="485">
        <f>DGY539+1</f>
        <v>5</v>
      </c>
      <c r="DGZ540" s="340" t="s">
        <v>614</v>
      </c>
      <c r="DHA540" s="485">
        <f>DHA539+1</f>
        <v>5</v>
      </c>
      <c r="DHB540" s="340" t="s">
        <v>614</v>
      </c>
      <c r="DHC540" s="485">
        <f>DHC539+1</f>
        <v>5</v>
      </c>
      <c r="DHD540" s="340" t="s">
        <v>614</v>
      </c>
      <c r="DHE540" s="485">
        <f>DHE539+1</f>
        <v>5</v>
      </c>
      <c r="DHF540" s="340" t="s">
        <v>614</v>
      </c>
      <c r="DHG540" s="485">
        <f>DHG539+1</f>
        <v>5</v>
      </c>
      <c r="DHH540" s="340" t="s">
        <v>614</v>
      </c>
      <c r="DHI540" s="485">
        <f>DHI539+1</f>
        <v>5</v>
      </c>
      <c r="DHJ540" s="340" t="s">
        <v>614</v>
      </c>
      <c r="DHK540" s="485">
        <f>DHK539+1</f>
        <v>5</v>
      </c>
      <c r="DHL540" s="340" t="s">
        <v>614</v>
      </c>
      <c r="DHM540" s="485">
        <f>DHM539+1</f>
        <v>5</v>
      </c>
      <c r="DHN540" s="340" t="s">
        <v>614</v>
      </c>
      <c r="DHO540" s="485">
        <f>DHO539+1</f>
        <v>5</v>
      </c>
      <c r="DHP540" s="340" t="s">
        <v>614</v>
      </c>
      <c r="DHQ540" s="485">
        <f>DHQ539+1</f>
        <v>5</v>
      </c>
      <c r="DHR540" s="340" t="s">
        <v>614</v>
      </c>
      <c r="DHS540" s="485">
        <f>DHS539+1</f>
        <v>5</v>
      </c>
      <c r="DHT540" s="340" t="s">
        <v>614</v>
      </c>
      <c r="DHU540" s="485">
        <f>DHU539+1</f>
        <v>5</v>
      </c>
      <c r="DHV540" s="340" t="s">
        <v>614</v>
      </c>
      <c r="DHW540" s="485">
        <f>DHW539+1</f>
        <v>5</v>
      </c>
      <c r="DHX540" s="340" t="s">
        <v>614</v>
      </c>
      <c r="DHY540" s="485">
        <f>DHY539+1</f>
        <v>5</v>
      </c>
      <c r="DHZ540" s="340" t="s">
        <v>614</v>
      </c>
      <c r="DIA540" s="485">
        <f>DIA539+1</f>
        <v>5</v>
      </c>
      <c r="DIB540" s="340" t="s">
        <v>614</v>
      </c>
      <c r="DIC540" s="485">
        <f>DIC539+1</f>
        <v>5</v>
      </c>
      <c r="DID540" s="340" t="s">
        <v>614</v>
      </c>
      <c r="DIE540" s="485">
        <f>DIE539+1</f>
        <v>5</v>
      </c>
      <c r="DIF540" s="340" t="s">
        <v>614</v>
      </c>
      <c r="DIG540" s="485">
        <f>DIG539+1</f>
        <v>5</v>
      </c>
      <c r="DIH540" s="340" t="s">
        <v>614</v>
      </c>
      <c r="DII540" s="485">
        <f>DII539+1</f>
        <v>5</v>
      </c>
      <c r="DIJ540" s="340" t="s">
        <v>614</v>
      </c>
      <c r="DIK540" s="485">
        <f>DIK539+1</f>
        <v>5</v>
      </c>
      <c r="DIL540" s="340" t="s">
        <v>614</v>
      </c>
      <c r="DIM540" s="485">
        <f>DIM539+1</f>
        <v>5</v>
      </c>
      <c r="DIN540" s="340" t="s">
        <v>614</v>
      </c>
      <c r="DIO540" s="485">
        <f>DIO539+1</f>
        <v>5</v>
      </c>
      <c r="DIP540" s="340" t="s">
        <v>614</v>
      </c>
      <c r="DIQ540" s="485">
        <f>DIQ539+1</f>
        <v>5</v>
      </c>
      <c r="DIR540" s="340" t="s">
        <v>614</v>
      </c>
      <c r="DIS540" s="485">
        <f>DIS539+1</f>
        <v>5</v>
      </c>
      <c r="DIT540" s="340" t="s">
        <v>614</v>
      </c>
      <c r="DIU540" s="485">
        <f>DIU539+1</f>
        <v>5</v>
      </c>
      <c r="DIV540" s="340" t="s">
        <v>614</v>
      </c>
      <c r="DIW540" s="485">
        <f>DIW539+1</f>
        <v>5</v>
      </c>
      <c r="DIX540" s="340" t="s">
        <v>614</v>
      </c>
      <c r="DIY540" s="485">
        <f>DIY539+1</f>
        <v>5</v>
      </c>
      <c r="DIZ540" s="340" t="s">
        <v>614</v>
      </c>
      <c r="DJA540" s="485">
        <f>DJA539+1</f>
        <v>5</v>
      </c>
      <c r="DJB540" s="340" t="s">
        <v>614</v>
      </c>
      <c r="DJC540" s="485">
        <f>DJC539+1</f>
        <v>5</v>
      </c>
      <c r="DJD540" s="340" t="s">
        <v>614</v>
      </c>
      <c r="DJE540" s="485">
        <f>DJE539+1</f>
        <v>5</v>
      </c>
      <c r="DJF540" s="340" t="s">
        <v>614</v>
      </c>
      <c r="DJG540" s="485">
        <f>DJG539+1</f>
        <v>5</v>
      </c>
      <c r="DJH540" s="340" t="s">
        <v>614</v>
      </c>
      <c r="DJI540" s="485">
        <f>DJI539+1</f>
        <v>5</v>
      </c>
      <c r="DJJ540" s="340" t="s">
        <v>614</v>
      </c>
      <c r="DJK540" s="485">
        <f>DJK539+1</f>
        <v>5</v>
      </c>
      <c r="DJL540" s="340" t="s">
        <v>614</v>
      </c>
      <c r="DJM540" s="485">
        <f>DJM539+1</f>
        <v>5</v>
      </c>
      <c r="DJN540" s="340" t="s">
        <v>614</v>
      </c>
      <c r="DJO540" s="485">
        <f>DJO539+1</f>
        <v>5</v>
      </c>
      <c r="DJP540" s="340" t="s">
        <v>614</v>
      </c>
      <c r="DJQ540" s="485">
        <f>DJQ539+1</f>
        <v>5</v>
      </c>
      <c r="DJR540" s="340" t="s">
        <v>614</v>
      </c>
      <c r="DJS540" s="485">
        <f>DJS539+1</f>
        <v>5</v>
      </c>
      <c r="DJT540" s="340" t="s">
        <v>614</v>
      </c>
      <c r="DJU540" s="485">
        <f>DJU539+1</f>
        <v>5</v>
      </c>
      <c r="DJV540" s="340" t="s">
        <v>614</v>
      </c>
      <c r="DJW540" s="485">
        <f>DJW539+1</f>
        <v>5</v>
      </c>
      <c r="DJX540" s="340" t="s">
        <v>614</v>
      </c>
      <c r="DJY540" s="485">
        <f>DJY539+1</f>
        <v>5</v>
      </c>
      <c r="DJZ540" s="340" t="s">
        <v>614</v>
      </c>
      <c r="DKA540" s="485">
        <f>DKA539+1</f>
        <v>5</v>
      </c>
      <c r="DKB540" s="340" t="s">
        <v>614</v>
      </c>
      <c r="DKC540" s="485">
        <f>DKC539+1</f>
        <v>5</v>
      </c>
      <c r="DKD540" s="340" t="s">
        <v>614</v>
      </c>
      <c r="DKE540" s="485">
        <f>DKE539+1</f>
        <v>5</v>
      </c>
      <c r="DKF540" s="340" t="s">
        <v>614</v>
      </c>
      <c r="DKG540" s="485">
        <f>DKG539+1</f>
        <v>5</v>
      </c>
      <c r="DKH540" s="340" t="s">
        <v>614</v>
      </c>
      <c r="DKI540" s="485">
        <f>DKI539+1</f>
        <v>5</v>
      </c>
      <c r="DKJ540" s="340" t="s">
        <v>614</v>
      </c>
      <c r="DKK540" s="485">
        <f>DKK539+1</f>
        <v>5</v>
      </c>
      <c r="DKL540" s="340" t="s">
        <v>614</v>
      </c>
      <c r="DKM540" s="485">
        <f>DKM539+1</f>
        <v>5</v>
      </c>
      <c r="DKN540" s="340" t="s">
        <v>614</v>
      </c>
      <c r="DKO540" s="485">
        <f>DKO539+1</f>
        <v>5</v>
      </c>
      <c r="DKP540" s="340" t="s">
        <v>614</v>
      </c>
      <c r="DKQ540" s="485">
        <f>DKQ539+1</f>
        <v>5</v>
      </c>
      <c r="DKR540" s="340" t="s">
        <v>614</v>
      </c>
      <c r="DKS540" s="485">
        <f>DKS539+1</f>
        <v>5</v>
      </c>
      <c r="DKT540" s="340" t="s">
        <v>614</v>
      </c>
      <c r="DKU540" s="485">
        <f>DKU539+1</f>
        <v>5</v>
      </c>
      <c r="DKV540" s="340" t="s">
        <v>614</v>
      </c>
      <c r="DKW540" s="485">
        <f>DKW539+1</f>
        <v>5</v>
      </c>
      <c r="DKX540" s="340" t="s">
        <v>614</v>
      </c>
      <c r="DKY540" s="485">
        <f>DKY539+1</f>
        <v>5</v>
      </c>
      <c r="DKZ540" s="340" t="s">
        <v>614</v>
      </c>
      <c r="DLA540" s="485">
        <f>DLA539+1</f>
        <v>5</v>
      </c>
      <c r="DLB540" s="340" t="s">
        <v>614</v>
      </c>
      <c r="DLC540" s="485">
        <f>DLC539+1</f>
        <v>5</v>
      </c>
      <c r="DLD540" s="340" t="s">
        <v>614</v>
      </c>
      <c r="DLE540" s="485">
        <f>DLE539+1</f>
        <v>5</v>
      </c>
      <c r="DLF540" s="340" t="s">
        <v>614</v>
      </c>
      <c r="DLG540" s="485">
        <f>DLG539+1</f>
        <v>5</v>
      </c>
      <c r="DLH540" s="340" t="s">
        <v>614</v>
      </c>
      <c r="DLI540" s="485">
        <f>DLI539+1</f>
        <v>5</v>
      </c>
      <c r="DLJ540" s="340" t="s">
        <v>614</v>
      </c>
      <c r="DLK540" s="485">
        <f>DLK539+1</f>
        <v>5</v>
      </c>
      <c r="DLL540" s="340" t="s">
        <v>614</v>
      </c>
      <c r="DLM540" s="485">
        <f>DLM539+1</f>
        <v>5</v>
      </c>
      <c r="DLN540" s="340" t="s">
        <v>614</v>
      </c>
      <c r="DLO540" s="485">
        <f>DLO539+1</f>
        <v>5</v>
      </c>
      <c r="DLP540" s="340" t="s">
        <v>614</v>
      </c>
      <c r="DLQ540" s="485">
        <f>DLQ539+1</f>
        <v>5</v>
      </c>
      <c r="DLR540" s="340" t="s">
        <v>614</v>
      </c>
      <c r="DLS540" s="485">
        <f>DLS539+1</f>
        <v>5</v>
      </c>
      <c r="DLT540" s="340" t="s">
        <v>614</v>
      </c>
      <c r="DLU540" s="485">
        <f>DLU539+1</f>
        <v>5</v>
      </c>
      <c r="DLV540" s="340" t="s">
        <v>614</v>
      </c>
      <c r="DLW540" s="485">
        <f>DLW539+1</f>
        <v>5</v>
      </c>
      <c r="DLX540" s="340" t="s">
        <v>614</v>
      </c>
      <c r="DLY540" s="485">
        <f>DLY539+1</f>
        <v>5</v>
      </c>
      <c r="DLZ540" s="340" t="s">
        <v>614</v>
      </c>
      <c r="DMA540" s="485">
        <f>DMA539+1</f>
        <v>5</v>
      </c>
      <c r="DMB540" s="340" t="s">
        <v>614</v>
      </c>
      <c r="DMC540" s="485">
        <f>DMC539+1</f>
        <v>5</v>
      </c>
      <c r="DMD540" s="340" t="s">
        <v>614</v>
      </c>
      <c r="DME540" s="485">
        <f>DME539+1</f>
        <v>5</v>
      </c>
      <c r="DMF540" s="340" t="s">
        <v>614</v>
      </c>
      <c r="DMG540" s="485">
        <f>DMG539+1</f>
        <v>5</v>
      </c>
      <c r="DMH540" s="340" t="s">
        <v>614</v>
      </c>
      <c r="DMI540" s="485">
        <f>DMI539+1</f>
        <v>5</v>
      </c>
      <c r="DMJ540" s="340" t="s">
        <v>614</v>
      </c>
      <c r="DMK540" s="485">
        <f>DMK539+1</f>
        <v>5</v>
      </c>
      <c r="DML540" s="340" t="s">
        <v>614</v>
      </c>
      <c r="DMM540" s="485">
        <f>DMM539+1</f>
        <v>5</v>
      </c>
      <c r="DMN540" s="340" t="s">
        <v>614</v>
      </c>
      <c r="DMO540" s="485">
        <f>DMO539+1</f>
        <v>5</v>
      </c>
      <c r="DMP540" s="340" t="s">
        <v>614</v>
      </c>
      <c r="DMQ540" s="485">
        <f>DMQ539+1</f>
        <v>5</v>
      </c>
      <c r="DMR540" s="340" t="s">
        <v>614</v>
      </c>
      <c r="DMS540" s="485">
        <f>DMS539+1</f>
        <v>5</v>
      </c>
      <c r="DMT540" s="340" t="s">
        <v>614</v>
      </c>
      <c r="DMU540" s="485">
        <f>DMU539+1</f>
        <v>5</v>
      </c>
      <c r="DMV540" s="340" t="s">
        <v>614</v>
      </c>
      <c r="DMW540" s="485">
        <f>DMW539+1</f>
        <v>5</v>
      </c>
      <c r="DMX540" s="340" t="s">
        <v>614</v>
      </c>
      <c r="DMY540" s="485">
        <f>DMY539+1</f>
        <v>5</v>
      </c>
      <c r="DMZ540" s="340" t="s">
        <v>614</v>
      </c>
      <c r="DNA540" s="485">
        <f>DNA539+1</f>
        <v>5</v>
      </c>
      <c r="DNB540" s="340" t="s">
        <v>614</v>
      </c>
      <c r="DNC540" s="485">
        <f>DNC539+1</f>
        <v>5</v>
      </c>
      <c r="DND540" s="340" t="s">
        <v>614</v>
      </c>
      <c r="DNE540" s="485">
        <f>DNE539+1</f>
        <v>5</v>
      </c>
      <c r="DNF540" s="340" t="s">
        <v>614</v>
      </c>
      <c r="DNG540" s="485">
        <f>DNG539+1</f>
        <v>5</v>
      </c>
      <c r="DNH540" s="340" t="s">
        <v>614</v>
      </c>
      <c r="DNI540" s="485">
        <f>DNI539+1</f>
        <v>5</v>
      </c>
      <c r="DNJ540" s="340" t="s">
        <v>614</v>
      </c>
      <c r="DNK540" s="485">
        <f>DNK539+1</f>
        <v>5</v>
      </c>
      <c r="DNL540" s="340" t="s">
        <v>614</v>
      </c>
      <c r="DNM540" s="485">
        <f>DNM539+1</f>
        <v>5</v>
      </c>
      <c r="DNN540" s="340" t="s">
        <v>614</v>
      </c>
      <c r="DNO540" s="485">
        <f>DNO539+1</f>
        <v>5</v>
      </c>
      <c r="DNP540" s="340" t="s">
        <v>614</v>
      </c>
      <c r="DNQ540" s="485">
        <f>DNQ539+1</f>
        <v>5</v>
      </c>
      <c r="DNR540" s="340" t="s">
        <v>614</v>
      </c>
      <c r="DNS540" s="485">
        <f>DNS539+1</f>
        <v>5</v>
      </c>
      <c r="DNT540" s="340" t="s">
        <v>614</v>
      </c>
      <c r="DNU540" s="485">
        <f>DNU539+1</f>
        <v>5</v>
      </c>
      <c r="DNV540" s="340" t="s">
        <v>614</v>
      </c>
      <c r="DNW540" s="485">
        <f>DNW539+1</f>
        <v>5</v>
      </c>
      <c r="DNX540" s="340" t="s">
        <v>614</v>
      </c>
      <c r="DNY540" s="485">
        <f>DNY539+1</f>
        <v>5</v>
      </c>
      <c r="DNZ540" s="340" t="s">
        <v>614</v>
      </c>
      <c r="DOA540" s="485">
        <f>DOA539+1</f>
        <v>5</v>
      </c>
      <c r="DOB540" s="340" t="s">
        <v>614</v>
      </c>
      <c r="DOC540" s="485">
        <f>DOC539+1</f>
        <v>5</v>
      </c>
      <c r="DOD540" s="340" t="s">
        <v>614</v>
      </c>
      <c r="DOE540" s="485">
        <f>DOE539+1</f>
        <v>5</v>
      </c>
      <c r="DOF540" s="340" t="s">
        <v>614</v>
      </c>
      <c r="DOG540" s="485">
        <f>DOG539+1</f>
        <v>5</v>
      </c>
      <c r="DOH540" s="340" t="s">
        <v>614</v>
      </c>
      <c r="DOI540" s="485">
        <f>DOI539+1</f>
        <v>5</v>
      </c>
      <c r="DOJ540" s="340" t="s">
        <v>614</v>
      </c>
      <c r="DOK540" s="485">
        <f>DOK539+1</f>
        <v>5</v>
      </c>
      <c r="DOL540" s="340" t="s">
        <v>614</v>
      </c>
      <c r="DOM540" s="485">
        <f>DOM539+1</f>
        <v>5</v>
      </c>
      <c r="DON540" s="340" t="s">
        <v>614</v>
      </c>
      <c r="DOO540" s="485">
        <f>DOO539+1</f>
        <v>5</v>
      </c>
      <c r="DOP540" s="340" t="s">
        <v>614</v>
      </c>
      <c r="DOQ540" s="485">
        <f>DOQ539+1</f>
        <v>5</v>
      </c>
      <c r="DOR540" s="340" t="s">
        <v>614</v>
      </c>
      <c r="DOS540" s="485">
        <f>DOS539+1</f>
        <v>5</v>
      </c>
      <c r="DOT540" s="340" t="s">
        <v>614</v>
      </c>
      <c r="DOU540" s="485">
        <f>DOU539+1</f>
        <v>5</v>
      </c>
      <c r="DOV540" s="340" t="s">
        <v>614</v>
      </c>
      <c r="DOW540" s="485">
        <f>DOW539+1</f>
        <v>5</v>
      </c>
      <c r="DOX540" s="340" t="s">
        <v>614</v>
      </c>
      <c r="DOY540" s="485">
        <f>DOY539+1</f>
        <v>5</v>
      </c>
      <c r="DOZ540" s="340" t="s">
        <v>614</v>
      </c>
      <c r="DPA540" s="485">
        <f>DPA539+1</f>
        <v>5</v>
      </c>
      <c r="DPB540" s="340" t="s">
        <v>614</v>
      </c>
      <c r="DPC540" s="485">
        <f>DPC539+1</f>
        <v>5</v>
      </c>
      <c r="DPD540" s="340" t="s">
        <v>614</v>
      </c>
      <c r="DPE540" s="485">
        <f>DPE539+1</f>
        <v>5</v>
      </c>
      <c r="DPF540" s="340" t="s">
        <v>614</v>
      </c>
      <c r="DPG540" s="485">
        <f>DPG539+1</f>
        <v>5</v>
      </c>
      <c r="DPH540" s="340" t="s">
        <v>614</v>
      </c>
      <c r="DPI540" s="485">
        <f>DPI539+1</f>
        <v>5</v>
      </c>
      <c r="DPJ540" s="340" t="s">
        <v>614</v>
      </c>
      <c r="DPK540" s="485">
        <f>DPK539+1</f>
        <v>5</v>
      </c>
      <c r="DPL540" s="340" t="s">
        <v>614</v>
      </c>
      <c r="DPM540" s="485">
        <f>DPM539+1</f>
        <v>5</v>
      </c>
      <c r="DPN540" s="340" t="s">
        <v>614</v>
      </c>
      <c r="DPO540" s="485">
        <f>DPO539+1</f>
        <v>5</v>
      </c>
      <c r="DPP540" s="340" t="s">
        <v>614</v>
      </c>
      <c r="DPQ540" s="485">
        <f>DPQ539+1</f>
        <v>5</v>
      </c>
      <c r="DPR540" s="340" t="s">
        <v>614</v>
      </c>
      <c r="DPS540" s="485">
        <f>DPS539+1</f>
        <v>5</v>
      </c>
      <c r="DPT540" s="340" t="s">
        <v>614</v>
      </c>
      <c r="DPU540" s="485">
        <f>DPU539+1</f>
        <v>5</v>
      </c>
      <c r="DPV540" s="340" t="s">
        <v>614</v>
      </c>
      <c r="DPW540" s="485">
        <f>DPW539+1</f>
        <v>5</v>
      </c>
      <c r="DPX540" s="340" t="s">
        <v>614</v>
      </c>
      <c r="DPY540" s="485">
        <f>DPY539+1</f>
        <v>5</v>
      </c>
      <c r="DPZ540" s="340" t="s">
        <v>614</v>
      </c>
      <c r="DQA540" s="485">
        <f>DQA539+1</f>
        <v>5</v>
      </c>
      <c r="DQB540" s="340" t="s">
        <v>614</v>
      </c>
      <c r="DQC540" s="485">
        <f>DQC539+1</f>
        <v>5</v>
      </c>
      <c r="DQD540" s="340" t="s">
        <v>614</v>
      </c>
      <c r="DQE540" s="485">
        <f>DQE539+1</f>
        <v>5</v>
      </c>
      <c r="DQF540" s="340" t="s">
        <v>614</v>
      </c>
      <c r="DQG540" s="485">
        <f>DQG539+1</f>
        <v>5</v>
      </c>
      <c r="DQH540" s="340" t="s">
        <v>614</v>
      </c>
      <c r="DQI540" s="485">
        <f>DQI539+1</f>
        <v>5</v>
      </c>
      <c r="DQJ540" s="340" t="s">
        <v>614</v>
      </c>
      <c r="DQK540" s="485">
        <f>DQK539+1</f>
        <v>5</v>
      </c>
      <c r="DQL540" s="340" t="s">
        <v>614</v>
      </c>
      <c r="DQM540" s="485">
        <f>DQM539+1</f>
        <v>5</v>
      </c>
      <c r="DQN540" s="340" t="s">
        <v>614</v>
      </c>
      <c r="DQO540" s="485">
        <f>DQO539+1</f>
        <v>5</v>
      </c>
      <c r="DQP540" s="340" t="s">
        <v>614</v>
      </c>
      <c r="DQQ540" s="485">
        <f>DQQ539+1</f>
        <v>5</v>
      </c>
      <c r="DQR540" s="340" t="s">
        <v>614</v>
      </c>
      <c r="DQS540" s="485">
        <f>DQS539+1</f>
        <v>5</v>
      </c>
      <c r="DQT540" s="340" t="s">
        <v>614</v>
      </c>
      <c r="DQU540" s="485">
        <f>DQU539+1</f>
        <v>5</v>
      </c>
      <c r="DQV540" s="340" t="s">
        <v>614</v>
      </c>
      <c r="DQW540" s="485">
        <f>DQW539+1</f>
        <v>5</v>
      </c>
      <c r="DQX540" s="340" t="s">
        <v>614</v>
      </c>
      <c r="DQY540" s="485">
        <f>DQY539+1</f>
        <v>5</v>
      </c>
      <c r="DQZ540" s="340" t="s">
        <v>614</v>
      </c>
      <c r="DRA540" s="485">
        <f>DRA539+1</f>
        <v>5</v>
      </c>
      <c r="DRB540" s="340" t="s">
        <v>614</v>
      </c>
      <c r="DRC540" s="485">
        <f>DRC539+1</f>
        <v>5</v>
      </c>
      <c r="DRD540" s="340" t="s">
        <v>614</v>
      </c>
      <c r="DRE540" s="485">
        <f>DRE539+1</f>
        <v>5</v>
      </c>
      <c r="DRF540" s="340" t="s">
        <v>614</v>
      </c>
      <c r="DRG540" s="485">
        <f>DRG539+1</f>
        <v>5</v>
      </c>
      <c r="DRH540" s="340" t="s">
        <v>614</v>
      </c>
      <c r="DRI540" s="485">
        <f>DRI539+1</f>
        <v>5</v>
      </c>
      <c r="DRJ540" s="340" t="s">
        <v>614</v>
      </c>
      <c r="DRK540" s="485">
        <f>DRK539+1</f>
        <v>5</v>
      </c>
      <c r="DRL540" s="340" t="s">
        <v>614</v>
      </c>
      <c r="DRM540" s="485">
        <f>DRM539+1</f>
        <v>5</v>
      </c>
      <c r="DRN540" s="340" t="s">
        <v>614</v>
      </c>
      <c r="DRO540" s="485">
        <f>DRO539+1</f>
        <v>5</v>
      </c>
      <c r="DRP540" s="340" t="s">
        <v>614</v>
      </c>
      <c r="DRQ540" s="485">
        <f>DRQ539+1</f>
        <v>5</v>
      </c>
      <c r="DRR540" s="340" t="s">
        <v>614</v>
      </c>
      <c r="DRS540" s="485">
        <f>DRS539+1</f>
        <v>5</v>
      </c>
      <c r="DRT540" s="340" t="s">
        <v>614</v>
      </c>
      <c r="DRU540" s="485">
        <f>DRU539+1</f>
        <v>5</v>
      </c>
      <c r="DRV540" s="340" t="s">
        <v>614</v>
      </c>
      <c r="DRW540" s="485">
        <f>DRW539+1</f>
        <v>5</v>
      </c>
      <c r="DRX540" s="340" t="s">
        <v>614</v>
      </c>
      <c r="DRY540" s="485">
        <f>DRY539+1</f>
        <v>5</v>
      </c>
      <c r="DRZ540" s="340" t="s">
        <v>614</v>
      </c>
      <c r="DSA540" s="485">
        <f>DSA539+1</f>
        <v>5</v>
      </c>
      <c r="DSB540" s="340" t="s">
        <v>614</v>
      </c>
      <c r="DSC540" s="485">
        <f>DSC539+1</f>
        <v>5</v>
      </c>
      <c r="DSD540" s="340" t="s">
        <v>614</v>
      </c>
      <c r="DSE540" s="485">
        <f>DSE539+1</f>
        <v>5</v>
      </c>
      <c r="DSF540" s="340" t="s">
        <v>614</v>
      </c>
      <c r="DSG540" s="485">
        <f>DSG539+1</f>
        <v>5</v>
      </c>
      <c r="DSH540" s="340" t="s">
        <v>614</v>
      </c>
      <c r="DSI540" s="485">
        <f>DSI539+1</f>
        <v>5</v>
      </c>
      <c r="DSJ540" s="340" t="s">
        <v>614</v>
      </c>
      <c r="DSK540" s="485">
        <f>DSK539+1</f>
        <v>5</v>
      </c>
      <c r="DSL540" s="340" t="s">
        <v>614</v>
      </c>
      <c r="DSM540" s="485">
        <f>DSM539+1</f>
        <v>5</v>
      </c>
      <c r="DSN540" s="340" t="s">
        <v>614</v>
      </c>
      <c r="DSO540" s="485">
        <f>DSO539+1</f>
        <v>5</v>
      </c>
      <c r="DSP540" s="340" t="s">
        <v>614</v>
      </c>
      <c r="DSQ540" s="485">
        <f>DSQ539+1</f>
        <v>5</v>
      </c>
      <c r="DSR540" s="340" t="s">
        <v>614</v>
      </c>
      <c r="DSS540" s="485">
        <f>DSS539+1</f>
        <v>5</v>
      </c>
      <c r="DST540" s="340" t="s">
        <v>614</v>
      </c>
      <c r="DSU540" s="485">
        <f>DSU539+1</f>
        <v>5</v>
      </c>
      <c r="DSV540" s="340" t="s">
        <v>614</v>
      </c>
      <c r="DSW540" s="485">
        <f>DSW539+1</f>
        <v>5</v>
      </c>
      <c r="DSX540" s="340" t="s">
        <v>614</v>
      </c>
      <c r="DSY540" s="485">
        <f>DSY539+1</f>
        <v>5</v>
      </c>
      <c r="DSZ540" s="340" t="s">
        <v>614</v>
      </c>
      <c r="DTA540" s="485">
        <f>DTA539+1</f>
        <v>5</v>
      </c>
      <c r="DTB540" s="340" t="s">
        <v>614</v>
      </c>
      <c r="DTC540" s="485">
        <f>DTC539+1</f>
        <v>5</v>
      </c>
      <c r="DTD540" s="340" t="s">
        <v>614</v>
      </c>
      <c r="DTE540" s="485">
        <f>DTE539+1</f>
        <v>5</v>
      </c>
      <c r="DTF540" s="340" t="s">
        <v>614</v>
      </c>
      <c r="DTG540" s="485">
        <f>DTG539+1</f>
        <v>5</v>
      </c>
      <c r="DTH540" s="340" t="s">
        <v>614</v>
      </c>
      <c r="DTI540" s="485">
        <f>DTI539+1</f>
        <v>5</v>
      </c>
      <c r="DTJ540" s="340" t="s">
        <v>614</v>
      </c>
      <c r="DTK540" s="485">
        <f>DTK539+1</f>
        <v>5</v>
      </c>
      <c r="DTL540" s="340" t="s">
        <v>614</v>
      </c>
      <c r="DTM540" s="485">
        <f>DTM539+1</f>
        <v>5</v>
      </c>
      <c r="DTN540" s="340" t="s">
        <v>614</v>
      </c>
      <c r="DTO540" s="485">
        <f>DTO539+1</f>
        <v>5</v>
      </c>
      <c r="DTP540" s="340" t="s">
        <v>614</v>
      </c>
      <c r="DTQ540" s="485">
        <f>DTQ539+1</f>
        <v>5</v>
      </c>
      <c r="DTR540" s="340" t="s">
        <v>614</v>
      </c>
      <c r="DTS540" s="485">
        <f>DTS539+1</f>
        <v>5</v>
      </c>
      <c r="DTT540" s="340" t="s">
        <v>614</v>
      </c>
      <c r="DTU540" s="485">
        <f>DTU539+1</f>
        <v>5</v>
      </c>
      <c r="DTV540" s="340" t="s">
        <v>614</v>
      </c>
      <c r="DTW540" s="485">
        <f>DTW539+1</f>
        <v>5</v>
      </c>
      <c r="DTX540" s="340" t="s">
        <v>614</v>
      </c>
      <c r="DTY540" s="485">
        <f>DTY539+1</f>
        <v>5</v>
      </c>
      <c r="DTZ540" s="340" t="s">
        <v>614</v>
      </c>
      <c r="DUA540" s="485">
        <f>DUA539+1</f>
        <v>5</v>
      </c>
      <c r="DUB540" s="340" t="s">
        <v>614</v>
      </c>
      <c r="DUC540" s="485">
        <f>DUC539+1</f>
        <v>5</v>
      </c>
      <c r="DUD540" s="340" t="s">
        <v>614</v>
      </c>
      <c r="DUE540" s="485">
        <f>DUE539+1</f>
        <v>5</v>
      </c>
      <c r="DUF540" s="340" t="s">
        <v>614</v>
      </c>
      <c r="DUG540" s="485">
        <f>DUG539+1</f>
        <v>5</v>
      </c>
      <c r="DUH540" s="340" t="s">
        <v>614</v>
      </c>
      <c r="DUI540" s="485">
        <f>DUI539+1</f>
        <v>5</v>
      </c>
      <c r="DUJ540" s="340" t="s">
        <v>614</v>
      </c>
      <c r="DUK540" s="485">
        <f>DUK539+1</f>
        <v>5</v>
      </c>
      <c r="DUL540" s="340" t="s">
        <v>614</v>
      </c>
      <c r="DUM540" s="485">
        <f>DUM539+1</f>
        <v>5</v>
      </c>
      <c r="DUN540" s="340" t="s">
        <v>614</v>
      </c>
      <c r="DUO540" s="485">
        <f>DUO539+1</f>
        <v>5</v>
      </c>
      <c r="DUP540" s="340" t="s">
        <v>614</v>
      </c>
      <c r="DUQ540" s="485">
        <f>DUQ539+1</f>
        <v>5</v>
      </c>
      <c r="DUR540" s="340" t="s">
        <v>614</v>
      </c>
      <c r="DUS540" s="485">
        <f>DUS539+1</f>
        <v>5</v>
      </c>
      <c r="DUT540" s="340" t="s">
        <v>614</v>
      </c>
      <c r="DUU540" s="485">
        <f>DUU539+1</f>
        <v>5</v>
      </c>
      <c r="DUV540" s="340" t="s">
        <v>614</v>
      </c>
      <c r="DUW540" s="485">
        <f>DUW539+1</f>
        <v>5</v>
      </c>
      <c r="DUX540" s="340" t="s">
        <v>614</v>
      </c>
      <c r="DUY540" s="485">
        <f>DUY539+1</f>
        <v>5</v>
      </c>
      <c r="DUZ540" s="340" t="s">
        <v>614</v>
      </c>
      <c r="DVA540" s="485">
        <f>DVA539+1</f>
        <v>5</v>
      </c>
      <c r="DVB540" s="340" t="s">
        <v>614</v>
      </c>
      <c r="DVC540" s="485">
        <f>DVC539+1</f>
        <v>5</v>
      </c>
      <c r="DVD540" s="340" t="s">
        <v>614</v>
      </c>
      <c r="DVE540" s="485">
        <f>DVE539+1</f>
        <v>5</v>
      </c>
      <c r="DVF540" s="340" t="s">
        <v>614</v>
      </c>
      <c r="DVG540" s="485">
        <f>DVG539+1</f>
        <v>5</v>
      </c>
      <c r="DVH540" s="340" t="s">
        <v>614</v>
      </c>
      <c r="DVI540" s="485">
        <f>DVI539+1</f>
        <v>5</v>
      </c>
      <c r="DVJ540" s="340" t="s">
        <v>614</v>
      </c>
      <c r="DVK540" s="485">
        <f>DVK539+1</f>
        <v>5</v>
      </c>
      <c r="DVL540" s="340" t="s">
        <v>614</v>
      </c>
      <c r="DVM540" s="485">
        <f>DVM539+1</f>
        <v>5</v>
      </c>
      <c r="DVN540" s="340" t="s">
        <v>614</v>
      </c>
      <c r="DVO540" s="485">
        <f>DVO539+1</f>
        <v>5</v>
      </c>
      <c r="DVP540" s="340" t="s">
        <v>614</v>
      </c>
      <c r="DVQ540" s="485">
        <f>DVQ539+1</f>
        <v>5</v>
      </c>
      <c r="DVR540" s="340" t="s">
        <v>614</v>
      </c>
      <c r="DVS540" s="485">
        <f>DVS539+1</f>
        <v>5</v>
      </c>
      <c r="DVT540" s="340" t="s">
        <v>614</v>
      </c>
      <c r="DVU540" s="485">
        <f>DVU539+1</f>
        <v>5</v>
      </c>
      <c r="DVV540" s="340" t="s">
        <v>614</v>
      </c>
      <c r="DVW540" s="485">
        <f>DVW539+1</f>
        <v>5</v>
      </c>
      <c r="DVX540" s="340" t="s">
        <v>614</v>
      </c>
      <c r="DVY540" s="485">
        <f>DVY539+1</f>
        <v>5</v>
      </c>
      <c r="DVZ540" s="340" t="s">
        <v>614</v>
      </c>
      <c r="DWA540" s="485">
        <f>DWA539+1</f>
        <v>5</v>
      </c>
      <c r="DWB540" s="340" t="s">
        <v>614</v>
      </c>
      <c r="DWC540" s="485">
        <f>DWC539+1</f>
        <v>5</v>
      </c>
      <c r="DWD540" s="340" t="s">
        <v>614</v>
      </c>
      <c r="DWE540" s="485">
        <f>DWE539+1</f>
        <v>5</v>
      </c>
      <c r="DWF540" s="340" t="s">
        <v>614</v>
      </c>
      <c r="DWG540" s="485">
        <f>DWG539+1</f>
        <v>5</v>
      </c>
      <c r="DWH540" s="340" t="s">
        <v>614</v>
      </c>
      <c r="DWI540" s="485">
        <f>DWI539+1</f>
        <v>5</v>
      </c>
      <c r="DWJ540" s="340" t="s">
        <v>614</v>
      </c>
      <c r="DWK540" s="485">
        <f>DWK539+1</f>
        <v>5</v>
      </c>
      <c r="DWL540" s="340" t="s">
        <v>614</v>
      </c>
      <c r="DWM540" s="485">
        <f>DWM539+1</f>
        <v>5</v>
      </c>
      <c r="DWN540" s="340" t="s">
        <v>614</v>
      </c>
      <c r="DWO540" s="485">
        <f>DWO539+1</f>
        <v>5</v>
      </c>
      <c r="DWP540" s="340" t="s">
        <v>614</v>
      </c>
      <c r="DWQ540" s="485">
        <f>DWQ539+1</f>
        <v>5</v>
      </c>
      <c r="DWR540" s="340" t="s">
        <v>614</v>
      </c>
      <c r="DWS540" s="485">
        <f>DWS539+1</f>
        <v>5</v>
      </c>
      <c r="DWT540" s="340" t="s">
        <v>614</v>
      </c>
      <c r="DWU540" s="485">
        <f>DWU539+1</f>
        <v>5</v>
      </c>
      <c r="DWV540" s="340" t="s">
        <v>614</v>
      </c>
      <c r="DWW540" s="485">
        <f>DWW539+1</f>
        <v>5</v>
      </c>
      <c r="DWX540" s="340" t="s">
        <v>614</v>
      </c>
      <c r="DWY540" s="485">
        <f>DWY539+1</f>
        <v>5</v>
      </c>
      <c r="DWZ540" s="340" t="s">
        <v>614</v>
      </c>
      <c r="DXA540" s="485">
        <f>DXA539+1</f>
        <v>5</v>
      </c>
      <c r="DXB540" s="340" t="s">
        <v>614</v>
      </c>
      <c r="DXC540" s="485">
        <f>DXC539+1</f>
        <v>5</v>
      </c>
      <c r="DXD540" s="340" t="s">
        <v>614</v>
      </c>
      <c r="DXE540" s="485">
        <f>DXE539+1</f>
        <v>5</v>
      </c>
      <c r="DXF540" s="340" t="s">
        <v>614</v>
      </c>
      <c r="DXG540" s="485">
        <f>DXG539+1</f>
        <v>5</v>
      </c>
      <c r="DXH540" s="340" t="s">
        <v>614</v>
      </c>
      <c r="DXI540" s="485">
        <f>DXI539+1</f>
        <v>5</v>
      </c>
      <c r="DXJ540" s="340" t="s">
        <v>614</v>
      </c>
      <c r="DXK540" s="485">
        <f>DXK539+1</f>
        <v>5</v>
      </c>
      <c r="DXL540" s="340" t="s">
        <v>614</v>
      </c>
      <c r="DXM540" s="485">
        <f>DXM539+1</f>
        <v>5</v>
      </c>
      <c r="DXN540" s="340" t="s">
        <v>614</v>
      </c>
      <c r="DXO540" s="485">
        <f>DXO539+1</f>
        <v>5</v>
      </c>
      <c r="DXP540" s="340" t="s">
        <v>614</v>
      </c>
      <c r="DXQ540" s="485">
        <f>DXQ539+1</f>
        <v>5</v>
      </c>
      <c r="DXR540" s="340" t="s">
        <v>614</v>
      </c>
      <c r="DXS540" s="485">
        <f>DXS539+1</f>
        <v>5</v>
      </c>
      <c r="DXT540" s="340" t="s">
        <v>614</v>
      </c>
      <c r="DXU540" s="485">
        <f>DXU539+1</f>
        <v>5</v>
      </c>
      <c r="DXV540" s="340" t="s">
        <v>614</v>
      </c>
      <c r="DXW540" s="485">
        <f>DXW539+1</f>
        <v>5</v>
      </c>
      <c r="DXX540" s="340" t="s">
        <v>614</v>
      </c>
      <c r="DXY540" s="485">
        <f>DXY539+1</f>
        <v>5</v>
      </c>
      <c r="DXZ540" s="340" t="s">
        <v>614</v>
      </c>
      <c r="DYA540" s="485">
        <f>DYA539+1</f>
        <v>5</v>
      </c>
      <c r="DYB540" s="340" t="s">
        <v>614</v>
      </c>
      <c r="DYC540" s="485">
        <f>DYC539+1</f>
        <v>5</v>
      </c>
      <c r="DYD540" s="340" t="s">
        <v>614</v>
      </c>
      <c r="DYE540" s="485">
        <f>DYE539+1</f>
        <v>5</v>
      </c>
      <c r="DYF540" s="340" t="s">
        <v>614</v>
      </c>
      <c r="DYG540" s="485">
        <f>DYG539+1</f>
        <v>5</v>
      </c>
      <c r="DYH540" s="340" t="s">
        <v>614</v>
      </c>
      <c r="DYI540" s="485">
        <f>DYI539+1</f>
        <v>5</v>
      </c>
      <c r="DYJ540" s="340" t="s">
        <v>614</v>
      </c>
      <c r="DYK540" s="485">
        <f>DYK539+1</f>
        <v>5</v>
      </c>
      <c r="DYL540" s="340" t="s">
        <v>614</v>
      </c>
      <c r="DYM540" s="485">
        <f>DYM539+1</f>
        <v>5</v>
      </c>
      <c r="DYN540" s="340" t="s">
        <v>614</v>
      </c>
      <c r="DYO540" s="485">
        <f>DYO539+1</f>
        <v>5</v>
      </c>
      <c r="DYP540" s="340" t="s">
        <v>614</v>
      </c>
      <c r="DYQ540" s="485">
        <f>DYQ539+1</f>
        <v>5</v>
      </c>
      <c r="DYR540" s="340" t="s">
        <v>614</v>
      </c>
      <c r="DYS540" s="485">
        <f>DYS539+1</f>
        <v>5</v>
      </c>
      <c r="DYT540" s="340" t="s">
        <v>614</v>
      </c>
      <c r="DYU540" s="485">
        <f>DYU539+1</f>
        <v>5</v>
      </c>
      <c r="DYV540" s="340" t="s">
        <v>614</v>
      </c>
      <c r="DYW540" s="485">
        <f>DYW539+1</f>
        <v>5</v>
      </c>
      <c r="DYX540" s="340" t="s">
        <v>614</v>
      </c>
      <c r="DYY540" s="485">
        <f>DYY539+1</f>
        <v>5</v>
      </c>
      <c r="DYZ540" s="340" t="s">
        <v>614</v>
      </c>
      <c r="DZA540" s="485">
        <f>DZA539+1</f>
        <v>5</v>
      </c>
      <c r="DZB540" s="340" t="s">
        <v>614</v>
      </c>
      <c r="DZC540" s="485">
        <f>DZC539+1</f>
        <v>5</v>
      </c>
      <c r="DZD540" s="340" t="s">
        <v>614</v>
      </c>
      <c r="DZE540" s="485">
        <f>DZE539+1</f>
        <v>5</v>
      </c>
      <c r="DZF540" s="340" t="s">
        <v>614</v>
      </c>
      <c r="DZG540" s="485">
        <f>DZG539+1</f>
        <v>5</v>
      </c>
      <c r="DZH540" s="340" t="s">
        <v>614</v>
      </c>
      <c r="DZI540" s="485">
        <f>DZI539+1</f>
        <v>5</v>
      </c>
      <c r="DZJ540" s="340" t="s">
        <v>614</v>
      </c>
      <c r="DZK540" s="485">
        <f>DZK539+1</f>
        <v>5</v>
      </c>
      <c r="DZL540" s="340" t="s">
        <v>614</v>
      </c>
      <c r="DZM540" s="485">
        <f>DZM539+1</f>
        <v>5</v>
      </c>
      <c r="DZN540" s="340" t="s">
        <v>614</v>
      </c>
      <c r="DZO540" s="485">
        <f>DZO539+1</f>
        <v>5</v>
      </c>
      <c r="DZP540" s="340" t="s">
        <v>614</v>
      </c>
      <c r="DZQ540" s="485">
        <f>DZQ539+1</f>
        <v>5</v>
      </c>
      <c r="DZR540" s="340" t="s">
        <v>614</v>
      </c>
      <c r="DZS540" s="485">
        <f>DZS539+1</f>
        <v>5</v>
      </c>
      <c r="DZT540" s="340" t="s">
        <v>614</v>
      </c>
      <c r="DZU540" s="485">
        <f>DZU539+1</f>
        <v>5</v>
      </c>
      <c r="DZV540" s="340" t="s">
        <v>614</v>
      </c>
      <c r="DZW540" s="485">
        <f>DZW539+1</f>
        <v>5</v>
      </c>
      <c r="DZX540" s="340" t="s">
        <v>614</v>
      </c>
      <c r="DZY540" s="485">
        <f>DZY539+1</f>
        <v>5</v>
      </c>
      <c r="DZZ540" s="340" t="s">
        <v>614</v>
      </c>
      <c r="EAA540" s="485">
        <f>EAA539+1</f>
        <v>5</v>
      </c>
      <c r="EAB540" s="340" t="s">
        <v>614</v>
      </c>
      <c r="EAC540" s="485">
        <f>EAC539+1</f>
        <v>5</v>
      </c>
      <c r="EAD540" s="340" t="s">
        <v>614</v>
      </c>
      <c r="EAE540" s="485">
        <f>EAE539+1</f>
        <v>5</v>
      </c>
      <c r="EAF540" s="340" t="s">
        <v>614</v>
      </c>
      <c r="EAG540" s="485">
        <f>EAG539+1</f>
        <v>5</v>
      </c>
      <c r="EAH540" s="340" t="s">
        <v>614</v>
      </c>
      <c r="EAI540" s="485">
        <f>EAI539+1</f>
        <v>5</v>
      </c>
      <c r="EAJ540" s="340" t="s">
        <v>614</v>
      </c>
      <c r="EAK540" s="485">
        <f>EAK539+1</f>
        <v>5</v>
      </c>
      <c r="EAL540" s="340" t="s">
        <v>614</v>
      </c>
      <c r="EAM540" s="485">
        <f>EAM539+1</f>
        <v>5</v>
      </c>
      <c r="EAN540" s="340" t="s">
        <v>614</v>
      </c>
      <c r="EAO540" s="485">
        <f>EAO539+1</f>
        <v>5</v>
      </c>
      <c r="EAP540" s="340" t="s">
        <v>614</v>
      </c>
      <c r="EAQ540" s="485">
        <f>EAQ539+1</f>
        <v>5</v>
      </c>
      <c r="EAR540" s="340" t="s">
        <v>614</v>
      </c>
      <c r="EAS540" s="485">
        <f>EAS539+1</f>
        <v>5</v>
      </c>
      <c r="EAT540" s="340" t="s">
        <v>614</v>
      </c>
      <c r="EAU540" s="485">
        <f>EAU539+1</f>
        <v>5</v>
      </c>
      <c r="EAV540" s="340" t="s">
        <v>614</v>
      </c>
      <c r="EAW540" s="485">
        <f>EAW539+1</f>
        <v>5</v>
      </c>
      <c r="EAX540" s="340" t="s">
        <v>614</v>
      </c>
      <c r="EAY540" s="485">
        <f>EAY539+1</f>
        <v>5</v>
      </c>
      <c r="EAZ540" s="340" t="s">
        <v>614</v>
      </c>
      <c r="EBA540" s="485">
        <f>EBA539+1</f>
        <v>5</v>
      </c>
      <c r="EBB540" s="340" t="s">
        <v>614</v>
      </c>
      <c r="EBC540" s="485">
        <f>EBC539+1</f>
        <v>5</v>
      </c>
      <c r="EBD540" s="340" t="s">
        <v>614</v>
      </c>
      <c r="EBE540" s="485">
        <f>EBE539+1</f>
        <v>5</v>
      </c>
      <c r="EBF540" s="340" t="s">
        <v>614</v>
      </c>
      <c r="EBG540" s="485">
        <f>EBG539+1</f>
        <v>5</v>
      </c>
      <c r="EBH540" s="340" t="s">
        <v>614</v>
      </c>
      <c r="EBI540" s="485">
        <f>EBI539+1</f>
        <v>5</v>
      </c>
      <c r="EBJ540" s="340" t="s">
        <v>614</v>
      </c>
      <c r="EBK540" s="485">
        <f>EBK539+1</f>
        <v>5</v>
      </c>
      <c r="EBL540" s="340" t="s">
        <v>614</v>
      </c>
      <c r="EBM540" s="485">
        <f>EBM539+1</f>
        <v>5</v>
      </c>
      <c r="EBN540" s="340" t="s">
        <v>614</v>
      </c>
      <c r="EBO540" s="485">
        <f>EBO539+1</f>
        <v>5</v>
      </c>
      <c r="EBP540" s="340" t="s">
        <v>614</v>
      </c>
      <c r="EBQ540" s="485">
        <f>EBQ539+1</f>
        <v>5</v>
      </c>
      <c r="EBR540" s="340" t="s">
        <v>614</v>
      </c>
      <c r="EBS540" s="485">
        <f>EBS539+1</f>
        <v>5</v>
      </c>
      <c r="EBT540" s="340" t="s">
        <v>614</v>
      </c>
      <c r="EBU540" s="485">
        <f>EBU539+1</f>
        <v>5</v>
      </c>
      <c r="EBV540" s="340" t="s">
        <v>614</v>
      </c>
      <c r="EBW540" s="485">
        <f>EBW539+1</f>
        <v>5</v>
      </c>
      <c r="EBX540" s="340" t="s">
        <v>614</v>
      </c>
      <c r="EBY540" s="485">
        <f>EBY539+1</f>
        <v>5</v>
      </c>
      <c r="EBZ540" s="340" t="s">
        <v>614</v>
      </c>
      <c r="ECA540" s="485">
        <f>ECA539+1</f>
        <v>5</v>
      </c>
      <c r="ECB540" s="340" t="s">
        <v>614</v>
      </c>
      <c r="ECC540" s="485">
        <f>ECC539+1</f>
        <v>5</v>
      </c>
      <c r="ECD540" s="340" t="s">
        <v>614</v>
      </c>
      <c r="ECE540" s="485">
        <f>ECE539+1</f>
        <v>5</v>
      </c>
      <c r="ECF540" s="340" t="s">
        <v>614</v>
      </c>
      <c r="ECG540" s="485">
        <f>ECG539+1</f>
        <v>5</v>
      </c>
      <c r="ECH540" s="340" t="s">
        <v>614</v>
      </c>
      <c r="ECI540" s="485">
        <f>ECI539+1</f>
        <v>5</v>
      </c>
      <c r="ECJ540" s="340" t="s">
        <v>614</v>
      </c>
      <c r="ECK540" s="485">
        <f>ECK539+1</f>
        <v>5</v>
      </c>
      <c r="ECL540" s="340" t="s">
        <v>614</v>
      </c>
      <c r="ECM540" s="485">
        <f>ECM539+1</f>
        <v>5</v>
      </c>
      <c r="ECN540" s="340" t="s">
        <v>614</v>
      </c>
      <c r="ECO540" s="485">
        <f>ECO539+1</f>
        <v>5</v>
      </c>
      <c r="ECP540" s="340" t="s">
        <v>614</v>
      </c>
      <c r="ECQ540" s="485">
        <f>ECQ539+1</f>
        <v>5</v>
      </c>
      <c r="ECR540" s="340" t="s">
        <v>614</v>
      </c>
      <c r="ECS540" s="485">
        <f>ECS539+1</f>
        <v>5</v>
      </c>
      <c r="ECT540" s="340" t="s">
        <v>614</v>
      </c>
      <c r="ECU540" s="485">
        <f>ECU539+1</f>
        <v>5</v>
      </c>
      <c r="ECV540" s="340" t="s">
        <v>614</v>
      </c>
      <c r="ECW540" s="485">
        <f>ECW539+1</f>
        <v>5</v>
      </c>
      <c r="ECX540" s="340" t="s">
        <v>614</v>
      </c>
      <c r="ECY540" s="485">
        <f>ECY539+1</f>
        <v>5</v>
      </c>
      <c r="ECZ540" s="340" t="s">
        <v>614</v>
      </c>
      <c r="EDA540" s="485">
        <f>EDA539+1</f>
        <v>5</v>
      </c>
      <c r="EDB540" s="340" t="s">
        <v>614</v>
      </c>
      <c r="EDC540" s="485">
        <f>EDC539+1</f>
        <v>5</v>
      </c>
      <c r="EDD540" s="340" t="s">
        <v>614</v>
      </c>
      <c r="EDE540" s="485">
        <f>EDE539+1</f>
        <v>5</v>
      </c>
      <c r="EDF540" s="340" t="s">
        <v>614</v>
      </c>
      <c r="EDG540" s="485">
        <f>EDG539+1</f>
        <v>5</v>
      </c>
      <c r="EDH540" s="340" t="s">
        <v>614</v>
      </c>
      <c r="EDI540" s="485">
        <f>EDI539+1</f>
        <v>5</v>
      </c>
      <c r="EDJ540" s="340" t="s">
        <v>614</v>
      </c>
      <c r="EDK540" s="485">
        <f>EDK539+1</f>
        <v>5</v>
      </c>
      <c r="EDL540" s="340" t="s">
        <v>614</v>
      </c>
      <c r="EDM540" s="485">
        <f>EDM539+1</f>
        <v>5</v>
      </c>
      <c r="EDN540" s="340" t="s">
        <v>614</v>
      </c>
      <c r="EDO540" s="485">
        <f>EDO539+1</f>
        <v>5</v>
      </c>
      <c r="EDP540" s="340" t="s">
        <v>614</v>
      </c>
      <c r="EDQ540" s="485">
        <f>EDQ539+1</f>
        <v>5</v>
      </c>
      <c r="EDR540" s="340" t="s">
        <v>614</v>
      </c>
      <c r="EDS540" s="485">
        <f>EDS539+1</f>
        <v>5</v>
      </c>
      <c r="EDT540" s="340" t="s">
        <v>614</v>
      </c>
      <c r="EDU540" s="485">
        <f>EDU539+1</f>
        <v>5</v>
      </c>
      <c r="EDV540" s="340" t="s">
        <v>614</v>
      </c>
      <c r="EDW540" s="485">
        <f>EDW539+1</f>
        <v>5</v>
      </c>
      <c r="EDX540" s="340" t="s">
        <v>614</v>
      </c>
      <c r="EDY540" s="485">
        <f>EDY539+1</f>
        <v>5</v>
      </c>
      <c r="EDZ540" s="340" t="s">
        <v>614</v>
      </c>
      <c r="EEA540" s="485">
        <f>EEA539+1</f>
        <v>5</v>
      </c>
      <c r="EEB540" s="340" t="s">
        <v>614</v>
      </c>
      <c r="EEC540" s="485">
        <f>EEC539+1</f>
        <v>5</v>
      </c>
      <c r="EED540" s="340" t="s">
        <v>614</v>
      </c>
      <c r="EEE540" s="485">
        <f>EEE539+1</f>
        <v>5</v>
      </c>
      <c r="EEF540" s="340" t="s">
        <v>614</v>
      </c>
      <c r="EEG540" s="485">
        <f>EEG539+1</f>
        <v>5</v>
      </c>
      <c r="EEH540" s="340" t="s">
        <v>614</v>
      </c>
      <c r="EEI540" s="485">
        <f>EEI539+1</f>
        <v>5</v>
      </c>
      <c r="EEJ540" s="340" t="s">
        <v>614</v>
      </c>
      <c r="EEK540" s="485">
        <f>EEK539+1</f>
        <v>5</v>
      </c>
      <c r="EEL540" s="340" t="s">
        <v>614</v>
      </c>
      <c r="EEM540" s="485">
        <f>EEM539+1</f>
        <v>5</v>
      </c>
      <c r="EEN540" s="340" t="s">
        <v>614</v>
      </c>
      <c r="EEO540" s="485">
        <f>EEO539+1</f>
        <v>5</v>
      </c>
      <c r="EEP540" s="340" t="s">
        <v>614</v>
      </c>
      <c r="EEQ540" s="485">
        <f>EEQ539+1</f>
        <v>5</v>
      </c>
      <c r="EER540" s="340" t="s">
        <v>614</v>
      </c>
      <c r="EES540" s="485">
        <f>EES539+1</f>
        <v>5</v>
      </c>
      <c r="EET540" s="340" t="s">
        <v>614</v>
      </c>
      <c r="EEU540" s="485">
        <f>EEU539+1</f>
        <v>5</v>
      </c>
      <c r="EEV540" s="340" t="s">
        <v>614</v>
      </c>
      <c r="EEW540" s="485">
        <f>EEW539+1</f>
        <v>5</v>
      </c>
      <c r="EEX540" s="340" t="s">
        <v>614</v>
      </c>
      <c r="EEY540" s="485">
        <f>EEY539+1</f>
        <v>5</v>
      </c>
      <c r="EEZ540" s="340" t="s">
        <v>614</v>
      </c>
      <c r="EFA540" s="485">
        <f>EFA539+1</f>
        <v>5</v>
      </c>
      <c r="EFB540" s="340" t="s">
        <v>614</v>
      </c>
      <c r="EFC540" s="485">
        <f>EFC539+1</f>
        <v>5</v>
      </c>
      <c r="EFD540" s="340" t="s">
        <v>614</v>
      </c>
      <c r="EFE540" s="485">
        <f>EFE539+1</f>
        <v>5</v>
      </c>
      <c r="EFF540" s="340" t="s">
        <v>614</v>
      </c>
      <c r="EFG540" s="485">
        <f>EFG539+1</f>
        <v>5</v>
      </c>
      <c r="EFH540" s="340" t="s">
        <v>614</v>
      </c>
      <c r="EFI540" s="485">
        <f>EFI539+1</f>
        <v>5</v>
      </c>
      <c r="EFJ540" s="340" t="s">
        <v>614</v>
      </c>
      <c r="EFK540" s="485">
        <f>EFK539+1</f>
        <v>5</v>
      </c>
      <c r="EFL540" s="340" t="s">
        <v>614</v>
      </c>
      <c r="EFM540" s="485">
        <f>EFM539+1</f>
        <v>5</v>
      </c>
      <c r="EFN540" s="340" t="s">
        <v>614</v>
      </c>
      <c r="EFO540" s="485">
        <f>EFO539+1</f>
        <v>5</v>
      </c>
      <c r="EFP540" s="340" t="s">
        <v>614</v>
      </c>
      <c r="EFQ540" s="485">
        <f>EFQ539+1</f>
        <v>5</v>
      </c>
      <c r="EFR540" s="340" t="s">
        <v>614</v>
      </c>
      <c r="EFS540" s="485">
        <f>EFS539+1</f>
        <v>5</v>
      </c>
      <c r="EFT540" s="340" t="s">
        <v>614</v>
      </c>
      <c r="EFU540" s="485">
        <f>EFU539+1</f>
        <v>5</v>
      </c>
      <c r="EFV540" s="340" t="s">
        <v>614</v>
      </c>
      <c r="EFW540" s="485">
        <f>EFW539+1</f>
        <v>5</v>
      </c>
      <c r="EFX540" s="340" t="s">
        <v>614</v>
      </c>
      <c r="EFY540" s="485">
        <f>EFY539+1</f>
        <v>5</v>
      </c>
      <c r="EFZ540" s="340" t="s">
        <v>614</v>
      </c>
      <c r="EGA540" s="485">
        <f>EGA539+1</f>
        <v>5</v>
      </c>
      <c r="EGB540" s="340" t="s">
        <v>614</v>
      </c>
      <c r="EGC540" s="485">
        <f>EGC539+1</f>
        <v>5</v>
      </c>
      <c r="EGD540" s="340" t="s">
        <v>614</v>
      </c>
      <c r="EGE540" s="485">
        <f>EGE539+1</f>
        <v>5</v>
      </c>
      <c r="EGF540" s="340" t="s">
        <v>614</v>
      </c>
      <c r="EGG540" s="485">
        <f>EGG539+1</f>
        <v>5</v>
      </c>
      <c r="EGH540" s="340" t="s">
        <v>614</v>
      </c>
      <c r="EGI540" s="485">
        <f>EGI539+1</f>
        <v>5</v>
      </c>
      <c r="EGJ540" s="340" t="s">
        <v>614</v>
      </c>
      <c r="EGK540" s="485">
        <f>EGK539+1</f>
        <v>5</v>
      </c>
      <c r="EGL540" s="340" t="s">
        <v>614</v>
      </c>
      <c r="EGM540" s="485">
        <f>EGM539+1</f>
        <v>5</v>
      </c>
      <c r="EGN540" s="340" t="s">
        <v>614</v>
      </c>
      <c r="EGO540" s="485">
        <f>EGO539+1</f>
        <v>5</v>
      </c>
      <c r="EGP540" s="340" t="s">
        <v>614</v>
      </c>
      <c r="EGQ540" s="485">
        <f>EGQ539+1</f>
        <v>5</v>
      </c>
      <c r="EGR540" s="340" t="s">
        <v>614</v>
      </c>
      <c r="EGS540" s="485">
        <f>EGS539+1</f>
        <v>5</v>
      </c>
      <c r="EGT540" s="340" t="s">
        <v>614</v>
      </c>
      <c r="EGU540" s="485">
        <f>EGU539+1</f>
        <v>5</v>
      </c>
      <c r="EGV540" s="340" t="s">
        <v>614</v>
      </c>
      <c r="EGW540" s="485">
        <f>EGW539+1</f>
        <v>5</v>
      </c>
      <c r="EGX540" s="340" t="s">
        <v>614</v>
      </c>
      <c r="EGY540" s="485">
        <f>EGY539+1</f>
        <v>5</v>
      </c>
      <c r="EGZ540" s="340" t="s">
        <v>614</v>
      </c>
      <c r="EHA540" s="485">
        <f>EHA539+1</f>
        <v>5</v>
      </c>
      <c r="EHB540" s="340" t="s">
        <v>614</v>
      </c>
      <c r="EHC540" s="485">
        <f>EHC539+1</f>
        <v>5</v>
      </c>
      <c r="EHD540" s="340" t="s">
        <v>614</v>
      </c>
      <c r="EHE540" s="485">
        <f>EHE539+1</f>
        <v>5</v>
      </c>
      <c r="EHF540" s="340" t="s">
        <v>614</v>
      </c>
      <c r="EHG540" s="485">
        <f>EHG539+1</f>
        <v>5</v>
      </c>
      <c r="EHH540" s="340" t="s">
        <v>614</v>
      </c>
      <c r="EHI540" s="485">
        <f>EHI539+1</f>
        <v>5</v>
      </c>
      <c r="EHJ540" s="340" t="s">
        <v>614</v>
      </c>
      <c r="EHK540" s="485">
        <f>EHK539+1</f>
        <v>5</v>
      </c>
      <c r="EHL540" s="340" t="s">
        <v>614</v>
      </c>
      <c r="EHM540" s="485">
        <f>EHM539+1</f>
        <v>5</v>
      </c>
      <c r="EHN540" s="340" t="s">
        <v>614</v>
      </c>
      <c r="EHO540" s="485">
        <f>EHO539+1</f>
        <v>5</v>
      </c>
      <c r="EHP540" s="340" t="s">
        <v>614</v>
      </c>
      <c r="EHQ540" s="485">
        <f>EHQ539+1</f>
        <v>5</v>
      </c>
      <c r="EHR540" s="340" t="s">
        <v>614</v>
      </c>
      <c r="EHS540" s="485">
        <f>EHS539+1</f>
        <v>5</v>
      </c>
      <c r="EHT540" s="340" t="s">
        <v>614</v>
      </c>
      <c r="EHU540" s="485">
        <f>EHU539+1</f>
        <v>5</v>
      </c>
      <c r="EHV540" s="340" t="s">
        <v>614</v>
      </c>
      <c r="EHW540" s="485">
        <f>EHW539+1</f>
        <v>5</v>
      </c>
      <c r="EHX540" s="340" t="s">
        <v>614</v>
      </c>
      <c r="EHY540" s="485">
        <f>EHY539+1</f>
        <v>5</v>
      </c>
      <c r="EHZ540" s="340" t="s">
        <v>614</v>
      </c>
      <c r="EIA540" s="485">
        <f>EIA539+1</f>
        <v>5</v>
      </c>
      <c r="EIB540" s="340" t="s">
        <v>614</v>
      </c>
      <c r="EIC540" s="485">
        <f>EIC539+1</f>
        <v>5</v>
      </c>
      <c r="EID540" s="340" t="s">
        <v>614</v>
      </c>
      <c r="EIE540" s="485">
        <f>EIE539+1</f>
        <v>5</v>
      </c>
      <c r="EIF540" s="340" t="s">
        <v>614</v>
      </c>
      <c r="EIG540" s="485">
        <f>EIG539+1</f>
        <v>5</v>
      </c>
      <c r="EIH540" s="340" t="s">
        <v>614</v>
      </c>
      <c r="EII540" s="485">
        <f>EII539+1</f>
        <v>5</v>
      </c>
      <c r="EIJ540" s="340" t="s">
        <v>614</v>
      </c>
      <c r="EIK540" s="485">
        <f>EIK539+1</f>
        <v>5</v>
      </c>
      <c r="EIL540" s="340" t="s">
        <v>614</v>
      </c>
      <c r="EIM540" s="485">
        <f>EIM539+1</f>
        <v>5</v>
      </c>
      <c r="EIN540" s="340" t="s">
        <v>614</v>
      </c>
      <c r="EIO540" s="485">
        <f>EIO539+1</f>
        <v>5</v>
      </c>
      <c r="EIP540" s="340" t="s">
        <v>614</v>
      </c>
      <c r="EIQ540" s="485">
        <f>EIQ539+1</f>
        <v>5</v>
      </c>
      <c r="EIR540" s="340" t="s">
        <v>614</v>
      </c>
      <c r="EIS540" s="485">
        <f>EIS539+1</f>
        <v>5</v>
      </c>
      <c r="EIT540" s="340" t="s">
        <v>614</v>
      </c>
      <c r="EIU540" s="485">
        <f>EIU539+1</f>
        <v>5</v>
      </c>
      <c r="EIV540" s="340" t="s">
        <v>614</v>
      </c>
      <c r="EIW540" s="485">
        <f>EIW539+1</f>
        <v>5</v>
      </c>
      <c r="EIX540" s="340" t="s">
        <v>614</v>
      </c>
      <c r="EIY540" s="485">
        <f>EIY539+1</f>
        <v>5</v>
      </c>
      <c r="EIZ540" s="340" t="s">
        <v>614</v>
      </c>
      <c r="EJA540" s="485">
        <f>EJA539+1</f>
        <v>5</v>
      </c>
      <c r="EJB540" s="340" t="s">
        <v>614</v>
      </c>
      <c r="EJC540" s="485">
        <f>EJC539+1</f>
        <v>5</v>
      </c>
      <c r="EJD540" s="340" t="s">
        <v>614</v>
      </c>
      <c r="EJE540" s="485">
        <f>EJE539+1</f>
        <v>5</v>
      </c>
      <c r="EJF540" s="340" t="s">
        <v>614</v>
      </c>
      <c r="EJG540" s="485">
        <f>EJG539+1</f>
        <v>5</v>
      </c>
      <c r="EJH540" s="340" t="s">
        <v>614</v>
      </c>
      <c r="EJI540" s="485">
        <f>EJI539+1</f>
        <v>5</v>
      </c>
      <c r="EJJ540" s="340" t="s">
        <v>614</v>
      </c>
      <c r="EJK540" s="485">
        <f>EJK539+1</f>
        <v>5</v>
      </c>
      <c r="EJL540" s="340" t="s">
        <v>614</v>
      </c>
      <c r="EJM540" s="485">
        <f>EJM539+1</f>
        <v>5</v>
      </c>
      <c r="EJN540" s="340" t="s">
        <v>614</v>
      </c>
      <c r="EJO540" s="485">
        <f>EJO539+1</f>
        <v>5</v>
      </c>
      <c r="EJP540" s="340" t="s">
        <v>614</v>
      </c>
      <c r="EJQ540" s="485">
        <f>EJQ539+1</f>
        <v>5</v>
      </c>
      <c r="EJR540" s="340" t="s">
        <v>614</v>
      </c>
      <c r="EJS540" s="485">
        <f>EJS539+1</f>
        <v>5</v>
      </c>
      <c r="EJT540" s="340" t="s">
        <v>614</v>
      </c>
      <c r="EJU540" s="485">
        <f>EJU539+1</f>
        <v>5</v>
      </c>
      <c r="EJV540" s="340" t="s">
        <v>614</v>
      </c>
      <c r="EJW540" s="485">
        <f>EJW539+1</f>
        <v>5</v>
      </c>
      <c r="EJX540" s="340" t="s">
        <v>614</v>
      </c>
      <c r="EJY540" s="485">
        <f>EJY539+1</f>
        <v>5</v>
      </c>
      <c r="EJZ540" s="340" t="s">
        <v>614</v>
      </c>
      <c r="EKA540" s="485">
        <f>EKA539+1</f>
        <v>5</v>
      </c>
      <c r="EKB540" s="340" t="s">
        <v>614</v>
      </c>
      <c r="EKC540" s="485">
        <f>EKC539+1</f>
        <v>5</v>
      </c>
      <c r="EKD540" s="340" t="s">
        <v>614</v>
      </c>
      <c r="EKE540" s="485">
        <f>EKE539+1</f>
        <v>5</v>
      </c>
      <c r="EKF540" s="340" t="s">
        <v>614</v>
      </c>
      <c r="EKG540" s="485">
        <f>EKG539+1</f>
        <v>5</v>
      </c>
      <c r="EKH540" s="340" t="s">
        <v>614</v>
      </c>
      <c r="EKI540" s="485">
        <f>EKI539+1</f>
        <v>5</v>
      </c>
      <c r="EKJ540" s="340" t="s">
        <v>614</v>
      </c>
      <c r="EKK540" s="485">
        <f>EKK539+1</f>
        <v>5</v>
      </c>
      <c r="EKL540" s="340" t="s">
        <v>614</v>
      </c>
      <c r="EKM540" s="485">
        <f>EKM539+1</f>
        <v>5</v>
      </c>
      <c r="EKN540" s="340" t="s">
        <v>614</v>
      </c>
      <c r="EKO540" s="485">
        <f>EKO539+1</f>
        <v>5</v>
      </c>
      <c r="EKP540" s="340" t="s">
        <v>614</v>
      </c>
      <c r="EKQ540" s="485">
        <f>EKQ539+1</f>
        <v>5</v>
      </c>
      <c r="EKR540" s="340" t="s">
        <v>614</v>
      </c>
      <c r="EKS540" s="485">
        <f>EKS539+1</f>
        <v>5</v>
      </c>
      <c r="EKT540" s="340" t="s">
        <v>614</v>
      </c>
      <c r="EKU540" s="485">
        <f>EKU539+1</f>
        <v>5</v>
      </c>
      <c r="EKV540" s="340" t="s">
        <v>614</v>
      </c>
      <c r="EKW540" s="485">
        <f>EKW539+1</f>
        <v>5</v>
      </c>
      <c r="EKX540" s="340" t="s">
        <v>614</v>
      </c>
      <c r="EKY540" s="485">
        <f>EKY539+1</f>
        <v>5</v>
      </c>
      <c r="EKZ540" s="340" t="s">
        <v>614</v>
      </c>
      <c r="ELA540" s="485">
        <f>ELA539+1</f>
        <v>5</v>
      </c>
      <c r="ELB540" s="340" t="s">
        <v>614</v>
      </c>
      <c r="ELC540" s="485">
        <f>ELC539+1</f>
        <v>5</v>
      </c>
      <c r="ELD540" s="340" t="s">
        <v>614</v>
      </c>
      <c r="ELE540" s="485">
        <f>ELE539+1</f>
        <v>5</v>
      </c>
      <c r="ELF540" s="340" t="s">
        <v>614</v>
      </c>
      <c r="ELG540" s="485">
        <f>ELG539+1</f>
        <v>5</v>
      </c>
      <c r="ELH540" s="340" t="s">
        <v>614</v>
      </c>
      <c r="ELI540" s="485">
        <f>ELI539+1</f>
        <v>5</v>
      </c>
      <c r="ELJ540" s="340" t="s">
        <v>614</v>
      </c>
      <c r="ELK540" s="485">
        <f>ELK539+1</f>
        <v>5</v>
      </c>
      <c r="ELL540" s="340" t="s">
        <v>614</v>
      </c>
      <c r="ELM540" s="485">
        <f>ELM539+1</f>
        <v>5</v>
      </c>
      <c r="ELN540" s="340" t="s">
        <v>614</v>
      </c>
      <c r="ELO540" s="485">
        <f>ELO539+1</f>
        <v>5</v>
      </c>
      <c r="ELP540" s="340" t="s">
        <v>614</v>
      </c>
      <c r="ELQ540" s="485">
        <f>ELQ539+1</f>
        <v>5</v>
      </c>
      <c r="ELR540" s="340" t="s">
        <v>614</v>
      </c>
      <c r="ELS540" s="485">
        <f>ELS539+1</f>
        <v>5</v>
      </c>
      <c r="ELT540" s="340" t="s">
        <v>614</v>
      </c>
      <c r="ELU540" s="485">
        <f>ELU539+1</f>
        <v>5</v>
      </c>
      <c r="ELV540" s="340" t="s">
        <v>614</v>
      </c>
      <c r="ELW540" s="485">
        <f>ELW539+1</f>
        <v>5</v>
      </c>
      <c r="ELX540" s="340" t="s">
        <v>614</v>
      </c>
      <c r="ELY540" s="485">
        <f>ELY539+1</f>
        <v>5</v>
      </c>
      <c r="ELZ540" s="340" t="s">
        <v>614</v>
      </c>
      <c r="EMA540" s="485">
        <f>EMA539+1</f>
        <v>5</v>
      </c>
      <c r="EMB540" s="340" t="s">
        <v>614</v>
      </c>
      <c r="EMC540" s="485">
        <f>EMC539+1</f>
        <v>5</v>
      </c>
      <c r="EMD540" s="340" t="s">
        <v>614</v>
      </c>
      <c r="EME540" s="485">
        <f>EME539+1</f>
        <v>5</v>
      </c>
      <c r="EMF540" s="340" t="s">
        <v>614</v>
      </c>
      <c r="EMG540" s="485">
        <f>EMG539+1</f>
        <v>5</v>
      </c>
      <c r="EMH540" s="340" t="s">
        <v>614</v>
      </c>
      <c r="EMI540" s="485">
        <f>EMI539+1</f>
        <v>5</v>
      </c>
      <c r="EMJ540" s="340" t="s">
        <v>614</v>
      </c>
      <c r="EMK540" s="485">
        <f>EMK539+1</f>
        <v>5</v>
      </c>
      <c r="EML540" s="340" t="s">
        <v>614</v>
      </c>
      <c r="EMM540" s="485">
        <f>EMM539+1</f>
        <v>5</v>
      </c>
      <c r="EMN540" s="340" t="s">
        <v>614</v>
      </c>
      <c r="EMO540" s="485">
        <f>EMO539+1</f>
        <v>5</v>
      </c>
      <c r="EMP540" s="340" t="s">
        <v>614</v>
      </c>
      <c r="EMQ540" s="485">
        <f>EMQ539+1</f>
        <v>5</v>
      </c>
      <c r="EMR540" s="340" t="s">
        <v>614</v>
      </c>
      <c r="EMS540" s="485">
        <f>EMS539+1</f>
        <v>5</v>
      </c>
      <c r="EMT540" s="340" t="s">
        <v>614</v>
      </c>
      <c r="EMU540" s="485">
        <f>EMU539+1</f>
        <v>5</v>
      </c>
      <c r="EMV540" s="340" t="s">
        <v>614</v>
      </c>
      <c r="EMW540" s="485">
        <f>EMW539+1</f>
        <v>5</v>
      </c>
      <c r="EMX540" s="340" t="s">
        <v>614</v>
      </c>
      <c r="EMY540" s="485">
        <f>EMY539+1</f>
        <v>5</v>
      </c>
      <c r="EMZ540" s="340" t="s">
        <v>614</v>
      </c>
      <c r="ENA540" s="485">
        <f>ENA539+1</f>
        <v>5</v>
      </c>
      <c r="ENB540" s="340" t="s">
        <v>614</v>
      </c>
      <c r="ENC540" s="485">
        <f>ENC539+1</f>
        <v>5</v>
      </c>
      <c r="END540" s="340" t="s">
        <v>614</v>
      </c>
      <c r="ENE540" s="485">
        <f>ENE539+1</f>
        <v>5</v>
      </c>
      <c r="ENF540" s="340" t="s">
        <v>614</v>
      </c>
      <c r="ENG540" s="485">
        <f>ENG539+1</f>
        <v>5</v>
      </c>
      <c r="ENH540" s="340" t="s">
        <v>614</v>
      </c>
      <c r="ENI540" s="485">
        <f>ENI539+1</f>
        <v>5</v>
      </c>
      <c r="ENJ540" s="340" t="s">
        <v>614</v>
      </c>
      <c r="ENK540" s="485">
        <f>ENK539+1</f>
        <v>5</v>
      </c>
      <c r="ENL540" s="340" t="s">
        <v>614</v>
      </c>
      <c r="ENM540" s="485">
        <f>ENM539+1</f>
        <v>5</v>
      </c>
      <c r="ENN540" s="340" t="s">
        <v>614</v>
      </c>
      <c r="ENO540" s="485">
        <f>ENO539+1</f>
        <v>5</v>
      </c>
      <c r="ENP540" s="340" t="s">
        <v>614</v>
      </c>
      <c r="ENQ540" s="485">
        <f>ENQ539+1</f>
        <v>5</v>
      </c>
      <c r="ENR540" s="340" t="s">
        <v>614</v>
      </c>
      <c r="ENS540" s="485">
        <f>ENS539+1</f>
        <v>5</v>
      </c>
      <c r="ENT540" s="340" t="s">
        <v>614</v>
      </c>
      <c r="ENU540" s="485">
        <f>ENU539+1</f>
        <v>5</v>
      </c>
      <c r="ENV540" s="340" t="s">
        <v>614</v>
      </c>
      <c r="ENW540" s="485">
        <f>ENW539+1</f>
        <v>5</v>
      </c>
      <c r="ENX540" s="340" t="s">
        <v>614</v>
      </c>
      <c r="ENY540" s="485">
        <f>ENY539+1</f>
        <v>5</v>
      </c>
      <c r="ENZ540" s="340" t="s">
        <v>614</v>
      </c>
      <c r="EOA540" s="485">
        <f>EOA539+1</f>
        <v>5</v>
      </c>
      <c r="EOB540" s="340" t="s">
        <v>614</v>
      </c>
      <c r="EOC540" s="485">
        <f>EOC539+1</f>
        <v>5</v>
      </c>
      <c r="EOD540" s="340" t="s">
        <v>614</v>
      </c>
      <c r="EOE540" s="485">
        <f>EOE539+1</f>
        <v>5</v>
      </c>
      <c r="EOF540" s="340" t="s">
        <v>614</v>
      </c>
      <c r="EOG540" s="485">
        <f>EOG539+1</f>
        <v>5</v>
      </c>
      <c r="EOH540" s="340" t="s">
        <v>614</v>
      </c>
      <c r="EOI540" s="485">
        <f>EOI539+1</f>
        <v>5</v>
      </c>
      <c r="EOJ540" s="340" t="s">
        <v>614</v>
      </c>
      <c r="EOK540" s="485">
        <f>EOK539+1</f>
        <v>5</v>
      </c>
      <c r="EOL540" s="340" t="s">
        <v>614</v>
      </c>
      <c r="EOM540" s="485">
        <f>EOM539+1</f>
        <v>5</v>
      </c>
      <c r="EON540" s="340" t="s">
        <v>614</v>
      </c>
      <c r="EOO540" s="485">
        <f>EOO539+1</f>
        <v>5</v>
      </c>
      <c r="EOP540" s="340" t="s">
        <v>614</v>
      </c>
      <c r="EOQ540" s="485">
        <f>EOQ539+1</f>
        <v>5</v>
      </c>
      <c r="EOR540" s="340" t="s">
        <v>614</v>
      </c>
      <c r="EOS540" s="485">
        <f>EOS539+1</f>
        <v>5</v>
      </c>
      <c r="EOT540" s="340" t="s">
        <v>614</v>
      </c>
      <c r="EOU540" s="485">
        <f>EOU539+1</f>
        <v>5</v>
      </c>
      <c r="EOV540" s="340" t="s">
        <v>614</v>
      </c>
      <c r="EOW540" s="485">
        <f>EOW539+1</f>
        <v>5</v>
      </c>
      <c r="EOX540" s="340" t="s">
        <v>614</v>
      </c>
      <c r="EOY540" s="485">
        <f>EOY539+1</f>
        <v>5</v>
      </c>
      <c r="EOZ540" s="340" t="s">
        <v>614</v>
      </c>
      <c r="EPA540" s="485">
        <f>EPA539+1</f>
        <v>5</v>
      </c>
      <c r="EPB540" s="340" t="s">
        <v>614</v>
      </c>
      <c r="EPC540" s="485">
        <f>EPC539+1</f>
        <v>5</v>
      </c>
      <c r="EPD540" s="340" t="s">
        <v>614</v>
      </c>
      <c r="EPE540" s="485">
        <f>EPE539+1</f>
        <v>5</v>
      </c>
      <c r="EPF540" s="340" t="s">
        <v>614</v>
      </c>
      <c r="EPG540" s="485">
        <f>EPG539+1</f>
        <v>5</v>
      </c>
      <c r="EPH540" s="340" t="s">
        <v>614</v>
      </c>
      <c r="EPI540" s="485">
        <f>EPI539+1</f>
        <v>5</v>
      </c>
      <c r="EPJ540" s="340" t="s">
        <v>614</v>
      </c>
      <c r="EPK540" s="485">
        <f>EPK539+1</f>
        <v>5</v>
      </c>
      <c r="EPL540" s="340" t="s">
        <v>614</v>
      </c>
      <c r="EPM540" s="485">
        <f>EPM539+1</f>
        <v>5</v>
      </c>
      <c r="EPN540" s="340" t="s">
        <v>614</v>
      </c>
      <c r="EPO540" s="485">
        <f>EPO539+1</f>
        <v>5</v>
      </c>
      <c r="EPP540" s="340" t="s">
        <v>614</v>
      </c>
      <c r="EPQ540" s="485">
        <f>EPQ539+1</f>
        <v>5</v>
      </c>
      <c r="EPR540" s="340" t="s">
        <v>614</v>
      </c>
      <c r="EPS540" s="485">
        <f>EPS539+1</f>
        <v>5</v>
      </c>
      <c r="EPT540" s="340" t="s">
        <v>614</v>
      </c>
      <c r="EPU540" s="485">
        <f>EPU539+1</f>
        <v>5</v>
      </c>
      <c r="EPV540" s="340" t="s">
        <v>614</v>
      </c>
      <c r="EPW540" s="485">
        <f>EPW539+1</f>
        <v>5</v>
      </c>
      <c r="EPX540" s="340" t="s">
        <v>614</v>
      </c>
      <c r="EPY540" s="485">
        <f>EPY539+1</f>
        <v>5</v>
      </c>
      <c r="EPZ540" s="340" t="s">
        <v>614</v>
      </c>
      <c r="EQA540" s="485">
        <f>EQA539+1</f>
        <v>5</v>
      </c>
      <c r="EQB540" s="340" t="s">
        <v>614</v>
      </c>
      <c r="EQC540" s="485">
        <f>EQC539+1</f>
        <v>5</v>
      </c>
      <c r="EQD540" s="340" t="s">
        <v>614</v>
      </c>
      <c r="EQE540" s="485">
        <f>EQE539+1</f>
        <v>5</v>
      </c>
      <c r="EQF540" s="340" t="s">
        <v>614</v>
      </c>
      <c r="EQG540" s="485">
        <f>EQG539+1</f>
        <v>5</v>
      </c>
      <c r="EQH540" s="340" t="s">
        <v>614</v>
      </c>
      <c r="EQI540" s="485">
        <f>EQI539+1</f>
        <v>5</v>
      </c>
      <c r="EQJ540" s="340" t="s">
        <v>614</v>
      </c>
      <c r="EQK540" s="485">
        <f>EQK539+1</f>
        <v>5</v>
      </c>
      <c r="EQL540" s="340" t="s">
        <v>614</v>
      </c>
      <c r="EQM540" s="485">
        <f>EQM539+1</f>
        <v>5</v>
      </c>
      <c r="EQN540" s="340" t="s">
        <v>614</v>
      </c>
      <c r="EQO540" s="485">
        <f>EQO539+1</f>
        <v>5</v>
      </c>
      <c r="EQP540" s="340" t="s">
        <v>614</v>
      </c>
      <c r="EQQ540" s="485">
        <f>EQQ539+1</f>
        <v>5</v>
      </c>
      <c r="EQR540" s="340" t="s">
        <v>614</v>
      </c>
      <c r="EQS540" s="485">
        <f>EQS539+1</f>
        <v>5</v>
      </c>
      <c r="EQT540" s="340" t="s">
        <v>614</v>
      </c>
      <c r="EQU540" s="485">
        <f>EQU539+1</f>
        <v>5</v>
      </c>
      <c r="EQV540" s="340" t="s">
        <v>614</v>
      </c>
      <c r="EQW540" s="485">
        <f>EQW539+1</f>
        <v>5</v>
      </c>
      <c r="EQX540" s="340" t="s">
        <v>614</v>
      </c>
      <c r="EQY540" s="485">
        <f>EQY539+1</f>
        <v>5</v>
      </c>
      <c r="EQZ540" s="340" t="s">
        <v>614</v>
      </c>
      <c r="ERA540" s="485">
        <f>ERA539+1</f>
        <v>5</v>
      </c>
      <c r="ERB540" s="340" t="s">
        <v>614</v>
      </c>
      <c r="ERC540" s="485">
        <f>ERC539+1</f>
        <v>5</v>
      </c>
      <c r="ERD540" s="340" t="s">
        <v>614</v>
      </c>
      <c r="ERE540" s="485">
        <f>ERE539+1</f>
        <v>5</v>
      </c>
      <c r="ERF540" s="340" t="s">
        <v>614</v>
      </c>
      <c r="ERG540" s="485">
        <f>ERG539+1</f>
        <v>5</v>
      </c>
      <c r="ERH540" s="340" t="s">
        <v>614</v>
      </c>
      <c r="ERI540" s="485">
        <f>ERI539+1</f>
        <v>5</v>
      </c>
      <c r="ERJ540" s="340" t="s">
        <v>614</v>
      </c>
      <c r="ERK540" s="485">
        <f>ERK539+1</f>
        <v>5</v>
      </c>
      <c r="ERL540" s="340" t="s">
        <v>614</v>
      </c>
      <c r="ERM540" s="485">
        <f>ERM539+1</f>
        <v>5</v>
      </c>
      <c r="ERN540" s="340" t="s">
        <v>614</v>
      </c>
      <c r="ERO540" s="485">
        <f>ERO539+1</f>
        <v>5</v>
      </c>
      <c r="ERP540" s="340" t="s">
        <v>614</v>
      </c>
      <c r="ERQ540" s="485">
        <f>ERQ539+1</f>
        <v>5</v>
      </c>
      <c r="ERR540" s="340" t="s">
        <v>614</v>
      </c>
      <c r="ERS540" s="485">
        <f>ERS539+1</f>
        <v>5</v>
      </c>
      <c r="ERT540" s="340" t="s">
        <v>614</v>
      </c>
      <c r="ERU540" s="485">
        <f>ERU539+1</f>
        <v>5</v>
      </c>
      <c r="ERV540" s="340" t="s">
        <v>614</v>
      </c>
      <c r="ERW540" s="485">
        <f>ERW539+1</f>
        <v>5</v>
      </c>
      <c r="ERX540" s="340" t="s">
        <v>614</v>
      </c>
      <c r="ERY540" s="485">
        <f>ERY539+1</f>
        <v>5</v>
      </c>
      <c r="ERZ540" s="340" t="s">
        <v>614</v>
      </c>
      <c r="ESA540" s="485">
        <f>ESA539+1</f>
        <v>5</v>
      </c>
      <c r="ESB540" s="340" t="s">
        <v>614</v>
      </c>
      <c r="ESC540" s="485">
        <f>ESC539+1</f>
        <v>5</v>
      </c>
      <c r="ESD540" s="340" t="s">
        <v>614</v>
      </c>
      <c r="ESE540" s="485">
        <f>ESE539+1</f>
        <v>5</v>
      </c>
      <c r="ESF540" s="340" t="s">
        <v>614</v>
      </c>
      <c r="ESG540" s="485">
        <f>ESG539+1</f>
        <v>5</v>
      </c>
      <c r="ESH540" s="340" t="s">
        <v>614</v>
      </c>
      <c r="ESI540" s="485">
        <f>ESI539+1</f>
        <v>5</v>
      </c>
      <c r="ESJ540" s="340" t="s">
        <v>614</v>
      </c>
      <c r="ESK540" s="485">
        <f>ESK539+1</f>
        <v>5</v>
      </c>
      <c r="ESL540" s="340" t="s">
        <v>614</v>
      </c>
      <c r="ESM540" s="485">
        <f>ESM539+1</f>
        <v>5</v>
      </c>
      <c r="ESN540" s="340" t="s">
        <v>614</v>
      </c>
      <c r="ESO540" s="485">
        <f>ESO539+1</f>
        <v>5</v>
      </c>
      <c r="ESP540" s="340" t="s">
        <v>614</v>
      </c>
      <c r="ESQ540" s="485">
        <f>ESQ539+1</f>
        <v>5</v>
      </c>
      <c r="ESR540" s="340" t="s">
        <v>614</v>
      </c>
      <c r="ESS540" s="485">
        <f>ESS539+1</f>
        <v>5</v>
      </c>
      <c r="EST540" s="340" t="s">
        <v>614</v>
      </c>
      <c r="ESU540" s="485">
        <f>ESU539+1</f>
        <v>5</v>
      </c>
      <c r="ESV540" s="340" t="s">
        <v>614</v>
      </c>
      <c r="ESW540" s="485">
        <f>ESW539+1</f>
        <v>5</v>
      </c>
      <c r="ESX540" s="340" t="s">
        <v>614</v>
      </c>
      <c r="ESY540" s="485">
        <f>ESY539+1</f>
        <v>5</v>
      </c>
      <c r="ESZ540" s="340" t="s">
        <v>614</v>
      </c>
      <c r="ETA540" s="485">
        <f>ETA539+1</f>
        <v>5</v>
      </c>
      <c r="ETB540" s="340" t="s">
        <v>614</v>
      </c>
      <c r="ETC540" s="485">
        <f>ETC539+1</f>
        <v>5</v>
      </c>
      <c r="ETD540" s="340" t="s">
        <v>614</v>
      </c>
      <c r="ETE540" s="485">
        <f>ETE539+1</f>
        <v>5</v>
      </c>
      <c r="ETF540" s="340" t="s">
        <v>614</v>
      </c>
      <c r="ETG540" s="485">
        <f>ETG539+1</f>
        <v>5</v>
      </c>
      <c r="ETH540" s="340" t="s">
        <v>614</v>
      </c>
      <c r="ETI540" s="485">
        <f>ETI539+1</f>
        <v>5</v>
      </c>
      <c r="ETJ540" s="340" t="s">
        <v>614</v>
      </c>
      <c r="ETK540" s="485">
        <f>ETK539+1</f>
        <v>5</v>
      </c>
      <c r="ETL540" s="340" t="s">
        <v>614</v>
      </c>
      <c r="ETM540" s="485">
        <f>ETM539+1</f>
        <v>5</v>
      </c>
      <c r="ETN540" s="340" t="s">
        <v>614</v>
      </c>
      <c r="ETO540" s="485">
        <f>ETO539+1</f>
        <v>5</v>
      </c>
      <c r="ETP540" s="340" t="s">
        <v>614</v>
      </c>
      <c r="ETQ540" s="485">
        <f>ETQ539+1</f>
        <v>5</v>
      </c>
      <c r="ETR540" s="340" t="s">
        <v>614</v>
      </c>
      <c r="ETS540" s="485">
        <f>ETS539+1</f>
        <v>5</v>
      </c>
      <c r="ETT540" s="340" t="s">
        <v>614</v>
      </c>
      <c r="ETU540" s="485">
        <f>ETU539+1</f>
        <v>5</v>
      </c>
      <c r="ETV540" s="340" t="s">
        <v>614</v>
      </c>
      <c r="ETW540" s="485">
        <f>ETW539+1</f>
        <v>5</v>
      </c>
      <c r="ETX540" s="340" t="s">
        <v>614</v>
      </c>
      <c r="ETY540" s="485">
        <f>ETY539+1</f>
        <v>5</v>
      </c>
      <c r="ETZ540" s="340" t="s">
        <v>614</v>
      </c>
      <c r="EUA540" s="485">
        <f>EUA539+1</f>
        <v>5</v>
      </c>
      <c r="EUB540" s="340" t="s">
        <v>614</v>
      </c>
      <c r="EUC540" s="485">
        <f>EUC539+1</f>
        <v>5</v>
      </c>
      <c r="EUD540" s="340" t="s">
        <v>614</v>
      </c>
      <c r="EUE540" s="485">
        <f>EUE539+1</f>
        <v>5</v>
      </c>
      <c r="EUF540" s="340" t="s">
        <v>614</v>
      </c>
      <c r="EUG540" s="485">
        <f>EUG539+1</f>
        <v>5</v>
      </c>
      <c r="EUH540" s="340" t="s">
        <v>614</v>
      </c>
      <c r="EUI540" s="485">
        <f>EUI539+1</f>
        <v>5</v>
      </c>
      <c r="EUJ540" s="340" t="s">
        <v>614</v>
      </c>
      <c r="EUK540" s="485">
        <f>EUK539+1</f>
        <v>5</v>
      </c>
      <c r="EUL540" s="340" t="s">
        <v>614</v>
      </c>
      <c r="EUM540" s="485">
        <f>EUM539+1</f>
        <v>5</v>
      </c>
      <c r="EUN540" s="340" t="s">
        <v>614</v>
      </c>
      <c r="EUO540" s="485">
        <f>EUO539+1</f>
        <v>5</v>
      </c>
      <c r="EUP540" s="340" t="s">
        <v>614</v>
      </c>
      <c r="EUQ540" s="485">
        <f>EUQ539+1</f>
        <v>5</v>
      </c>
      <c r="EUR540" s="340" t="s">
        <v>614</v>
      </c>
      <c r="EUS540" s="485">
        <f>EUS539+1</f>
        <v>5</v>
      </c>
      <c r="EUT540" s="340" t="s">
        <v>614</v>
      </c>
      <c r="EUU540" s="485">
        <f>EUU539+1</f>
        <v>5</v>
      </c>
      <c r="EUV540" s="340" t="s">
        <v>614</v>
      </c>
      <c r="EUW540" s="485">
        <f>EUW539+1</f>
        <v>5</v>
      </c>
      <c r="EUX540" s="340" t="s">
        <v>614</v>
      </c>
      <c r="EUY540" s="485">
        <f>EUY539+1</f>
        <v>5</v>
      </c>
      <c r="EUZ540" s="340" t="s">
        <v>614</v>
      </c>
      <c r="EVA540" s="485">
        <f>EVA539+1</f>
        <v>5</v>
      </c>
      <c r="EVB540" s="340" t="s">
        <v>614</v>
      </c>
      <c r="EVC540" s="485">
        <f>EVC539+1</f>
        <v>5</v>
      </c>
      <c r="EVD540" s="340" t="s">
        <v>614</v>
      </c>
      <c r="EVE540" s="485">
        <f>EVE539+1</f>
        <v>5</v>
      </c>
      <c r="EVF540" s="340" t="s">
        <v>614</v>
      </c>
      <c r="EVG540" s="485">
        <f>EVG539+1</f>
        <v>5</v>
      </c>
      <c r="EVH540" s="340" t="s">
        <v>614</v>
      </c>
      <c r="EVI540" s="485">
        <f>EVI539+1</f>
        <v>5</v>
      </c>
      <c r="EVJ540" s="340" t="s">
        <v>614</v>
      </c>
      <c r="EVK540" s="485">
        <f>EVK539+1</f>
        <v>5</v>
      </c>
      <c r="EVL540" s="340" t="s">
        <v>614</v>
      </c>
      <c r="EVM540" s="485">
        <f>EVM539+1</f>
        <v>5</v>
      </c>
      <c r="EVN540" s="340" t="s">
        <v>614</v>
      </c>
      <c r="EVO540" s="485">
        <f>EVO539+1</f>
        <v>5</v>
      </c>
      <c r="EVP540" s="340" t="s">
        <v>614</v>
      </c>
      <c r="EVQ540" s="485">
        <f>EVQ539+1</f>
        <v>5</v>
      </c>
      <c r="EVR540" s="340" t="s">
        <v>614</v>
      </c>
      <c r="EVS540" s="485">
        <f>EVS539+1</f>
        <v>5</v>
      </c>
      <c r="EVT540" s="340" t="s">
        <v>614</v>
      </c>
      <c r="EVU540" s="485">
        <f>EVU539+1</f>
        <v>5</v>
      </c>
      <c r="EVV540" s="340" t="s">
        <v>614</v>
      </c>
      <c r="EVW540" s="485">
        <f>EVW539+1</f>
        <v>5</v>
      </c>
      <c r="EVX540" s="340" t="s">
        <v>614</v>
      </c>
      <c r="EVY540" s="485">
        <f>EVY539+1</f>
        <v>5</v>
      </c>
      <c r="EVZ540" s="340" t="s">
        <v>614</v>
      </c>
      <c r="EWA540" s="485">
        <f>EWA539+1</f>
        <v>5</v>
      </c>
      <c r="EWB540" s="340" t="s">
        <v>614</v>
      </c>
      <c r="EWC540" s="485">
        <f>EWC539+1</f>
        <v>5</v>
      </c>
      <c r="EWD540" s="340" t="s">
        <v>614</v>
      </c>
      <c r="EWE540" s="485">
        <f>EWE539+1</f>
        <v>5</v>
      </c>
      <c r="EWF540" s="340" t="s">
        <v>614</v>
      </c>
      <c r="EWG540" s="485">
        <f>EWG539+1</f>
        <v>5</v>
      </c>
      <c r="EWH540" s="340" t="s">
        <v>614</v>
      </c>
      <c r="EWI540" s="485">
        <f>EWI539+1</f>
        <v>5</v>
      </c>
      <c r="EWJ540" s="340" t="s">
        <v>614</v>
      </c>
      <c r="EWK540" s="485">
        <f>EWK539+1</f>
        <v>5</v>
      </c>
      <c r="EWL540" s="340" t="s">
        <v>614</v>
      </c>
      <c r="EWM540" s="485">
        <f>EWM539+1</f>
        <v>5</v>
      </c>
      <c r="EWN540" s="340" t="s">
        <v>614</v>
      </c>
      <c r="EWO540" s="485">
        <f>EWO539+1</f>
        <v>5</v>
      </c>
      <c r="EWP540" s="340" t="s">
        <v>614</v>
      </c>
      <c r="EWQ540" s="485">
        <f>EWQ539+1</f>
        <v>5</v>
      </c>
      <c r="EWR540" s="340" t="s">
        <v>614</v>
      </c>
      <c r="EWS540" s="485">
        <f>EWS539+1</f>
        <v>5</v>
      </c>
      <c r="EWT540" s="340" t="s">
        <v>614</v>
      </c>
      <c r="EWU540" s="485">
        <f>EWU539+1</f>
        <v>5</v>
      </c>
      <c r="EWV540" s="340" t="s">
        <v>614</v>
      </c>
      <c r="EWW540" s="485">
        <f>EWW539+1</f>
        <v>5</v>
      </c>
      <c r="EWX540" s="340" t="s">
        <v>614</v>
      </c>
      <c r="EWY540" s="485">
        <f>EWY539+1</f>
        <v>5</v>
      </c>
      <c r="EWZ540" s="340" t="s">
        <v>614</v>
      </c>
      <c r="EXA540" s="485">
        <f>EXA539+1</f>
        <v>5</v>
      </c>
      <c r="EXB540" s="340" t="s">
        <v>614</v>
      </c>
      <c r="EXC540" s="485">
        <f>EXC539+1</f>
        <v>5</v>
      </c>
      <c r="EXD540" s="340" t="s">
        <v>614</v>
      </c>
      <c r="EXE540" s="485">
        <f>EXE539+1</f>
        <v>5</v>
      </c>
      <c r="EXF540" s="340" t="s">
        <v>614</v>
      </c>
      <c r="EXG540" s="485">
        <f>EXG539+1</f>
        <v>5</v>
      </c>
      <c r="EXH540" s="340" t="s">
        <v>614</v>
      </c>
      <c r="EXI540" s="485">
        <f>EXI539+1</f>
        <v>5</v>
      </c>
      <c r="EXJ540" s="340" t="s">
        <v>614</v>
      </c>
      <c r="EXK540" s="485">
        <f>EXK539+1</f>
        <v>5</v>
      </c>
      <c r="EXL540" s="340" t="s">
        <v>614</v>
      </c>
      <c r="EXM540" s="485">
        <f>EXM539+1</f>
        <v>5</v>
      </c>
      <c r="EXN540" s="340" t="s">
        <v>614</v>
      </c>
      <c r="EXO540" s="485">
        <f>EXO539+1</f>
        <v>5</v>
      </c>
      <c r="EXP540" s="340" t="s">
        <v>614</v>
      </c>
      <c r="EXQ540" s="485">
        <f>EXQ539+1</f>
        <v>5</v>
      </c>
      <c r="EXR540" s="340" t="s">
        <v>614</v>
      </c>
      <c r="EXS540" s="485">
        <f>EXS539+1</f>
        <v>5</v>
      </c>
      <c r="EXT540" s="340" t="s">
        <v>614</v>
      </c>
      <c r="EXU540" s="485">
        <f>EXU539+1</f>
        <v>5</v>
      </c>
      <c r="EXV540" s="340" t="s">
        <v>614</v>
      </c>
      <c r="EXW540" s="485">
        <f>EXW539+1</f>
        <v>5</v>
      </c>
      <c r="EXX540" s="340" t="s">
        <v>614</v>
      </c>
      <c r="EXY540" s="485">
        <f>EXY539+1</f>
        <v>5</v>
      </c>
      <c r="EXZ540" s="340" t="s">
        <v>614</v>
      </c>
      <c r="EYA540" s="485">
        <f>EYA539+1</f>
        <v>5</v>
      </c>
      <c r="EYB540" s="340" t="s">
        <v>614</v>
      </c>
      <c r="EYC540" s="485">
        <f>EYC539+1</f>
        <v>5</v>
      </c>
      <c r="EYD540" s="340" t="s">
        <v>614</v>
      </c>
      <c r="EYE540" s="485">
        <f>EYE539+1</f>
        <v>5</v>
      </c>
      <c r="EYF540" s="340" t="s">
        <v>614</v>
      </c>
      <c r="EYG540" s="485">
        <f>EYG539+1</f>
        <v>5</v>
      </c>
      <c r="EYH540" s="340" t="s">
        <v>614</v>
      </c>
      <c r="EYI540" s="485">
        <f>EYI539+1</f>
        <v>5</v>
      </c>
      <c r="EYJ540" s="340" t="s">
        <v>614</v>
      </c>
      <c r="EYK540" s="485">
        <f>EYK539+1</f>
        <v>5</v>
      </c>
      <c r="EYL540" s="340" t="s">
        <v>614</v>
      </c>
      <c r="EYM540" s="485">
        <f>EYM539+1</f>
        <v>5</v>
      </c>
      <c r="EYN540" s="340" t="s">
        <v>614</v>
      </c>
      <c r="EYO540" s="485">
        <f>EYO539+1</f>
        <v>5</v>
      </c>
      <c r="EYP540" s="340" t="s">
        <v>614</v>
      </c>
      <c r="EYQ540" s="485">
        <f>EYQ539+1</f>
        <v>5</v>
      </c>
      <c r="EYR540" s="340" t="s">
        <v>614</v>
      </c>
      <c r="EYS540" s="485">
        <f>EYS539+1</f>
        <v>5</v>
      </c>
      <c r="EYT540" s="340" t="s">
        <v>614</v>
      </c>
      <c r="EYU540" s="485">
        <f>EYU539+1</f>
        <v>5</v>
      </c>
      <c r="EYV540" s="340" t="s">
        <v>614</v>
      </c>
      <c r="EYW540" s="485">
        <f>EYW539+1</f>
        <v>5</v>
      </c>
      <c r="EYX540" s="340" t="s">
        <v>614</v>
      </c>
      <c r="EYY540" s="485">
        <f>EYY539+1</f>
        <v>5</v>
      </c>
      <c r="EYZ540" s="340" t="s">
        <v>614</v>
      </c>
      <c r="EZA540" s="485">
        <f>EZA539+1</f>
        <v>5</v>
      </c>
      <c r="EZB540" s="340" t="s">
        <v>614</v>
      </c>
      <c r="EZC540" s="485">
        <f>EZC539+1</f>
        <v>5</v>
      </c>
      <c r="EZD540" s="340" t="s">
        <v>614</v>
      </c>
      <c r="EZE540" s="485">
        <f>EZE539+1</f>
        <v>5</v>
      </c>
      <c r="EZF540" s="340" t="s">
        <v>614</v>
      </c>
      <c r="EZG540" s="485">
        <f>EZG539+1</f>
        <v>5</v>
      </c>
      <c r="EZH540" s="340" t="s">
        <v>614</v>
      </c>
      <c r="EZI540" s="485">
        <f>EZI539+1</f>
        <v>5</v>
      </c>
      <c r="EZJ540" s="340" t="s">
        <v>614</v>
      </c>
      <c r="EZK540" s="485">
        <f>EZK539+1</f>
        <v>5</v>
      </c>
      <c r="EZL540" s="340" t="s">
        <v>614</v>
      </c>
      <c r="EZM540" s="485">
        <f>EZM539+1</f>
        <v>5</v>
      </c>
      <c r="EZN540" s="340" t="s">
        <v>614</v>
      </c>
      <c r="EZO540" s="485">
        <f>EZO539+1</f>
        <v>5</v>
      </c>
      <c r="EZP540" s="340" t="s">
        <v>614</v>
      </c>
      <c r="EZQ540" s="485">
        <f>EZQ539+1</f>
        <v>5</v>
      </c>
      <c r="EZR540" s="340" t="s">
        <v>614</v>
      </c>
      <c r="EZS540" s="485">
        <f>EZS539+1</f>
        <v>5</v>
      </c>
      <c r="EZT540" s="340" t="s">
        <v>614</v>
      </c>
      <c r="EZU540" s="485">
        <f>EZU539+1</f>
        <v>5</v>
      </c>
      <c r="EZV540" s="340" t="s">
        <v>614</v>
      </c>
      <c r="EZW540" s="485">
        <f>EZW539+1</f>
        <v>5</v>
      </c>
      <c r="EZX540" s="340" t="s">
        <v>614</v>
      </c>
      <c r="EZY540" s="485">
        <f>EZY539+1</f>
        <v>5</v>
      </c>
      <c r="EZZ540" s="340" t="s">
        <v>614</v>
      </c>
      <c r="FAA540" s="485">
        <f>FAA539+1</f>
        <v>5</v>
      </c>
      <c r="FAB540" s="340" t="s">
        <v>614</v>
      </c>
      <c r="FAC540" s="485">
        <f>FAC539+1</f>
        <v>5</v>
      </c>
      <c r="FAD540" s="340" t="s">
        <v>614</v>
      </c>
      <c r="FAE540" s="485">
        <f>FAE539+1</f>
        <v>5</v>
      </c>
      <c r="FAF540" s="340" t="s">
        <v>614</v>
      </c>
      <c r="FAG540" s="485">
        <f>FAG539+1</f>
        <v>5</v>
      </c>
      <c r="FAH540" s="340" t="s">
        <v>614</v>
      </c>
      <c r="FAI540" s="485">
        <f>FAI539+1</f>
        <v>5</v>
      </c>
      <c r="FAJ540" s="340" t="s">
        <v>614</v>
      </c>
      <c r="FAK540" s="485">
        <f>FAK539+1</f>
        <v>5</v>
      </c>
      <c r="FAL540" s="340" t="s">
        <v>614</v>
      </c>
      <c r="FAM540" s="485">
        <f>FAM539+1</f>
        <v>5</v>
      </c>
      <c r="FAN540" s="340" t="s">
        <v>614</v>
      </c>
      <c r="FAO540" s="485">
        <f>FAO539+1</f>
        <v>5</v>
      </c>
      <c r="FAP540" s="340" t="s">
        <v>614</v>
      </c>
      <c r="FAQ540" s="485">
        <f>FAQ539+1</f>
        <v>5</v>
      </c>
      <c r="FAR540" s="340" t="s">
        <v>614</v>
      </c>
      <c r="FAS540" s="485">
        <f>FAS539+1</f>
        <v>5</v>
      </c>
      <c r="FAT540" s="340" t="s">
        <v>614</v>
      </c>
      <c r="FAU540" s="485">
        <f>FAU539+1</f>
        <v>5</v>
      </c>
      <c r="FAV540" s="340" t="s">
        <v>614</v>
      </c>
      <c r="FAW540" s="485">
        <f>FAW539+1</f>
        <v>5</v>
      </c>
      <c r="FAX540" s="340" t="s">
        <v>614</v>
      </c>
      <c r="FAY540" s="485">
        <f>FAY539+1</f>
        <v>5</v>
      </c>
      <c r="FAZ540" s="340" t="s">
        <v>614</v>
      </c>
      <c r="FBA540" s="485">
        <f>FBA539+1</f>
        <v>5</v>
      </c>
      <c r="FBB540" s="340" t="s">
        <v>614</v>
      </c>
      <c r="FBC540" s="485">
        <f>FBC539+1</f>
        <v>5</v>
      </c>
      <c r="FBD540" s="340" t="s">
        <v>614</v>
      </c>
      <c r="FBE540" s="485">
        <f>FBE539+1</f>
        <v>5</v>
      </c>
      <c r="FBF540" s="340" t="s">
        <v>614</v>
      </c>
      <c r="FBG540" s="485">
        <f>FBG539+1</f>
        <v>5</v>
      </c>
      <c r="FBH540" s="340" t="s">
        <v>614</v>
      </c>
      <c r="FBI540" s="485">
        <f>FBI539+1</f>
        <v>5</v>
      </c>
      <c r="FBJ540" s="340" t="s">
        <v>614</v>
      </c>
      <c r="FBK540" s="485">
        <f>FBK539+1</f>
        <v>5</v>
      </c>
      <c r="FBL540" s="340" t="s">
        <v>614</v>
      </c>
      <c r="FBM540" s="485">
        <f>FBM539+1</f>
        <v>5</v>
      </c>
      <c r="FBN540" s="340" t="s">
        <v>614</v>
      </c>
      <c r="FBO540" s="485">
        <f>FBO539+1</f>
        <v>5</v>
      </c>
      <c r="FBP540" s="340" t="s">
        <v>614</v>
      </c>
      <c r="FBQ540" s="485">
        <f>FBQ539+1</f>
        <v>5</v>
      </c>
      <c r="FBR540" s="340" t="s">
        <v>614</v>
      </c>
      <c r="FBS540" s="485">
        <f>FBS539+1</f>
        <v>5</v>
      </c>
      <c r="FBT540" s="340" t="s">
        <v>614</v>
      </c>
      <c r="FBU540" s="485">
        <f>FBU539+1</f>
        <v>5</v>
      </c>
      <c r="FBV540" s="340" t="s">
        <v>614</v>
      </c>
      <c r="FBW540" s="485">
        <f>FBW539+1</f>
        <v>5</v>
      </c>
      <c r="FBX540" s="340" t="s">
        <v>614</v>
      </c>
      <c r="FBY540" s="485">
        <f>FBY539+1</f>
        <v>5</v>
      </c>
      <c r="FBZ540" s="340" t="s">
        <v>614</v>
      </c>
      <c r="FCA540" s="485">
        <f>FCA539+1</f>
        <v>5</v>
      </c>
      <c r="FCB540" s="340" t="s">
        <v>614</v>
      </c>
      <c r="FCC540" s="485">
        <f>FCC539+1</f>
        <v>5</v>
      </c>
      <c r="FCD540" s="340" t="s">
        <v>614</v>
      </c>
      <c r="FCE540" s="485">
        <f>FCE539+1</f>
        <v>5</v>
      </c>
      <c r="FCF540" s="340" t="s">
        <v>614</v>
      </c>
      <c r="FCG540" s="485">
        <f>FCG539+1</f>
        <v>5</v>
      </c>
      <c r="FCH540" s="340" t="s">
        <v>614</v>
      </c>
      <c r="FCI540" s="485">
        <f>FCI539+1</f>
        <v>5</v>
      </c>
      <c r="FCJ540" s="340" t="s">
        <v>614</v>
      </c>
      <c r="FCK540" s="485">
        <f>FCK539+1</f>
        <v>5</v>
      </c>
      <c r="FCL540" s="340" t="s">
        <v>614</v>
      </c>
      <c r="FCM540" s="485">
        <f>FCM539+1</f>
        <v>5</v>
      </c>
      <c r="FCN540" s="340" t="s">
        <v>614</v>
      </c>
      <c r="FCO540" s="485">
        <f>FCO539+1</f>
        <v>5</v>
      </c>
      <c r="FCP540" s="340" t="s">
        <v>614</v>
      </c>
      <c r="FCQ540" s="485">
        <f>FCQ539+1</f>
        <v>5</v>
      </c>
      <c r="FCR540" s="340" t="s">
        <v>614</v>
      </c>
      <c r="FCS540" s="485">
        <f>FCS539+1</f>
        <v>5</v>
      </c>
      <c r="FCT540" s="340" t="s">
        <v>614</v>
      </c>
      <c r="FCU540" s="485">
        <f>FCU539+1</f>
        <v>5</v>
      </c>
      <c r="FCV540" s="340" t="s">
        <v>614</v>
      </c>
      <c r="FCW540" s="485">
        <f>FCW539+1</f>
        <v>5</v>
      </c>
      <c r="FCX540" s="340" t="s">
        <v>614</v>
      </c>
      <c r="FCY540" s="485">
        <f>FCY539+1</f>
        <v>5</v>
      </c>
      <c r="FCZ540" s="340" t="s">
        <v>614</v>
      </c>
      <c r="FDA540" s="485">
        <f>FDA539+1</f>
        <v>5</v>
      </c>
      <c r="FDB540" s="340" t="s">
        <v>614</v>
      </c>
      <c r="FDC540" s="485">
        <f>FDC539+1</f>
        <v>5</v>
      </c>
      <c r="FDD540" s="340" t="s">
        <v>614</v>
      </c>
      <c r="FDE540" s="485">
        <f>FDE539+1</f>
        <v>5</v>
      </c>
      <c r="FDF540" s="340" t="s">
        <v>614</v>
      </c>
      <c r="FDG540" s="485">
        <f>FDG539+1</f>
        <v>5</v>
      </c>
      <c r="FDH540" s="340" t="s">
        <v>614</v>
      </c>
      <c r="FDI540" s="485">
        <f>FDI539+1</f>
        <v>5</v>
      </c>
      <c r="FDJ540" s="340" t="s">
        <v>614</v>
      </c>
      <c r="FDK540" s="485">
        <f>FDK539+1</f>
        <v>5</v>
      </c>
      <c r="FDL540" s="340" t="s">
        <v>614</v>
      </c>
      <c r="FDM540" s="485">
        <f>FDM539+1</f>
        <v>5</v>
      </c>
      <c r="FDN540" s="340" t="s">
        <v>614</v>
      </c>
      <c r="FDO540" s="485">
        <f>FDO539+1</f>
        <v>5</v>
      </c>
      <c r="FDP540" s="340" t="s">
        <v>614</v>
      </c>
      <c r="FDQ540" s="485">
        <f>FDQ539+1</f>
        <v>5</v>
      </c>
      <c r="FDR540" s="340" t="s">
        <v>614</v>
      </c>
      <c r="FDS540" s="485">
        <f>FDS539+1</f>
        <v>5</v>
      </c>
      <c r="FDT540" s="340" t="s">
        <v>614</v>
      </c>
      <c r="FDU540" s="485">
        <f>FDU539+1</f>
        <v>5</v>
      </c>
      <c r="FDV540" s="340" t="s">
        <v>614</v>
      </c>
      <c r="FDW540" s="485">
        <f>FDW539+1</f>
        <v>5</v>
      </c>
      <c r="FDX540" s="340" t="s">
        <v>614</v>
      </c>
      <c r="FDY540" s="485">
        <f>FDY539+1</f>
        <v>5</v>
      </c>
      <c r="FDZ540" s="340" t="s">
        <v>614</v>
      </c>
      <c r="FEA540" s="485">
        <f>FEA539+1</f>
        <v>5</v>
      </c>
      <c r="FEB540" s="340" t="s">
        <v>614</v>
      </c>
      <c r="FEC540" s="485">
        <f>FEC539+1</f>
        <v>5</v>
      </c>
      <c r="FED540" s="340" t="s">
        <v>614</v>
      </c>
      <c r="FEE540" s="485">
        <f>FEE539+1</f>
        <v>5</v>
      </c>
      <c r="FEF540" s="340" t="s">
        <v>614</v>
      </c>
      <c r="FEG540" s="485">
        <f>FEG539+1</f>
        <v>5</v>
      </c>
      <c r="FEH540" s="340" t="s">
        <v>614</v>
      </c>
      <c r="FEI540" s="485">
        <f>FEI539+1</f>
        <v>5</v>
      </c>
      <c r="FEJ540" s="340" t="s">
        <v>614</v>
      </c>
      <c r="FEK540" s="485">
        <f>FEK539+1</f>
        <v>5</v>
      </c>
      <c r="FEL540" s="340" t="s">
        <v>614</v>
      </c>
      <c r="FEM540" s="485">
        <f>FEM539+1</f>
        <v>5</v>
      </c>
      <c r="FEN540" s="340" t="s">
        <v>614</v>
      </c>
      <c r="FEO540" s="485">
        <f>FEO539+1</f>
        <v>5</v>
      </c>
      <c r="FEP540" s="340" t="s">
        <v>614</v>
      </c>
      <c r="FEQ540" s="485">
        <f>FEQ539+1</f>
        <v>5</v>
      </c>
      <c r="FER540" s="340" t="s">
        <v>614</v>
      </c>
      <c r="FES540" s="485">
        <f>FES539+1</f>
        <v>5</v>
      </c>
      <c r="FET540" s="340" t="s">
        <v>614</v>
      </c>
      <c r="FEU540" s="485">
        <f>FEU539+1</f>
        <v>5</v>
      </c>
      <c r="FEV540" s="340" t="s">
        <v>614</v>
      </c>
      <c r="FEW540" s="485">
        <f>FEW539+1</f>
        <v>5</v>
      </c>
      <c r="FEX540" s="340" t="s">
        <v>614</v>
      </c>
      <c r="FEY540" s="485">
        <f>FEY539+1</f>
        <v>5</v>
      </c>
      <c r="FEZ540" s="340" t="s">
        <v>614</v>
      </c>
      <c r="FFA540" s="485">
        <f>FFA539+1</f>
        <v>5</v>
      </c>
      <c r="FFB540" s="340" t="s">
        <v>614</v>
      </c>
      <c r="FFC540" s="485">
        <f>FFC539+1</f>
        <v>5</v>
      </c>
      <c r="FFD540" s="340" t="s">
        <v>614</v>
      </c>
      <c r="FFE540" s="485">
        <f>FFE539+1</f>
        <v>5</v>
      </c>
      <c r="FFF540" s="340" t="s">
        <v>614</v>
      </c>
      <c r="FFG540" s="485">
        <f>FFG539+1</f>
        <v>5</v>
      </c>
      <c r="FFH540" s="340" t="s">
        <v>614</v>
      </c>
      <c r="FFI540" s="485">
        <f>FFI539+1</f>
        <v>5</v>
      </c>
      <c r="FFJ540" s="340" t="s">
        <v>614</v>
      </c>
      <c r="FFK540" s="485">
        <f>FFK539+1</f>
        <v>5</v>
      </c>
      <c r="FFL540" s="340" t="s">
        <v>614</v>
      </c>
      <c r="FFM540" s="485">
        <f>FFM539+1</f>
        <v>5</v>
      </c>
      <c r="FFN540" s="340" t="s">
        <v>614</v>
      </c>
      <c r="FFO540" s="485">
        <f>FFO539+1</f>
        <v>5</v>
      </c>
      <c r="FFP540" s="340" t="s">
        <v>614</v>
      </c>
      <c r="FFQ540" s="485">
        <f>FFQ539+1</f>
        <v>5</v>
      </c>
      <c r="FFR540" s="340" t="s">
        <v>614</v>
      </c>
      <c r="FFS540" s="485">
        <f>FFS539+1</f>
        <v>5</v>
      </c>
      <c r="FFT540" s="340" t="s">
        <v>614</v>
      </c>
      <c r="FFU540" s="485">
        <f>FFU539+1</f>
        <v>5</v>
      </c>
      <c r="FFV540" s="340" t="s">
        <v>614</v>
      </c>
      <c r="FFW540" s="485">
        <f>FFW539+1</f>
        <v>5</v>
      </c>
      <c r="FFX540" s="340" t="s">
        <v>614</v>
      </c>
      <c r="FFY540" s="485">
        <f>FFY539+1</f>
        <v>5</v>
      </c>
      <c r="FFZ540" s="340" t="s">
        <v>614</v>
      </c>
      <c r="FGA540" s="485">
        <f>FGA539+1</f>
        <v>5</v>
      </c>
      <c r="FGB540" s="340" t="s">
        <v>614</v>
      </c>
      <c r="FGC540" s="485">
        <f>FGC539+1</f>
        <v>5</v>
      </c>
      <c r="FGD540" s="340" t="s">
        <v>614</v>
      </c>
      <c r="FGE540" s="485">
        <f>FGE539+1</f>
        <v>5</v>
      </c>
      <c r="FGF540" s="340" t="s">
        <v>614</v>
      </c>
      <c r="FGG540" s="485">
        <f>FGG539+1</f>
        <v>5</v>
      </c>
      <c r="FGH540" s="340" t="s">
        <v>614</v>
      </c>
      <c r="FGI540" s="485">
        <f>FGI539+1</f>
        <v>5</v>
      </c>
      <c r="FGJ540" s="340" t="s">
        <v>614</v>
      </c>
      <c r="FGK540" s="485">
        <f>FGK539+1</f>
        <v>5</v>
      </c>
      <c r="FGL540" s="340" t="s">
        <v>614</v>
      </c>
      <c r="FGM540" s="485">
        <f>FGM539+1</f>
        <v>5</v>
      </c>
      <c r="FGN540" s="340" t="s">
        <v>614</v>
      </c>
      <c r="FGO540" s="485">
        <f>FGO539+1</f>
        <v>5</v>
      </c>
      <c r="FGP540" s="340" t="s">
        <v>614</v>
      </c>
      <c r="FGQ540" s="485">
        <f>FGQ539+1</f>
        <v>5</v>
      </c>
      <c r="FGR540" s="340" t="s">
        <v>614</v>
      </c>
      <c r="FGS540" s="485">
        <f>FGS539+1</f>
        <v>5</v>
      </c>
      <c r="FGT540" s="340" t="s">
        <v>614</v>
      </c>
      <c r="FGU540" s="485">
        <f>FGU539+1</f>
        <v>5</v>
      </c>
      <c r="FGV540" s="340" t="s">
        <v>614</v>
      </c>
      <c r="FGW540" s="485">
        <f>FGW539+1</f>
        <v>5</v>
      </c>
      <c r="FGX540" s="340" t="s">
        <v>614</v>
      </c>
      <c r="FGY540" s="485">
        <f>FGY539+1</f>
        <v>5</v>
      </c>
      <c r="FGZ540" s="340" t="s">
        <v>614</v>
      </c>
      <c r="FHA540" s="485">
        <f>FHA539+1</f>
        <v>5</v>
      </c>
      <c r="FHB540" s="340" t="s">
        <v>614</v>
      </c>
      <c r="FHC540" s="485">
        <f>FHC539+1</f>
        <v>5</v>
      </c>
      <c r="FHD540" s="340" t="s">
        <v>614</v>
      </c>
      <c r="FHE540" s="485">
        <f>FHE539+1</f>
        <v>5</v>
      </c>
      <c r="FHF540" s="340" t="s">
        <v>614</v>
      </c>
      <c r="FHG540" s="485">
        <f>FHG539+1</f>
        <v>5</v>
      </c>
      <c r="FHH540" s="340" t="s">
        <v>614</v>
      </c>
      <c r="FHI540" s="485">
        <f>FHI539+1</f>
        <v>5</v>
      </c>
      <c r="FHJ540" s="340" t="s">
        <v>614</v>
      </c>
      <c r="FHK540" s="485">
        <f>FHK539+1</f>
        <v>5</v>
      </c>
      <c r="FHL540" s="340" t="s">
        <v>614</v>
      </c>
      <c r="FHM540" s="485">
        <f>FHM539+1</f>
        <v>5</v>
      </c>
      <c r="FHN540" s="340" t="s">
        <v>614</v>
      </c>
      <c r="FHO540" s="485">
        <f>FHO539+1</f>
        <v>5</v>
      </c>
      <c r="FHP540" s="340" t="s">
        <v>614</v>
      </c>
      <c r="FHQ540" s="485">
        <f>FHQ539+1</f>
        <v>5</v>
      </c>
      <c r="FHR540" s="340" t="s">
        <v>614</v>
      </c>
      <c r="FHS540" s="485">
        <f>FHS539+1</f>
        <v>5</v>
      </c>
      <c r="FHT540" s="340" t="s">
        <v>614</v>
      </c>
      <c r="FHU540" s="485">
        <f>FHU539+1</f>
        <v>5</v>
      </c>
      <c r="FHV540" s="340" t="s">
        <v>614</v>
      </c>
      <c r="FHW540" s="485">
        <f>FHW539+1</f>
        <v>5</v>
      </c>
      <c r="FHX540" s="340" t="s">
        <v>614</v>
      </c>
      <c r="FHY540" s="485">
        <f>FHY539+1</f>
        <v>5</v>
      </c>
      <c r="FHZ540" s="340" t="s">
        <v>614</v>
      </c>
      <c r="FIA540" s="485">
        <f>FIA539+1</f>
        <v>5</v>
      </c>
      <c r="FIB540" s="340" t="s">
        <v>614</v>
      </c>
      <c r="FIC540" s="485">
        <f>FIC539+1</f>
        <v>5</v>
      </c>
      <c r="FID540" s="340" t="s">
        <v>614</v>
      </c>
      <c r="FIE540" s="485">
        <f>FIE539+1</f>
        <v>5</v>
      </c>
      <c r="FIF540" s="340" t="s">
        <v>614</v>
      </c>
      <c r="FIG540" s="485">
        <f>FIG539+1</f>
        <v>5</v>
      </c>
      <c r="FIH540" s="340" t="s">
        <v>614</v>
      </c>
      <c r="FII540" s="485">
        <f>FII539+1</f>
        <v>5</v>
      </c>
      <c r="FIJ540" s="340" t="s">
        <v>614</v>
      </c>
      <c r="FIK540" s="485">
        <f>FIK539+1</f>
        <v>5</v>
      </c>
      <c r="FIL540" s="340" t="s">
        <v>614</v>
      </c>
      <c r="FIM540" s="485">
        <f>FIM539+1</f>
        <v>5</v>
      </c>
      <c r="FIN540" s="340" t="s">
        <v>614</v>
      </c>
      <c r="FIO540" s="485">
        <f>FIO539+1</f>
        <v>5</v>
      </c>
      <c r="FIP540" s="340" t="s">
        <v>614</v>
      </c>
      <c r="FIQ540" s="485">
        <f>FIQ539+1</f>
        <v>5</v>
      </c>
      <c r="FIR540" s="340" t="s">
        <v>614</v>
      </c>
      <c r="FIS540" s="485">
        <f>FIS539+1</f>
        <v>5</v>
      </c>
      <c r="FIT540" s="340" t="s">
        <v>614</v>
      </c>
      <c r="FIU540" s="485">
        <f>FIU539+1</f>
        <v>5</v>
      </c>
      <c r="FIV540" s="340" t="s">
        <v>614</v>
      </c>
      <c r="FIW540" s="485">
        <f>FIW539+1</f>
        <v>5</v>
      </c>
      <c r="FIX540" s="340" t="s">
        <v>614</v>
      </c>
      <c r="FIY540" s="485">
        <f>FIY539+1</f>
        <v>5</v>
      </c>
      <c r="FIZ540" s="340" t="s">
        <v>614</v>
      </c>
      <c r="FJA540" s="485">
        <f>FJA539+1</f>
        <v>5</v>
      </c>
      <c r="FJB540" s="340" t="s">
        <v>614</v>
      </c>
      <c r="FJC540" s="485">
        <f>FJC539+1</f>
        <v>5</v>
      </c>
      <c r="FJD540" s="340" t="s">
        <v>614</v>
      </c>
      <c r="FJE540" s="485">
        <f>FJE539+1</f>
        <v>5</v>
      </c>
      <c r="FJF540" s="340" t="s">
        <v>614</v>
      </c>
      <c r="FJG540" s="485">
        <f>FJG539+1</f>
        <v>5</v>
      </c>
      <c r="FJH540" s="340" t="s">
        <v>614</v>
      </c>
      <c r="FJI540" s="485">
        <f>FJI539+1</f>
        <v>5</v>
      </c>
      <c r="FJJ540" s="340" t="s">
        <v>614</v>
      </c>
      <c r="FJK540" s="485">
        <f>FJK539+1</f>
        <v>5</v>
      </c>
      <c r="FJL540" s="340" t="s">
        <v>614</v>
      </c>
      <c r="FJM540" s="485">
        <f>FJM539+1</f>
        <v>5</v>
      </c>
      <c r="FJN540" s="340" t="s">
        <v>614</v>
      </c>
      <c r="FJO540" s="485">
        <f>FJO539+1</f>
        <v>5</v>
      </c>
      <c r="FJP540" s="340" t="s">
        <v>614</v>
      </c>
      <c r="FJQ540" s="485">
        <f>FJQ539+1</f>
        <v>5</v>
      </c>
      <c r="FJR540" s="340" t="s">
        <v>614</v>
      </c>
      <c r="FJS540" s="485">
        <f>FJS539+1</f>
        <v>5</v>
      </c>
      <c r="FJT540" s="340" t="s">
        <v>614</v>
      </c>
      <c r="FJU540" s="485">
        <f>FJU539+1</f>
        <v>5</v>
      </c>
      <c r="FJV540" s="340" t="s">
        <v>614</v>
      </c>
      <c r="FJW540" s="485">
        <f>FJW539+1</f>
        <v>5</v>
      </c>
      <c r="FJX540" s="340" t="s">
        <v>614</v>
      </c>
      <c r="FJY540" s="485">
        <f>FJY539+1</f>
        <v>5</v>
      </c>
      <c r="FJZ540" s="340" t="s">
        <v>614</v>
      </c>
      <c r="FKA540" s="485">
        <f>FKA539+1</f>
        <v>5</v>
      </c>
      <c r="FKB540" s="340" t="s">
        <v>614</v>
      </c>
      <c r="FKC540" s="485">
        <f>FKC539+1</f>
        <v>5</v>
      </c>
      <c r="FKD540" s="340" t="s">
        <v>614</v>
      </c>
      <c r="FKE540" s="485">
        <f>FKE539+1</f>
        <v>5</v>
      </c>
      <c r="FKF540" s="340" t="s">
        <v>614</v>
      </c>
      <c r="FKG540" s="485">
        <f>FKG539+1</f>
        <v>5</v>
      </c>
      <c r="FKH540" s="340" t="s">
        <v>614</v>
      </c>
      <c r="FKI540" s="485">
        <f>FKI539+1</f>
        <v>5</v>
      </c>
      <c r="FKJ540" s="340" t="s">
        <v>614</v>
      </c>
      <c r="FKK540" s="485">
        <f>FKK539+1</f>
        <v>5</v>
      </c>
      <c r="FKL540" s="340" t="s">
        <v>614</v>
      </c>
      <c r="FKM540" s="485">
        <f>FKM539+1</f>
        <v>5</v>
      </c>
      <c r="FKN540" s="340" t="s">
        <v>614</v>
      </c>
      <c r="FKO540" s="485">
        <f>FKO539+1</f>
        <v>5</v>
      </c>
      <c r="FKP540" s="340" t="s">
        <v>614</v>
      </c>
      <c r="FKQ540" s="485">
        <f>FKQ539+1</f>
        <v>5</v>
      </c>
      <c r="FKR540" s="340" t="s">
        <v>614</v>
      </c>
      <c r="FKS540" s="485">
        <f>FKS539+1</f>
        <v>5</v>
      </c>
      <c r="FKT540" s="340" t="s">
        <v>614</v>
      </c>
      <c r="FKU540" s="485">
        <f>FKU539+1</f>
        <v>5</v>
      </c>
      <c r="FKV540" s="340" t="s">
        <v>614</v>
      </c>
      <c r="FKW540" s="485">
        <f>FKW539+1</f>
        <v>5</v>
      </c>
      <c r="FKX540" s="340" t="s">
        <v>614</v>
      </c>
      <c r="FKY540" s="485">
        <f>FKY539+1</f>
        <v>5</v>
      </c>
      <c r="FKZ540" s="340" t="s">
        <v>614</v>
      </c>
      <c r="FLA540" s="485">
        <f>FLA539+1</f>
        <v>5</v>
      </c>
      <c r="FLB540" s="340" t="s">
        <v>614</v>
      </c>
      <c r="FLC540" s="485">
        <f>FLC539+1</f>
        <v>5</v>
      </c>
      <c r="FLD540" s="340" t="s">
        <v>614</v>
      </c>
      <c r="FLE540" s="485">
        <f>FLE539+1</f>
        <v>5</v>
      </c>
      <c r="FLF540" s="340" t="s">
        <v>614</v>
      </c>
      <c r="FLG540" s="485">
        <f>FLG539+1</f>
        <v>5</v>
      </c>
      <c r="FLH540" s="340" t="s">
        <v>614</v>
      </c>
      <c r="FLI540" s="485">
        <f>FLI539+1</f>
        <v>5</v>
      </c>
      <c r="FLJ540" s="340" t="s">
        <v>614</v>
      </c>
      <c r="FLK540" s="485">
        <f>FLK539+1</f>
        <v>5</v>
      </c>
      <c r="FLL540" s="340" t="s">
        <v>614</v>
      </c>
      <c r="FLM540" s="485">
        <f>FLM539+1</f>
        <v>5</v>
      </c>
      <c r="FLN540" s="340" t="s">
        <v>614</v>
      </c>
      <c r="FLO540" s="485">
        <f>FLO539+1</f>
        <v>5</v>
      </c>
      <c r="FLP540" s="340" t="s">
        <v>614</v>
      </c>
      <c r="FLQ540" s="485">
        <f>FLQ539+1</f>
        <v>5</v>
      </c>
      <c r="FLR540" s="340" t="s">
        <v>614</v>
      </c>
      <c r="FLS540" s="485">
        <f>FLS539+1</f>
        <v>5</v>
      </c>
      <c r="FLT540" s="340" t="s">
        <v>614</v>
      </c>
      <c r="FLU540" s="485">
        <f>FLU539+1</f>
        <v>5</v>
      </c>
      <c r="FLV540" s="340" t="s">
        <v>614</v>
      </c>
      <c r="FLW540" s="485">
        <f>FLW539+1</f>
        <v>5</v>
      </c>
      <c r="FLX540" s="340" t="s">
        <v>614</v>
      </c>
      <c r="FLY540" s="485">
        <f>FLY539+1</f>
        <v>5</v>
      </c>
      <c r="FLZ540" s="340" t="s">
        <v>614</v>
      </c>
      <c r="FMA540" s="485">
        <f>FMA539+1</f>
        <v>5</v>
      </c>
      <c r="FMB540" s="340" t="s">
        <v>614</v>
      </c>
      <c r="FMC540" s="485">
        <f>FMC539+1</f>
        <v>5</v>
      </c>
      <c r="FMD540" s="340" t="s">
        <v>614</v>
      </c>
      <c r="FME540" s="485">
        <f>FME539+1</f>
        <v>5</v>
      </c>
      <c r="FMF540" s="340" t="s">
        <v>614</v>
      </c>
      <c r="FMG540" s="485">
        <f>FMG539+1</f>
        <v>5</v>
      </c>
      <c r="FMH540" s="340" t="s">
        <v>614</v>
      </c>
      <c r="FMI540" s="485">
        <f>FMI539+1</f>
        <v>5</v>
      </c>
      <c r="FMJ540" s="340" t="s">
        <v>614</v>
      </c>
      <c r="FMK540" s="485">
        <f>FMK539+1</f>
        <v>5</v>
      </c>
      <c r="FML540" s="340" t="s">
        <v>614</v>
      </c>
      <c r="FMM540" s="485">
        <f>FMM539+1</f>
        <v>5</v>
      </c>
      <c r="FMN540" s="340" t="s">
        <v>614</v>
      </c>
      <c r="FMO540" s="485">
        <f>FMO539+1</f>
        <v>5</v>
      </c>
      <c r="FMP540" s="340" t="s">
        <v>614</v>
      </c>
      <c r="FMQ540" s="485">
        <f>FMQ539+1</f>
        <v>5</v>
      </c>
      <c r="FMR540" s="340" t="s">
        <v>614</v>
      </c>
      <c r="FMS540" s="485">
        <f>FMS539+1</f>
        <v>5</v>
      </c>
      <c r="FMT540" s="340" t="s">
        <v>614</v>
      </c>
      <c r="FMU540" s="485">
        <f>FMU539+1</f>
        <v>5</v>
      </c>
      <c r="FMV540" s="340" t="s">
        <v>614</v>
      </c>
      <c r="FMW540" s="485">
        <f>FMW539+1</f>
        <v>5</v>
      </c>
      <c r="FMX540" s="340" t="s">
        <v>614</v>
      </c>
      <c r="FMY540" s="485">
        <f>FMY539+1</f>
        <v>5</v>
      </c>
      <c r="FMZ540" s="340" t="s">
        <v>614</v>
      </c>
      <c r="FNA540" s="485">
        <f>FNA539+1</f>
        <v>5</v>
      </c>
      <c r="FNB540" s="340" t="s">
        <v>614</v>
      </c>
      <c r="FNC540" s="485">
        <f>FNC539+1</f>
        <v>5</v>
      </c>
      <c r="FND540" s="340" t="s">
        <v>614</v>
      </c>
      <c r="FNE540" s="485">
        <f>FNE539+1</f>
        <v>5</v>
      </c>
      <c r="FNF540" s="340" t="s">
        <v>614</v>
      </c>
      <c r="FNG540" s="485">
        <f>FNG539+1</f>
        <v>5</v>
      </c>
      <c r="FNH540" s="340" t="s">
        <v>614</v>
      </c>
      <c r="FNI540" s="485">
        <f>FNI539+1</f>
        <v>5</v>
      </c>
      <c r="FNJ540" s="340" t="s">
        <v>614</v>
      </c>
      <c r="FNK540" s="485">
        <f>FNK539+1</f>
        <v>5</v>
      </c>
      <c r="FNL540" s="340" t="s">
        <v>614</v>
      </c>
      <c r="FNM540" s="485">
        <f>FNM539+1</f>
        <v>5</v>
      </c>
      <c r="FNN540" s="340" t="s">
        <v>614</v>
      </c>
      <c r="FNO540" s="485">
        <f>FNO539+1</f>
        <v>5</v>
      </c>
      <c r="FNP540" s="340" t="s">
        <v>614</v>
      </c>
      <c r="FNQ540" s="485">
        <f>FNQ539+1</f>
        <v>5</v>
      </c>
      <c r="FNR540" s="340" t="s">
        <v>614</v>
      </c>
      <c r="FNS540" s="485">
        <f>FNS539+1</f>
        <v>5</v>
      </c>
      <c r="FNT540" s="340" t="s">
        <v>614</v>
      </c>
      <c r="FNU540" s="485">
        <f>FNU539+1</f>
        <v>5</v>
      </c>
      <c r="FNV540" s="340" t="s">
        <v>614</v>
      </c>
      <c r="FNW540" s="485">
        <f>FNW539+1</f>
        <v>5</v>
      </c>
      <c r="FNX540" s="340" t="s">
        <v>614</v>
      </c>
      <c r="FNY540" s="485">
        <f>FNY539+1</f>
        <v>5</v>
      </c>
      <c r="FNZ540" s="340" t="s">
        <v>614</v>
      </c>
      <c r="FOA540" s="485">
        <f>FOA539+1</f>
        <v>5</v>
      </c>
      <c r="FOB540" s="340" t="s">
        <v>614</v>
      </c>
      <c r="FOC540" s="485">
        <f>FOC539+1</f>
        <v>5</v>
      </c>
      <c r="FOD540" s="340" t="s">
        <v>614</v>
      </c>
      <c r="FOE540" s="485">
        <f>FOE539+1</f>
        <v>5</v>
      </c>
      <c r="FOF540" s="340" t="s">
        <v>614</v>
      </c>
      <c r="FOG540" s="485">
        <f>FOG539+1</f>
        <v>5</v>
      </c>
      <c r="FOH540" s="340" t="s">
        <v>614</v>
      </c>
      <c r="FOI540" s="485">
        <f>FOI539+1</f>
        <v>5</v>
      </c>
      <c r="FOJ540" s="340" t="s">
        <v>614</v>
      </c>
      <c r="FOK540" s="485">
        <f>FOK539+1</f>
        <v>5</v>
      </c>
      <c r="FOL540" s="340" t="s">
        <v>614</v>
      </c>
      <c r="FOM540" s="485">
        <f>FOM539+1</f>
        <v>5</v>
      </c>
      <c r="FON540" s="340" t="s">
        <v>614</v>
      </c>
      <c r="FOO540" s="485">
        <f>FOO539+1</f>
        <v>5</v>
      </c>
      <c r="FOP540" s="340" t="s">
        <v>614</v>
      </c>
      <c r="FOQ540" s="485">
        <f>FOQ539+1</f>
        <v>5</v>
      </c>
      <c r="FOR540" s="340" t="s">
        <v>614</v>
      </c>
      <c r="FOS540" s="485">
        <f>FOS539+1</f>
        <v>5</v>
      </c>
      <c r="FOT540" s="340" t="s">
        <v>614</v>
      </c>
      <c r="FOU540" s="485">
        <f>FOU539+1</f>
        <v>5</v>
      </c>
      <c r="FOV540" s="340" t="s">
        <v>614</v>
      </c>
      <c r="FOW540" s="485">
        <f>FOW539+1</f>
        <v>5</v>
      </c>
      <c r="FOX540" s="340" t="s">
        <v>614</v>
      </c>
      <c r="FOY540" s="485">
        <f>FOY539+1</f>
        <v>5</v>
      </c>
      <c r="FOZ540" s="340" t="s">
        <v>614</v>
      </c>
      <c r="FPA540" s="485">
        <f>FPA539+1</f>
        <v>5</v>
      </c>
      <c r="FPB540" s="340" t="s">
        <v>614</v>
      </c>
      <c r="FPC540" s="485">
        <f>FPC539+1</f>
        <v>5</v>
      </c>
      <c r="FPD540" s="340" t="s">
        <v>614</v>
      </c>
      <c r="FPE540" s="485">
        <f>FPE539+1</f>
        <v>5</v>
      </c>
      <c r="FPF540" s="340" t="s">
        <v>614</v>
      </c>
      <c r="FPG540" s="485">
        <f>FPG539+1</f>
        <v>5</v>
      </c>
      <c r="FPH540" s="340" t="s">
        <v>614</v>
      </c>
      <c r="FPI540" s="485">
        <f>FPI539+1</f>
        <v>5</v>
      </c>
      <c r="FPJ540" s="340" t="s">
        <v>614</v>
      </c>
      <c r="FPK540" s="485">
        <f>FPK539+1</f>
        <v>5</v>
      </c>
      <c r="FPL540" s="340" t="s">
        <v>614</v>
      </c>
      <c r="FPM540" s="485">
        <f>FPM539+1</f>
        <v>5</v>
      </c>
      <c r="FPN540" s="340" t="s">
        <v>614</v>
      </c>
      <c r="FPO540" s="485">
        <f>FPO539+1</f>
        <v>5</v>
      </c>
      <c r="FPP540" s="340" t="s">
        <v>614</v>
      </c>
      <c r="FPQ540" s="485">
        <f>FPQ539+1</f>
        <v>5</v>
      </c>
      <c r="FPR540" s="340" t="s">
        <v>614</v>
      </c>
      <c r="FPS540" s="485">
        <f>FPS539+1</f>
        <v>5</v>
      </c>
      <c r="FPT540" s="340" t="s">
        <v>614</v>
      </c>
      <c r="FPU540" s="485">
        <f>FPU539+1</f>
        <v>5</v>
      </c>
      <c r="FPV540" s="340" t="s">
        <v>614</v>
      </c>
      <c r="FPW540" s="485">
        <f>FPW539+1</f>
        <v>5</v>
      </c>
      <c r="FPX540" s="340" t="s">
        <v>614</v>
      </c>
      <c r="FPY540" s="485">
        <f>FPY539+1</f>
        <v>5</v>
      </c>
      <c r="FPZ540" s="340" t="s">
        <v>614</v>
      </c>
      <c r="FQA540" s="485">
        <f>FQA539+1</f>
        <v>5</v>
      </c>
      <c r="FQB540" s="340" t="s">
        <v>614</v>
      </c>
      <c r="FQC540" s="485">
        <f>FQC539+1</f>
        <v>5</v>
      </c>
      <c r="FQD540" s="340" t="s">
        <v>614</v>
      </c>
      <c r="FQE540" s="485">
        <f>FQE539+1</f>
        <v>5</v>
      </c>
      <c r="FQF540" s="340" t="s">
        <v>614</v>
      </c>
      <c r="FQG540" s="485">
        <f>FQG539+1</f>
        <v>5</v>
      </c>
      <c r="FQH540" s="340" t="s">
        <v>614</v>
      </c>
      <c r="FQI540" s="485">
        <f>FQI539+1</f>
        <v>5</v>
      </c>
      <c r="FQJ540" s="340" t="s">
        <v>614</v>
      </c>
      <c r="FQK540" s="485">
        <f>FQK539+1</f>
        <v>5</v>
      </c>
      <c r="FQL540" s="340" t="s">
        <v>614</v>
      </c>
      <c r="FQM540" s="485">
        <f>FQM539+1</f>
        <v>5</v>
      </c>
      <c r="FQN540" s="340" t="s">
        <v>614</v>
      </c>
      <c r="FQO540" s="485">
        <f>FQO539+1</f>
        <v>5</v>
      </c>
      <c r="FQP540" s="340" t="s">
        <v>614</v>
      </c>
      <c r="FQQ540" s="485">
        <f>FQQ539+1</f>
        <v>5</v>
      </c>
      <c r="FQR540" s="340" t="s">
        <v>614</v>
      </c>
      <c r="FQS540" s="485">
        <f>FQS539+1</f>
        <v>5</v>
      </c>
      <c r="FQT540" s="340" t="s">
        <v>614</v>
      </c>
      <c r="FQU540" s="485">
        <f>FQU539+1</f>
        <v>5</v>
      </c>
      <c r="FQV540" s="340" t="s">
        <v>614</v>
      </c>
      <c r="FQW540" s="485">
        <f>FQW539+1</f>
        <v>5</v>
      </c>
      <c r="FQX540" s="340" t="s">
        <v>614</v>
      </c>
      <c r="FQY540" s="485"/>
      <c r="FQZ540" s="340"/>
      <c r="FRA540" s="485"/>
      <c r="FRB540" s="340"/>
      <c r="FRC540" s="485"/>
      <c r="FRD540" s="340"/>
      <c r="FRE540" s="485"/>
      <c r="FRF540" s="340"/>
      <c r="FRG540" s="485"/>
      <c r="FRH540" s="340"/>
      <c r="FRI540" s="485"/>
      <c r="FRJ540" s="340"/>
      <c r="FRK540" s="485"/>
      <c r="FRL540" s="340"/>
      <c r="FRM540" s="485"/>
      <c r="FRN540" s="340"/>
      <c r="FRO540" s="485"/>
      <c r="FRP540" s="340"/>
      <c r="FRQ540" s="485"/>
      <c r="FRR540" s="340"/>
      <c r="FRS540" s="485"/>
      <c r="FRT540" s="340"/>
      <c r="FRU540" s="485"/>
      <c r="FRV540" s="340"/>
      <c r="FRW540" s="485"/>
      <c r="FRX540" s="340"/>
      <c r="FRY540" s="485"/>
      <c r="FRZ540" s="340"/>
      <c r="FSA540" s="485"/>
      <c r="FSB540" s="340"/>
      <c r="FSC540" s="485"/>
      <c r="FSD540" s="340"/>
      <c r="FSE540" s="485"/>
      <c r="FSF540" s="340"/>
      <c r="FSG540" s="485"/>
      <c r="FSH540" s="340"/>
      <c r="FSI540" s="485"/>
      <c r="FSJ540" s="340"/>
      <c r="FSK540" s="485"/>
      <c r="FSL540" s="340"/>
      <c r="FSM540" s="485"/>
      <c r="FSN540" s="340"/>
      <c r="FSO540" s="485"/>
      <c r="FSP540" s="340"/>
      <c r="FSQ540" s="485"/>
      <c r="FSR540" s="340"/>
      <c r="FSS540" s="485"/>
      <c r="FST540" s="340"/>
      <c r="FSU540" s="485"/>
      <c r="FSV540" s="340"/>
      <c r="FSW540" s="485"/>
      <c r="FSX540" s="340"/>
      <c r="FSY540" s="485"/>
      <c r="FSZ540" s="340"/>
      <c r="FTA540" s="485"/>
      <c r="FTB540" s="340"/>
      <c r="FTC540" s="485"/>
      <c r="FTD540" s="340"/>
      <c r="FTE540" s="485"/>
      <c r="FTF540" s="340"/>
      <c r="FTG540" s="485"/>
      <c r="FTH540" s="340"/>
      <c r="FTI540" s="485"/>
      <c r="FTJ540" s="340"/>
      <c r="FTK540" s="485"/>
      <c r="FTL540" s="340"/>
      <c r="FTM540" s="485"/>
      <c r="FTN540" s="340"/>
      <c r="FTO540" s="485"/>
      <c r="FTP540" s="340"/>
      <c r="FTQ540" s="485"/>
      <c r="FTR540" s="340"/>
      <c r="FTS540" s="485"/>
      <c r="FTT540" s="340"/>
      <c r="FTU540" s="485"/>
      <c r="FTV540" s="340"/>
      <c r="FTW540" s="485"/>
      <c r="FTX540" s="340"/>
      <c r="FTY540" s="485"/>
      <c r="FTZ540" s="340"/>
      <c r="FUA540" s="485"/>
      <c r="FUB540" s="340"/>
      <c r="FUC540" s="485"/>
      <c r="FUD540" s="340"/>
      <c r="FUE540" s="485"/>
      <c r="FUF540" s="340"/>
      <c r="FUG540" s="485"/>
      <c r="FUH540" s="340"/>
      <c r="FUI540" s="485"/>
      <c r="FUJ540" s="340"/>
      <c r="FUK540" s="485"/>
      <c r="FUL540" s="340"/>
      <c r="FUM540" s="485"/>
      <c r="FUN540" s="340"/>
      <c r="FUO540" s="485"/>
      <c r="FUP540" s="340"/>
      <c r="FUQ540" s="485"/>
      <c r="FUR540" s="340"/>
      <c r="FUS540" s="485"/>
      <c r="FUT540" s="340"/>
      <c r="FUU540" s="485"/>
      <c r="FUV540" s="340"/>
      <c r="FUW540" s="485"/>
      <c r="FUX540" s="340"/>
      <c r="FUY540" s="485"/>
      <c r="FUZ540" s="340"/>
      <c r="FVA540" s="485"/>
      <c r="FVB540" s="340"/>
      <c r="FVC540" s="485"/>
      <c r="FVD540" s="340"/>
      <c r="FVE540" s="485"/>
      <c r="FVF540" s="340"/>
      <c r="FVG540" s="485"/>
      <c r="FVH540" s="340"/>
      <c r="FVI540" s="485"/>
      <c r="FVJ540" s="340"/>
      <c r="FVK540" s="485"/>
      <c r="FVL540" s="340"/>
      <c r="FVM540" s="485"/>
      <c r="FVN540" s="340"/>
      <c r="FVO540" s="485"/>
      <c r="FVP540" s="340"/>
      <c r="FVQ540" s="485"/>
      <c r="FVR540" s="340"/>
      <c r="FVS540" s="485"/>
      <c r="FVT540" s="340"/>
      <c r="FVU540" s="485"/>
      <c r="FVV540" s="340"/>
      <c r="FVW540" s="485"/>
      <c r="FVX540" s="340"/>
      <c r="FVY540" s="485"/>
      <c r="FVZ540" s="340"/>
      <c r="FWA540" s="485"/>
      <c r="FWB540" s="340"/>
      <c r="FWC540" s="485"/>
      <c r="FWD540" s="340"/>
      <c r="FWE540" s="485"/>
      <c r="FWF540" s="340"/>
      <c r="FWG540" s="485"/>
      <c r="FWH540" s="340"/>
      <c r="FWI540" s="485"/>
      <c r="FWJ540" s="340"/>
      <c r="FWK540" s="485"/>
      <c r="FWL540" s="340"/>
      <c r="FWM540" s="485"/>
      <c r="FWN540" s="340"/>
      <c r="FWO540" s="485"/>
      <c r="FWP540" s="340"/>
      <c r="FWQ540" s="485"/>
      <c r="FWR540" s="340"/>
      <c r="FWS540" s="485"/>
      <c r="FWT540" s="340"/>
      <c r="FWU540" s="485"/>
      <c r="FWV540" s="340"/>
      <c r="FWW540" s="485"/>
      <c r="FWX540" s="340"/>
      <c r="FWY540" s="485"/>
      <c r="FWZ540" s="340"/>
      <c r="FXA540" s="485"/>
      <c r="FXB540" s="340"/>
      <c r="FXC540" s="485"/>
      <c r="FXD540" s="340"/>
      <c r="FXE540" s="485"/>
      <c r="FXF540" s="340"/>
      <c r="FXG540" s="485"/>
      <c r="FXH540" s="340"/>
      <c r="FXI540" s="485"/>
      <c r="FXJ540" s="340"/>
      <c r="FXK540" s="485"/>
      <c r="FXL540" s="340"/>
      <c r="FXM540" s="485"/>
      <c r="FXN540" s="340"/>
      <c r="FXO540" s="485"/>
      <c r="FXP540" s="340"/>
      <c r="FXQ540" s="485"/>
      <c r="FXR540" s="340"/>
      <c r="FXS540" s="485"/>
      <c r="FXT540" s="340"/>
      <c r="FXU540" s="485"/>
      <c r="FXV540" s="340"/>
      <c r="FXW540" s="485"/>
      <c r="FXX540" s="340"/>
      <c r="FXY540" s="485"/>
      <c r="FXZ540" s="340"/>
      <c r="FYA540" s="485"/>
      <c r="FYB540" s="340"/>
      <c r="FYC540" s="485"/>
      <c r="FYD540" s="340"/>
      <c r="FYE540" s="485"/>
      <c r="FYF540" s="340"/>
      <c r="FYG540" s="485"/>
      <c r="FYH540" s="340"/>
      <c r="FYI540" s="485"/>
      <c r="FYJ540" s="340"/>
      <c r="FYK540" s="485"/>
      <c r="FYL540" s="340"/>
      <c r="FYM540" s="485"/>
      <c r="FYN540" s="340"/>
      <c r="FYO540" s="485"/>
      <c r="FYP540" s="340"/>
      <c r="FYQ540" s="485"/>
      <c r="FYR540" s="340"/>
      <c r="FYS540" s="485"/>
      <c r="FYT540" s="340"/>
      <c r="FYU540" s="485"/>
      <c r="FYV540" s="340"/>
      <c r="FYW540" s="485"/>
      <c r="FYX540" s="340"/>
      <c r="FYY540" s="485"/>
      <c r="FYZ540" s="340"/>
      <c r="FZA540" s="485"/>
      <c r="FZB540" s="340"/>
      <c r="FZC540" s="485"/>
      <c r="FZD540" s="340"/>
      <c r="FZE540" s="485"/>
      <c r="FZF540" s="340"/>
      <c r="FZG540" s="485"/>
      <c r="FZH540" s="340"/>
      <c r="FZI540" s="485"/>
      <c r="FZJ540" s="340"/>
      <c r="FZK540" s="485"/>
      <c r="FZL540" s="340"/>
      <c r="FZM540" s="485"/>
      <c r="FZN540" s="340"/>
      <c r="FZO540" s="485"/>
      <c r="FZP540" s="340"/>
      <c r="FZQ540" s="485"/>
      <c r="FZR540" s="340"/>
      <c r="FZS540" s="485"/>
      <c r="FZT540" s="340"/>
      <c r="FZU540" s="485"/>
      <c r="FZV540" s="340"/>
      <c r="FZW540" s="485"/>
      <c r="FZX540" s="340"/>
      <c r="FZY540" s="485"/>
      <c r="FZZ540" s="340"/>
      <c r="GAA540" s="485"/>
      <c r="GAB540" s="340"/>
      <c r="GAC540" s="485"/>
      <c r="GAD540" s="340"/>
      <c r="GAE540" s="485"/>
      <c r="GAF540" s="340"/>
      <c r="GAG540" s="485"/>
      <c r="GAH540" s="340"/>
      <c r="GAI540" s="485"/>
      <c r="GAJ540" s="340"/>
      <c r="GAK540" s="485"/>
      <c r="GAL540" s="340"/>
      <c r="GAM540" s="485"/>
      <c r="GAN540" s="340"/>
      <c r="GAO540" s="485"/>
      <c r="GAP540" s="340"/>
      <c r="GAQ540" s="485"/>
      <c r="GAR540" s="340"/>
      <c r="GAS540" s="485"/>
      <c r="GAT540" s="340"/>
      <c r="GAU540" s="485"/>
      <c r="GAV540" s="340"/>
      <c r="GAW540" s="485"/>
      <c r="GAX540" s="340"/>
      <c r="GAY540" s="485"/>
      <c r="GAZ540" s="340"/>
      <c r="GBA540" s="485"/>
      <c r="GBB540" s="340"/>
      <c r="GBC540" s="485"/>
      <c r="GBD540" s="340"/>
      <c r="GBE540" s="485"/>
      <c r="GBF540" s="340"/>
      <c r="GBG540" s="485"/>
      <c r="GBH540" s="340"/>
      <c r="GBI540" s="485"/>
      <c r="GBJ540" s="340"/>
      <c r="GBK540" s="485"/>
      <c r="GBL540" s="340"/>
      <c r="GBM540" s="485"/>
      <c r="GBN540" s="340"/>
      <c r="GBO540" s="485"/>
      <c r="GBP540" s="340"/>
      <c r="GBQ540" s="485"/>
      <c r="GBR540" s="340"/>
      <c r="GBS540" s="485"/>
      <c r="GBT540" s="340"/>
      <c r="GBU540" s="485"/>
      <c r="GBV540" s="340"/>
      <c r="GBW540" s="485"/>
      <c r="GBX540" s="340"/>
      <c r="GBY540" s="485"/>
      <c r="GBZ540" s="340"/>
      <c r="GCA540" s="485"/>
      <c r="GCB540" s="340"/>
      <c r="GCC540" s="485"/>
      <c r="GCD540" s="340"/>
      <c r="GCE540" s="485"/>
      <c r="GCF540" s="340"/>
      <c r="GCG540" s="485"/>
      <c r="GCH540" s="340"/>
      <c r="GCI540" s="485"/>
      <c r="GCJ540" s="340"/>
      <c r="GCK540" s="485"/>
      <c r="GCL540" s="340"/>
      <c r="GCM540" s="485"/>
      <c r="GCN540" s="340"/>
      <c r="GCO540" s="485"/>
      <c r="GCP540" s="340"/>
      <c r="GCQ540" s="485"/>
      <c r="GCR540" s="340"/>
      <c r="GCS540" s="485"/>
      <c r="GCT540" s="340"/>
      <c r="GCU540" s="485"/>
      <c r="GCV540" s="340"/>
      <c r="GCW540" s="485"/>
      <c r="GCX540" s="340"/>
      <c r="GCY540" s="485"/>
      <c r="GCZ540" s="340"/>
      <c r="GDA540" s="485"/>
      <c r="GDB540" s="340"/>
      <c r="GDC540" s="485"/>
      <c r="GDD540" s="340"/>
      <c r="GDE540" s="485"/>
      <c r="GDF540" s="340"/>
      <c r="GDG540" s="485"/>
      <c r="GDH540" s="340"/>
      <c r="GDI540" s="485"/>
      <c r="GDJ540" s="340"/>
      <c r="GDK540" s="485"/>
      <c r="GDL540" s="340"/>
      <c r="GDM540" s="485"/>
      <c r="GDN540" s="340"/>
      <c r="GDO540" s="485"/>
      <c r="GDP540" s="340"/>
      <c r="GDQ540" s="485"/>
      <c r="GDR540" s="340"/>
      <c r="GDS540" s="485"/>
      <c r="GDT540" s="340"/>
      <c r="GDU540" s="485"/>
      <c r="GDV540" s="340"/>
      <c r="GDW540" s="485"/>
      <c r="GDX540" s="340"/>
      <c r="GDY540" s="485"/>
      <c r="GDZ540" s="340"/>
      <c r="GEA540" s="485"/>
      <c r="GEB540" s="340"/>
      <c r="GEC540" s="485"/>
      <c r="GED540" s="340"/>
      <c r="GEE540" s="485"/>
      <c r="GEF540" s="340"/>
      <c r="GEG540" s="485"/>
      <c r="GEH540" s="340"/>
      <c r="GEI540" s="485"/>
      <c r="GEJ540" s="340"/>
      <c r="GEK540" s="485"/>
      <c r="GEL540" s="340"/>
      <c r="GEM540" s="485"/>
      <c r="GEN540" s="340"/>
      <c r="GEO540" s="485"/>
      <c r="GEP540" s="340"/>
      <c r="GEQ540" s="485"/>
      <c r="GER540" s="340"/>
      <c r="GES540" s="485"/>
      <c r="GET540" s="340"/>
      <c r="GEU540" s="485"/>
      <c r="GEV540" s="340"/>
      <c r="GEW540" s="485"/>
      <c r="GEX540" s="340"/>
      <c r="GEY540" s="485"/>
      <c r="GEZ540" s="340"/>
      <c r="GFA540" s="485"/>
      <c r="GFB540" s="340"/>
      <c r="GFC540" s="485"/>
      <c r="GFD540" s="340"/>
      <c r="GFE540" s="485"/>
      <c r="GFF540" s="340"/>
      <c r="GFG540" s="485"/>
      <c r="GFH540" s="340"/>
      <c r="GFI540" s="485"/>
      <c r="GFJ540" s="340"/>
      <c r="GFK540" s="485"/>
      <c r="GFL540" s="340"/>
      <c r="GFM540" s="485"/>
      <c r="GFN540" s="340"/>
      <c r="GFO540" s="485"/>
      <c r="GFP540" s="340"/>
      <c r="GFQ540" s="485"/>
      <c r="GFR540" s="340"/>
      <c r="GFS540" s="485"/>
      <c r="GFT540" s="340"/>
      <c r="GFU540" s="485"/>
      <c r="GFV540" s="340"/>
      <c r="GFW540" s="485"/>
      <c r="GFX540" s="340"/>
      <c r="GFY540" s="485"/>
      <c r="GFZ540" s="340"/>
      <c r="GGA540" s="485"/>
      <c r="GGB540" s="340"/>
      <c r="GGC540" s="485"/>
      <c r="GGD540" s="340"/>
      <c r="GGE540" s="485"/>
      <c r="GGF540" s="340"/>
      <c r="GGG540" s="485"/>
      <c r="GGH540" s="340"/>
      <c r="GGI540" s="485"/>
      <c r="GGJ540" s="340"/>
      <c r="GGK540" s="485"/>
      <c r="GGL540" s="340"/>
      <c r="GGM540" s="485"/>
      <c r="GGN540" s="340"/>
      <c r="GGO540" s="485"/>
      <c r="GGP540" s="340"/>
      <c r="GGQ540" s="485"/>
      <c r="GGR540" s="340"/>
      <c r="GGS540" s="485"/>
      <c r="GGT540" s="340"/>
      <c r="GGU540" s="485"/>
      <c r="GGV540" s="340"/>
      <c r="GGW540" s="485"/>
      <c r="GGX540" s="340"/>
      <c r="GGY540" s="485"/>
      <c r="GGZ540" s="340"/>
      <c r="GHA540" s="485"/>
      <c r="GHB540" s="340"/>
      <c r="GHC540" s="485"/>
      <c r="GHD540" s="340"/>
      <c r="GHE540" s="485"/>
      <c r="GHF540" s="340"/>
      <c r="GHG540" s="485"/>
      <c r="GHH540" s="340"/>
      <c r="GHI540" s="485"/>
      <c r="GHJ540" s="340"/>
      <c r="GHK540" s="485"/>
      <c r="GHL540" s="340"/>
      <c r="GHM540" s="485"/>
      <c r="GHN540" s="340"/>
      <c r="GHO540" s="485"/>
      <c r="GHP540" s="340"/>
      <c r="GHQ540" s="485"/>
      <c r="GHR540" s="340"/>
      <c r="GHS540" s="485"/>
      <c r="GHT540" s="340"/>
      <c r="GHU540" s="485"/>
      <c r="GHV540" s="340"/>
      <c r="GHW540" s="485"/>
      <c r="GHX540" s="340"/>
      <c r="GHY540" s="485"/>
      <c r="GHZ540" s="340"/>
      <c r="GIA540" s="485"/>
      <c r="GIB540" s="340"/>
      <c r="GIC540" s="485"/>
      <c r="GID540" s="340"/>
      <c r="GIE540" s="485"/>
      <c r="GIF540" s="340"/>
      <c r="GIG540" s="485"/>
      <c r="GIH540" s="340"/>
      <c r="GII540" s="485"/>
      <c r="GIJ540" s="340"/>
      <c r="GIK540" s="485"/>
      <c r="GIL540" s="340"/>
      <c r="GIM540" s="485"/>
      <c r="GIN540" s="340"/>
      <c r="GIO540" s="485"/>
      <c r="GIP540" s="340"/>
      <c r="GIQ540" s="485"/>
      <c r="GIR540" s="340"/>
      <c r="GIS540" s="485"/>
      <c r="GIT540" s="340"/>
      <c r="GIU540" s="485"/>
      <c r="GIV540" s="340"/>
      <c r="GIW540" s="485"/>
      <c r="GIX540" s="340"/>
      <c r="GIY540" s="485"/>
      <c r="GIZ540" s="340"/>
      <c r="GJA540" s="485"/>
      <c r="GJB540" s="340"/>
      <c r="GJC540" s="485"/>
      <c r="GJD540" s="340"/>
      <c r="GJE540" s="485"/>
      <c r="GJF540" s="340"/>
      <c r="GJG540" s="485"/>
      <c r="GJH540" s="340"/>
      <c r="GJI540" s="485"/>
      <c r="GJJ540" s="340"/>
      <c r="GJK540" s="485"/>
      <c r="GJL540" s="340"/>
      <c r="GJM540" s="485"/>
      <c r="GJN540" s="340"/>
      <c r="GJO540" s="485"/>
      <c r="GJP540" s="340"/>
      <c r="GJQ540" s="485"/>
      <c r="GJR540" s="340"/>
      <c r="GJS540" s="485"/>
      <c r="GJT540" s="340"/>
      <c r="GJU540" s="485"/>
      <c r="GJV540" s="340"/>
      <c r="GJW540" s="485"/>
      <c r="GJX540" s="340"/>
      <c r="GJY540" s="485"/>
      <c r="GJZ540" s="340"/>
      <c r="GKA540" s="485"/>
      <c r="GKB540" s="340"/>
      <c r="GKC540" s="485"/>
      <c r="GKD540" s="340"/>
      <c r="GKE540" s="485"/>
      <c r="GKF540" s="340"/>
      <c r="GKG540" s="485"/>
      <c r="GKH540" s="340"/>
      <c r="GKI540" s="485"/>
      <c r="GKJ540" s="340"/>
      <c r="GKK540" s="485"/>
      <c r="GKL540" s="340"/>
      <c r="GKM540" s="485"/>
      <c r="GKN540" s="340"/>
      <c r="GKO540" s="485"/>
      <c r="GKP540" s="340"/>
      <c r="GKQ540" s="485"/>
      <c r="GKR540" s="340"/>
      <c r="GKS540" s="485"/>
      <c r="GKT540" s="340"/>
      <c r="GKU540" s="485"/>
      <c r="GKV540" s="340"/>
      <c r="GKW540" s="485"/>
      <c r="GKX540" s="340"/>
      <c r="GKY540" s="485"/>
      <c r="GKZ540" s="340"/>
      <c r="GLA540" s="485"/>
      <c r="GLB540" s="340"/>
      <c r="GLC540" s="485"/>
      <c r="GLD540" s="340"/>
      <c r="GLE540" s="485"/>
      <c r="GLF540" s="340"/>
      <c r="GLG540" s="485"/>
      <c r="GLH540" s="340"/>
      <c r="GLI540" s="485"/>
      <c r="GLJ540" s="340"/>
      <c r="GLK540" s="485"/>
      <c r="GLL540" s="340"/>
      <c r="GLM540" s="485"/>
      <c r="GLN540" s="340"/>
      <c r="GLO540" s="485"/>
      <c r="GLP540" s="340"/>
      <c r="GLQ540" s="485"/>
      <c r="GLR540" s="340"/>
      <c r="GLS540" s="485"/>
      <c r="GLT540" s="340"/>
      <c r="GLU540" s="485"/>
      <c r="GLV540" s="340"/>
      <c r="GLW540" s="485"/>
      <c r="GLX540" s="340"/>
      <c r="GLY540" s="485"/>
      <c r="GLZ540" s="340"/>
      <c r="GMA540" s="485"/>
      <c r="GMB540" s="340"/>
      <c r="GMC540" s="485"/>
      <c r="GMD540" s="340"/>
      <c r="GME540" s="485"/>
      <c r="GMF540" s="340"/>
      <c r="GMG540" s="485"/>
      <c r="GMH540" s="340"/>
      <c r="GMI540" s="485"/>
      <c r="GMJ540" s="340"/>
      <c r="GMK540" s="485"/>
      <c r="GML540" s="340"/>
      <c r="GMM540" s="485"/>
      <c r="GMN540" s="340"/>
      <c r="GMO540" s="485"/>
      <c r="GMP540" s="340"/>
      <c r="GMQ540" s="485"/>
      <c r="GMR540" s="340"/>
      <c r="GMS540" s="485"/>
      <c r="GMT540" s="340"/>
      <c r="GMU540" s="485"/>
      <c r="GMV540" s="340"/>
      <c r="GMW540" s="485"/>
      <c r="GMX540" s="340"/>
      <c r="GMY540" s="485"/>
      <c r="GMZ540" s="340"/>
      <c r="GNA540" s="485"/>
      <c r="GNB540" s="340"/>
      <c r="GNC540" s="485"/>
      <c r="GND540" s="340"/>
      <c r="GNE540" s="485"/>
      <c r="GNF540" s="340"/>
      <c r="GNG540" s="485"/>
      <c r="GNH540" s="340"/>
      <c r="GNI540" s="485"/>
      <c r="GNJ540" s="340"/>
      <c r="GNK540" s="485"/>
      <c r="GNL540" s="340"/>
      <c r="GNM540" s="485"/>
      <c r="GNN540" s="340"/>
      <c r="GNO540" s="485"/>
      <c r="GNP540" s="340"/>
      <c r="GNQ540" s="485"/>
      <c r="GNR540" s="340"/>
      <c r="GNS540" s="485"/>
      <c r="GNT540" s="340"/>
      <c r="GNU540" s="485"/>
      <c r="GNV540" s="340"/>
      <c r="GNW540" s="485"/>
      <c r="GNX540" s="340"/>
      <c r="GNY540" s="485"/>
      <c r="GNZ540" s="340"/>
      <c r="GOA540" s="485"/>
      <c r="GOB540" s="340"/>
      <c r="GOC540" s="485"/>
      <c r="GOD540" s="340"/>
      <c r="GOE540" s="485"/>
      <c r="GOF540" s="340"/>
      <c r="GOG540" s="485"/>
      <c r="GOH540" s="340"/>
      <c r="GOI540" s="485"/>
      <c r="GOJ540" s="340"/>
      <c r="GOK540" s="485"/>
      <c r="GOL540" s="340"/>
      <c r="GOM540" s="485"/>
      <c r="GON540" s="340"/>
      <c r="GOO540" s="485"/>
      <c r="GOP540" s="340"/>
      <c r="GOQ540" s="485"/>
      <c r="GOR540" s="340"/>
      <c r="GOS540" s="485"/>
      <c r="GOT540" s="340"/>
      <c r="GOU540" s="485"/>
      <c r="GOV540" s="340"/>
      <c r="GOW540" s="485"/>
      <c r="GOX540" s="340"/>
      <c r="GOY540" s="485"/>
      <c r="GOZ540" s="340"/>
      <c r="GPA540" s="485"/>
      <c r="GPB540" s="340"/>
      <c r="GPC540" s="485"/>
      <c r="GPD540" s="340"/>
      <c r="GPE540" s="485"/>
      <c r="GPF540" s="340"/>
      <c r="GPG540" s="485"/>
      <c r="GPH540" s="340"/>
      <c r="GPI540" s="485"/>
      <c r="GPJ540" s="340"/>
      <c r="GPK540" s="485"/>
      <c r="GPL540" s="340"/>
      <c r="GPM540" s="485"/>
      <c r="GPN540" s="340"/>
      <c r="GPO540" s="485"/>
      <c r="GPP540" s="340"/>
      <c r="GPQ540" s="485"/>
      <c r="GPR540" s="340"/>
      <c r="GPS540" s="485"/>
      <c r="GPT540" s="340"/>
      <c r="GPU540" s="485"/>
      <c r="GPV540" s="340"/>
      <c r="GPW540" s="485"/>
      <c r="GPX540" s="340"/>
      <c r="GPY540" s="485"/>
      <c r="GPZ540" s="340"/>
      <c r="GQA540" s="485"/>
      <c r="GQB540" s="340"/>
      <c r="GQC540" s="485"/>
      <c r="GQD540" s="340"/>
      <c r="GQE540" s="485"/>
      <c r="GQF540" s="340"/>
      <c r="GQG540" s="485"/>
      <c r="GQH540" s="340"/>
      <c r="GQI540" s="485"/>
      <c r="GQJ540" s="340"/>
      <c r="GQK540" s="485"/>
      <c r="GQL540" s="340"/>
      <c r="GQM540" s="485"/>
      <c r="GQN540" s="340"/>
      <c r="GQO540" s="485"/>
      <c r="GQP540" s="340"/>
      <c r="GQQ540" s="485"/>
      <c r="GQR540" s="340"/>
      <c r="GQS540" s="485"/>
      <c r="GQT540" s="340"/>
      <c r="GQU540" s="485"/>
      <c r="GQV540" s="340"/>
      <c r="GQW540" s="485"/>
      <c r="GQX540" s="340"/>
      <c r="GQY540" s="485"/>
      <c r="GQZ540" s="340"/>
      <c r="GRA540" s="485"/>
      <c r="GRB540" s="340"/>
      <c r="GRC540" s="485"/>
      <c r="GRD540" s="340"/>
      <c r="GRE540" s="485"/>
      <c r="GRF540" s="340"/>
      <c r="GRG540" s="485"/>
      <c r="GRH540" s="340"/>
      <c r="GRI540" s="485"/>
      <c r="GRJ540" s="340"/>
      <c r="GRK540" s="485"/>
      <c r="GRL540" s="340"/>
      <c r="GRM540" s="485"/>
      <c r="GRN540" s="340"/>
      <c r="GRO540" s="485"/>
      <c r="GRP540" s="340"/>
      <c r="GRQ540" s="485"/>
      <c r="GRR540" s="340"/>
      <c r="GRS540" s="485"/>
      <c r="GRT540" s="340"/>
      <c r="GRU540" s="485"/>
      <c r="GRV540" s="340"/>
      <c r="GRW540" s="485"/>
      <c r="GRX540" s="340"/>
      <c r="GRY540" s="485"/>
      <c r="GRZ540" s="340"/>
      <c r="GSA540" s="485"/>
      <c r="GSB540" s="340"/>
      <c r="GSC540" s="485"/>
      <c r="GSD540" s="340"/>
      <c r="GSE540" s="485"/>
      <c r="GSF540" s="340"/>
      <c r="GSG540" s="485"/>
      <c r="GSH540" s="340"/>
      <c r="GSI540" s="485"/>
      <c r="GSJ540" s="340"/>
      <c r="GSK540" s="485"/>
      <c r="GSL540" s="340"/>
      <c r="GSM540" s="485"/>
      <c r="GSN540" s="340"/>
      <c r="GSO540" s="485"/>
      <c r="GSP540" s="340"/>
      <c r="GSQ540" s="485"/>
      <c r="GSR540" s="340"/>
      <c r="GSS540" s="485"/>
      <c r="GST540" s="340"/>
      <c r="GSU540" s="485"/>
      <c r="GSV540" s="340"/>
      <c r="GSW540" s="485"/>
      <c r="GSX540" s="340"/>
      <c r="GSY540" s="485"/>
      <c r="GSZ540" s="340"/>
      <c r="GTA540" s="485"/>
      <c r="GTB540" s="340"/>
      <c r="GTC540" s="485"/>
      <c r="GTD540" s="340"/>
      <c r="GTE540" s="485"/>
      <c r="GTF540" s="340"/>
      <c r="GTG540" s="485"/>
      <c r="GTH540" s="340"/>
      <c r="GTI540" s="485"/>
      <c r="GTJ540" s="340"/>
      <c r="GTK540" s="485"/>
      <c r="GTL540" s="340"/>
      <c r="GTM540" s="485"/>
      <c r="GTN540" s="340"/>
      <c r="GTO540" s="485"/>
      <c r="GTP540" s="340"/>
      <c r="GTQ540" s="485"/>
      <c r="GTR540" s="340"/>
      <c r="GTS540" s="485"/>
      <c r="GTT540" s="340"/>
      <c r="GTU540" s="485"/>
      <c r="GTV540" s="340"/>
      <c r="GTW540" s="485"/>
      <c r="GTX540" s="340"/>
      <c r="GTY540" s="485"/>
      <c r="GTZ540" s="340"/>
      <c r="GUA540" s="485"/>
      <c r="GUB540" s="340"/>
      <c r="GUC540" s="485"/>
      <c r="GUD540" s="340"/>
      <c r="GUE540" s="485"/>
      <c r="GUF540" s="340"/>
      <c r="GUG540" s="485"/>
      <c r="GUH540" s="340"/>
      <c r="GUI540" s="485"/>
      <c r="GUJ540" s="340"/>
      <c r="GUK540" s="485"/>
      <c r="GUL540" s="340"/>
      <c r="GUM540" s="485"/>
      <c r="GUN540" s="340"/>
      <c r="GUO540" s="485"/>
      <c r="GUP540" s="340"/>
      <c r="GUQ540" s="485"/>
      <c r="GUR540" s="340"/>
      <c r="GUS540" s="485"/>
      <c r="GUT540" s="340"/>
      <c r="GUU540" s="485"/>
      <c r="GUV540" s="340"/>
      <c r="GUW540" s="485"/>
      <c r="GUX540" s="340"/>
      <c r="GUY540" s="485"/>
      <c r="GUZ540" s="340"/>
      <c r="GVA540" s="485"/>
      <c r="GVB540" s="340"/>
      <c r="GVC540" s="485"/>
      <c r="GVD540" s="340"/>
      <c r="GVE540" s="485"/>
      <c r="GVF540" s="340"/>
      <c r="GVG540" s="485"/>
      <c r="GVH540" s="340"/>
      <c r="GVI540" s="485"/>
      <c r="GVJ540" s="340"/>
      <c r="GVK540" s="485"/>
      <c r="GVL540" s="340"/>
      <c r="GVM540" s="485"/>
      <c r="GVN540" s="340"/>
      <c r="GVO540" s="485"/>
      <c r="GVP540" s="340"/>
      <c r="GVQ540" s="485"/>
      <c r="GVR540" s="340"/>
      <c r="GVS540" s="485"/>
      <c r="GVT540" s="340"/>
      <c r="GVU540" s="485"/>
      <c r="GVV540" s="340"/>
      <c r="GVW540" s="485"/>
      <c r="GVX540" s="340"/>
      <c r="GVY540" s="485"/>
      <c r="GVZ540" s="340"/>
      <c r="GWA540" s="485"/>
      <c r="GWB540" s="340"/>
      <c r="GWC540" s="485"/>
      <c r="GWD540" s="340"/>
      <c r="GWE540" s="485"/>
      <c r="GWF540" s="340"/>
      <c r="GWG540" s="485"/>
      <c r="GWH540" s="340"/>
      <c r="GWI540" s="485"/>
      <c r="GWJ540" s="340"/>
      <c r="GWK540" s="485"/>
      <c r="GWL540" s="340"/>
      <c r="GWM540" s="485"/>
      <c r="GWN540" s="340"/>
      <c r="GWO540" s="485"/>
      <c r="GWP540" s="340"/>
      <c r="GWQ540" s="485"/>
      <c r="GWR540" s="340"/>
      <c r="GWS540" s="485"/>
      <c r="GWT540" s="340"/>
      <c r="GWU540" s="485"/>
      <c r="GWV540" s="340"/>
      <c r="GWW540" s="485"/>
      <c r="GWX540" s="340"/>
      <c r="GWY540" s="485"/>
      <c r="GWZ540" s="340"/>
      <c r="GXA540" s="485"/>
      <c r="GXB540" s="340"/>
      <c r="GXC540" s="485"/>
      <c r="GXD540" s="340"/>
      <c r="GXE540" s="485"/>
      <c r="GXF540" s="340"/>
      <c r="GXG540" s="485"/>
      <c r="GXH540" s="340"/>
      <c r="GXI540" s="485"/>
      <c r="GXJ540" s="340"/>
      <c r="GXK540" s="485"/>
      <c r="GXL540" s="340"/>
      <c r="GXM540" s="485"/>
      <c r="GXN540" s="340"/>
      <c r="GXO540" s="485"/>
      <c r="GXP540" s="340"/>
      <c r="GXQ540" s="485"/>
      <c r="GXR540" s="340"/>
      <c r="GXS540" s="485"/>
      <c r="GXT540" s="340"/>
      <c r="GXU540" s="485"/>
      <c r="GXV540" s="340"/>
      <c r="GXW540" s="485"/>
      <c r="GXX540" s="340"/>
      <c r="GXY540" s="485"/>
      <c r="GXZ540" s="340"/>
      <c r="GYA540" s="485"/>
      <c r="GYB540" s="340"/>
      <c r="GYC540" s="485"/>
      <c r="GYD540" s="340"/>
      <c r="GYE540" s="485"/>
      <c r="GYF540" s="340"/>
      <c r="GYG540" s="485"/>
      <c r="GYH540" s="340"/>
      <c r="GYI540" s="485"/>
      <c r="GYJ540" s="340"/>
      <c r="GYK540" s="485"/>
      <c r="GYL540" s="340"/>
      <c r="GYM540" s="485"/>
      <c r="GYN540" s="340"/>
      <c r="GYO540" s="485"/>
      <c r="GYP540" s="340"/>
      <c r="GYQ540" s="485"/>
      <c r="GYR540" s="340"/>
      <c r="GYS540" s="485"/>
      <c r="GYT540" s="340"/>
      <c r="GYU540" s="485"/>
      <c r="GYV540" s="340"/>
      <c r="GYW540" s="485"/>
      <c r="GYX540" s="340"/>
      <c r="GYY540" s="485"/>
      <c r="GYZ540" s="340"/>
      <c r="GZA540" s="485"/>
      <c r="GZB540" s="340"/>
      <c r="GZC540" s="485"/>
      <c r="GZD540" s="340"/>
      <c r="GZE540" s="485"/>
      <c r="GZF540" s="340"/>
      <c r="GZG540" s="485"/>
      <c r="GZH540" s="340"/>
      <c r="GZI540" s="485"/>
      <c r="GZJ540" s="340"/>
      <c r="GZK540" s="485"/>
      <c r="GZL540" s="340"/>
      <c r="GZM540" s="485"/>
      <c r="GZN540" s="340"/>
      <c r="GZO540" s="485"/>
      <c r="GZP540" s="340"/>
      <c r="GZQ540" s="485"/>
      <c r="GZR540" s="340"/>
      <c r="GZS540" s="485"/>
      <c r="GZT540" s="340"/>
      <c r="GZU540" s="485"/>
      <c r="GZV540" s="340"/>
      <c r="GZW540" s="485"/>
      <c r="GZX540" s="340"/>
      <c r="GZY540" s="485"/>
      <c r="GZZ540" s="340"/>
      <c r="HAA540" s="485"/>
      <c r="HAB540" s="340"/>
      <c r="HAC540" s="485"/>
      <c r="HAD540" s="340"/>
      <c r="HAE540" s="485"/>
      <c r="HAF540" s="340"/>
      <c r="HAG540" s="485"/>
      <c r="HAH540" s="340"/>
      <c r="HAI540" s="485"/>
      <c r="HAJ540" s="340"/>
      <c r="HAK540" s="485"/>
      <c r="HAL540" s="340"/>
      <c r="HAM540" s="485"/>
      <c r="HAN540" s="340"/>
      <c r="HAO540" s="485"/>
      <c r="HAP540" s="340"/>
      <c r="HAQ540" s="485"/>
      <c r="HAR540" s="340"/>
      <c r="HAS540" s="485"/>
      <c r="HAT540" s="340"/>
      <c r="HAU540" s="485"/>
      <c r="HAV540" s="340"/>
      <c r="HAW540" s="485"/>
      <c r="HAX540" s="340"/>
      <c r="HAY540" s="485"/>
      <c r="HAZ540" s="340"/>
      <c r="HBA540" s="485"/>
      <c r="HBB540" s="340"/>
      <c r="HBC540" s="485"/>
      <c r="HBD540" s="340"/>
      <c r="HBE540" s="485"/>
      <c r="HBF540" s="340"/>
      <c r="HBG540" s="485"/>
      <c r="HBH540" s="340"/>
      <c r="HBI540" s="485"/>
      <c r="HBJ540" s="340"/>
      <c r="HBK540" s="485"/>
      <c r="HBL540" s="340"/>
      <c r="HBM540" s="485"/>
      <c r="HBN540" s="340"/>
      <c r="HBO540" s="485"/>
      <c r="HBP540" s="340"/>
      <c r="HBQ540" s="485"/>
      <c r="HBR540" s="340"/>
      <c r="HBS540" s="485"/>
      <c r="HBT540" s="340"/>
      <c r="HBU540" s="485"/>
      <c r="HBV540" s="340"/>
      <c r="HBW540" s="485"/>
      <c r="HBX540" s="340"/>
      <c r="HBY540" s="485"/>
      <c r="HBZ540" s="340"/>
      <c r="HCA540" s="485"/>
      <c r="HCB540" s="340"/>
      <c r="HCC540" s="485"/>
      <c r="HCD540" s="340"/>
      <c r="HCE540" s="485"/>
      <c r="HCF540" s="340"/>
      <c r="HCG540" s="485"/>
      <c r="HCH540" s="340"/>
      <c r="HCI540" s="485"/>
      <c r="HCJ540" s="340"/>
      <c r="HCK540" s="485"/>
      <c r="HCL540" s="340"/>
      <c r="HCM540" s="485"/>
      <c r="HCN540" s="340"/>
      <c r="HCO540" s="485"/>
      <c r="HCP540" s="340"/>
      <c r="HCQ540" s="485"/>
      <c r="HCR540" s="340"/>
      <c r="HCS540" s="485"/>
      <c r="HCT540" s="340"/>
      <c r="HCU540" s="485"/>
      <c r="HCV540" s="340"/>
      <c r="HCW540" s="485"/>
      <c r="HCX540" s="340"/>
      <c r="HCY540" s="485"/>
      <c r="HCZ540" s="340"/>
      <c r="HDA540" s="485"/>
      <c r="HDB540" s="340"/>
      <c r="HDC540" s="485"/>
      <c r="HDD540" s="340"/>
      <c r="HDE540" s="485"/>
      <c r="HDF540" s="340"/>
      <c r="HDG540" s="485"/>
      <c r="HDH540" s="340"/>
      <c r="HDI540" s="485"/>
      <c r="HDJ540" s="340"/>
      <c r="HDK540" s="485"/>
      <c r="HDL540" s="340"/>
      <c r="HDM540" s="485"/>
      <c r="HDN540" s="340"/>
      <c r="HDO540" s="485"/>
      <c r="HDP540" s="340"/>
      <c r="HDQ540" s="485"/>
      <c r="HDR540" s="340"/>
      <c r="HDS540" s="485"/>
      <c r="HDT540" s="340"/>
      <c r="HDU540" s="485"/>
      <c r="HDV540" s="340"/>
      <c r="HDW540" s="485"/>
      <c r="HDX540" s="340"/>
      <c r="HDY540" s="485"/>
      <c r="HDZ540" s="340"/>
      <c r="HEA540" s="485"/>
      <c r="HEB540" s="340"/>
      <c r="HEC540" s="485"/>
      <c r="HED540" s="340"/>
      <c r="HEE540" s="485"/>
      <c r="HEF540" s="340"/>
      <c r="HEG540" s="485"/>
      <c r="HEH540" s="340"/>
      <c r="HEI540" s="485"/>
      <c r="HEJ540" s="340"/>
      <c r="HEK540" s="485"/>
      <c r="HEL540" s="340"/>
      <c r="HEM540" s="485"/>
      <c r="HEN540" s="340"/>
      <c r="HEO540" s="485"/>
      <c r="HEP540" s="340"/>
      <c r="HEQ540" s="485"/>
      <c r="HER540" s="340"/>
      <c r="HES540" s="485"/>
      <c r="HET540" s="340"/>
      <c r="HEU540" s="485"/>
      <c r="HEV540" s="340"/>
      <c r="HEW540" s="485"/>
      <c r="HEX540" s="340"/>
      <c r="HEY540" s="485"/>
      <c r="HEZ540" s="340"/>
      <c r="HFA540" s="485"/>
      <c r="HFB540" s="340"/>
      <c r="HFC540" s="485"/>
      <c r="HFD540" s="340"/>
      <c r="HFE540" s="485"/>
      <c r="HFF540" s="340"/>
      <c r="HFG540" s="485"/>
      <c r="HFH540" s="340"/>
      <c r="HFI540" s="485"/>
      <c r="HFJ540" s="340"/>
      <c r="HFK540" s="485"/>
      <c r="HFL540" s="340"/>
      <c r="HFM540" s="485"/>
      <c r="HFN540" s="340"/>
      <c r="HFO540" s="485"/>
      <c r="HFP540" s="340"/>
      <c r="HFQ540" s="485"/>
      <c r="HFR540" s="340"/>
      <c r="HFS540" s="485"/>
      <c r="HFT540" s="340"/>
      <c r="HFU540" s="485"/>
      <c r="HFV540" s="340"/>
      <c r="HFW540" s="485"/>
      <c r="HFX540" s="340"/>
      <c r="HFY540" s="485"/>
      <c r="HFZ540" s="340"/>
      <c r="HGA540" s="485"/>
      <c r="HGB540" s="340"/>
      <c r="HGC540" s="485"/>
      <c r="HGD540" s="340"/>
      <c r="HGE540" s="485"/>
      <c r="HGF540" s="340"/>
      <c r="HGG540" s="485"/>
      <c r="HGH540" s="340"/>
      <c r="HGI540" s="485"/>
      <c r="HGJ540" s="340"/>
      <c r="HGK540" s="485"/>
      <c r="HGL540" s="340"/>
      <c r="HGM540" s="485"/>
      <c r="HGN540" s="340"/>
      <c r="HGO540" s="485"/>
      <c r="HGP540" s="340"/>
      <c r="HGQ540" s="485"/>
      <c r="HGR540" s="340"/>
      <c r="HGS540" s="485"/>
      <c r="HGT540" s="340"/>
      <c r="HGU540" s="485"/>
      <c r="HGV540" s="340"/>
      <c r="HGW540" s="485"/>
      <c r="HGX540" s="340"/>
      <c r="HGY540" s="485"/>
      <c r="HGZ540" s="340"/>
      <c r="HHA540" s="485"/>
      <c r="HHB540" s="340"/>
      <c r="HHC540" s="485"/>
      <c r="HHD540" s="340"/>
      <c r="HHE540" s="485"/>
      <c r="HHF540" s="340"/>
      <c r="HHG540" s="485"/>
      <c r="HHH540" s="340"/>
      <c r="HHI540" s="485"/>
      <c r="HHJ540" s="340"/>
      <c r="HHK540" s="485"/>
      <c r="HHL540" s="340"/>
      <c r="HHM540" s="485"/>
      <c r="HHN540" s="340"/>
      <c r="HHO540" s="485"/>
      <c r="HHP540" s="340"/>
      <c r="HHQ540" s="485"/>
      <c r="HHR540" s="340"/>
      <c r="HHS540" s="485"/>
      <c r="HHT540" s="340"/>
      <c r="HHU540" s="485"/>
      <c r="HHV540" s="340"/>
      <c r="HHW540" s="485"/>
      <c r="HHX540" s="340"/>
      <c r="HHY540" s="485"/>
      <c r="HHZ540" s="340"/>
      <c r="HIA540" s="485"/>
      <c r="HIB540" s="340"/>
      <c r="HIC540" s="485"/>
      <c r="HID540" s="340"/>
      <c r="HIE540" s="485"/>
      <c r="HIF540" s="340"/>
      <c r="HIG540" s="485"/>
      <c r="HIH540" s="340"/>
      <c r="HII540" s="485"/>
      <c r="HIJ540" s="340"/>
      <c r="HIK540" s="485"/>
      <c r="HIL540" s="340"/>
      <c r="HIM540" s="485"/>
      <c r="HIN540" s="340"/>
      <c r="HIO540" s="485"/>
      <c r="HIP540" s="340"/>
      <c r="HIQ540" s="485"/>
      <c r="HIR540" s="340"/>
      <c r="HIS540" s="485"/>
      <c r="HIT540" s="340"/>
      <c r="HIU540" s="485"/>
      <c r="HIV540" s="340"/>
      <c r="HIW540" s="485"/>
      <c r="HIX540" s="340"/>
      <c r="HIY540" s="485"/>
      <c r="HIZ540" s="340"/>
      <c r="HJA540" s="485"/>
      <c r="HJB540" s="340"/>
      <c r="HJC540" s="485"/>
      <c r="HJD540" s="340"/>
      <c r="HJE540" s="485"/>
      <c r="HJF540" s="340"/>
      <c r="HJG540" s="485"/>
      <c r="HJH540" s="340"/>
      <c r="HJI540" s="485"/>
      <c r="HJJ540" s="340"/>
      <c r="HJK540" s="485"/>
      <c r="HJL540" s="340"/>
      <c r="HJM540" s="485"/>
      <c r="HJN540" s="340"/>
      <c r="HJO540" s="485"/>
      <c r="HJP540" s="340"/>
      <c r="HJQ540" s="485"/>
      <c r="HJR540" s="340"/>
      <c r="HJS540" s="485"/>
      <c r="HJT540" s="340"/>
      <c r="HJU540" s="485"/>
      <c r="HJV540" s="340"/>
      <c r="HJW540" s="485"/>
      <c r="HJX540" s="340"/>
      <c r="HJY540" s="485"/>
      <c r="HJZ540" s="340"/>
      <c r="HKA540" s="485"/>
      <c r="HKB540" s="340"/>
      <c r="HKC540" s="485"/>
      <c r="HKD540" s="340"/>
      <c r="HKE540" s="485"/>
      <c r="HKF540" s="340"/>
      <c r="HKG540" s="485"/>
      <c r="HKH540" s="340"/>
      <c r="HKI540" s="485"/>
      <c r="HKJ540" s="340"/>
      <c r="HKK540" s="485"/>
      <c r="HKL540" s="340"/>
      <c r="HKM540" s="485"/>
      <c r="HKN540" s="340"/>
      <c r="HKO540" s="485"/>
      <c r="HKP540" s="340"/>
      <c r="HKQ540" s="485"/>
      <c r="HKR540" s="340"/>
      <c r="HKS540" s="485"/>
      <c r="HKT540" s="340"/>
      <c r="HKU540" s="485"/>
      <c r="HKV540" s="340"/>
      <c r="HKW540" s="485"/>
      <c r="HKX540" s="340"/>
      <c r="HKY540" s="485"/>
      <c r="HKZ540" s="340"/>
      <c r="HLA540" s="485"/>
      <c r="HLB540" s="340"/>
      <c r="HLC540" s="485"/>
      <c r="HLD540" s="340"/>
      <c r="HLE540" s="485"/>
      <c r="HLF540" s="340"/>
      <c r="HLG540" s="485"/>
      <c r="HLH540" s="340"/>
      <c r="HLI540" s="485"/>
      <c r="HLJ540" s="340"/>
      <c r="HLK540" s="485"/>
      <c r="HLL540" s="340"/>
      <c r="HLM540" s="485"/>
      <c r="HLN540" s="340"/>
      <c r="HLO540" s="485"/>
      <c r="HLP540" s="340"/>
      <c r="HLQ540" s="485"/>
      <c r="HLR540" s="340"/>
      <c r="HLS540" s="485"/>
      <c r="HLT540" s="340"/>
      <c r="HLU540" s="485"/>
      <c r="HLV540" s="340"/>
      <c r="HLW540" s="485"/>
      <c r="HLX540" s="340"/>
      <c r="HLY540" s="485"/>
      <c r="HLZ540" s="340"/>
      <c r="HMA540" s="485"/>
      <c r="HMB540" s="340"/>
      <c r="HMC540" s="485"/>
      <c r="HMD540" s="340"/>
      <c r="HME540" s="485"/>
      <c r="HMF540" s="340"/>
      <c r="HMG540" s="485"/>
      <c r="HMH540" s="340"/>
      <c r="HMI540" s="485"/>
      <c r="HMJ540" s="340"/>
      <c r="HMK540" s="485"/>
      <c r="HML540" s="340"/>
      <c r="HMM540" s="485"/>
      <c r="HMN540" s="340"/>
      <c r="HMO540" s="485"/>
      <c r="HMP540" s="340"/>
      <c r="HMQ540" s="485"/>
      <c r="HMR540" s="340"/>
      <c r="HMS540" s="485"/>
      <c r="HMT540" s="340"/>
      <c r="HMU540" s="485"/>
      <c r="HMV540" s="340"/>
      <c r="HMW540" s="485"/>
      <c r="HMX540" s="340"/>
      <c r="HMY540" s="485"/>
      <c r="HMZ540" s="340"/>
      <c r="HNA540" s="485"/>
      <c r="HNB540" s="340"/>
      <c r="HNC540" s="485"/>
      <c r="HND540" s="340"/>
      <c r="HNE540" s="485"/>
      <c r="HNF540" s="340"/>
      <c r="HNG540" s="485"/>
      <c r="HNH540" s="340"/>
      <c r="HNI540" s="485"/>
      <c r="HNJ540" s="340"/>
      <c r="HNK540" s="485"/>
      <c r="HNL540" s="340"/>
      <c r="HNM540" s="485"/>
      <c r="HNN540" s="340"/>
      <c r="HNO540" s="485"/>
      <c r="HNP540" s="340"/>
      <c r="HNQ540" s="485"/>
      <c r="HNR540" s="340"/>
      <c r="HNS540" s="485"/>
      <c r="HNT540" s="340"/>
      <c r="HNU540" s="485"/>
      <c r="HNV540" s="340"/>
      <c r="HNW540" s="485"/>
      <c r="HNX540" s="340"/>
      <c r="HNY540" s="485"/>
      <c r="HNZ540" s="340"/>
      <c r="HOA540" s="485"/>
      <c r="HOB540" s="340"/>
      <c r="HOC540" s="485"/>
      <c r="HOD540" s="340"/>
      <c r="HOE540" s="485"/>
      <c r="HOF540" s="340"/>
      <c r="HOG540" s="485"/>
      <c r="HOH540" s="340"/>
      <c r="HOI540" s="485"/>
      <c r="HOJ540" s="340"/>
      <c r="HOK540" s="485"/>
      <c r="HOL540" s="340"/>
      <c r="HOM540" s="485"/>
      <c r="HON540" s="340"/>
      <c r="HOO540" s="485"/>
      <c r="HOP540" s="340"/>
      <c r="HOQ540" s="485"/>
      <c r="HOR540" s="340"/>
      <c r="HOS540" s="485"/>
      <c r="HOT540" s="340"/>
      <c r="HOU540" s="485"/>
      <c r="HOV540" s="340"/>
      <c r="HOW540" s="485"/>
      <c r="HOX540" s="340"/>
      <c r="HOY540" s="485"/>
      <c r="HOZ540" s="340"/>
      <c r="HPA540" s="485"/>
      <c r="HPB540" s="340"/>
      <c r="HPC540" s="485"/>
      <c r="HPD540" s="340"/>
      <c r="HPE540" s="485"/>
      <c r="HPF540" s="340"/>
      <c r="HPG540" s="485"/>
      <c r="HPH540" s="340"/>
      <c r="HPI540" s="485"/>
      <c r="HPJ540" s="340"/>
      <c r="HPK540" s="485"/>
      <c r="HPL540" s="340"/>
      <c r="HPM540" s="485"/>
      <c r="HPN540" s="340"/>
      <c r="HPO540" s="485"/>
      <c r="HPP540" s="340"/>
      <c r="HPQ540" s="485"/>
      <c r="HPR540" s="340"/>
      <c r="HPS540" s="485"/>
      <c r="HPT540" s="340"/>
      <c r="HPU540" s="485"/>
      <c r="HPV540" s="340"/>
      <c r="HPW540" s="485"/>
      <c r="HPX540" s="340"/>
      <c r="HPY540" s="485"/>
      <c r="HPZ540" s="340"/>
      <c r="HQA540" s="485"/>
      <c r="HQB540" s="340"/>
      <c r="HQC540" s="485"/>
      <c r="HQD540" s="340"/>
      <c r="HQE540" s="485"/>
      <c r="HQF540" s="340"/>
      <c r="HQG540" s="485"/>
      <c r="HQH540" s="340"/>
      <c r="HQI540" s="485"/>
      <c r="HQJ540" s="340"/>
      <c r="HQK540" s="485"/>
      <c r="HQL540" s="340"/>
      <c r="HQM540" s="485"/>
      <c r="HQN540" s="340"/>
      <c r="HQO540" s="485"/>
      <c r="HQP540" s="340"/>
      <c r="HQQ540" s="485"/>
      <c r="HQR540" s="340"/>
      <c r="HQS540" s="485"/>
      <c r="HQT540" s="340"/>
      <c r="HQU540" s="485"/>
      <c r="HQV540" s="340"/>
      <c r="HQW540" s="485"/>
      <c r="HQX540" s="340"/>
      <c r="HQY540" s="485"/>
      <c r="HQZ540" s="340"/>
      <c r="HRA540" s="485"/>
      <c r="HRB540" s="340"/>
      <c r="HRC540" s="485"/>
      <c r="HRD540" s="340"/>
      <c r="HRE540" s="485"/>
      <c r="HRF540" s="340"/>
      <c r="HRG540" s="485"/>
      <c r="HRH540" s="340"/>
      <c r="HRI540" s="485"/>
      <c r="HRJ540" s="340"/>
      <c r="HRK540" s="485"/>
      <c r="HRL540" s="340"/>
      <c r="HRM540" s="485"/>
      <c r="HRN540" s="340"/>
      <c r="HRO540" s="485"/>
      <c r="HRP540" s="340"/>
      <c r="HRQ540" s="485"/>
      <c r="HRR540" s="340"/>
      <c r="HRS540" s="485"/>
      <c r="HRT540" s="340"/>
      <c r="HRU540" s="485"/>
      <c r="HRV540" s="340"/>
      <c r="HRW540" s="485"/>
      <c r="HRX540" s="340"/>
      <c r="HRY540" s="485"/>
      <c r="HRZ540" s="340"/>
      <c r="HSA540" s="485"/>
      <c r="HSB540" s="340"/>
      <c r="HSC540" s="485"/>
      <c r="HSD540" s="340"/>
      <c r="HSE540" s="485"/>
      <c r="HSF540" s="340"/>
      <c r="HSG540" s="485"/>
      <c r="HSH540" s="340"/>
      <c r="HSI540" s="485"/>
      <c r="HSJ540" s="340"/>
      <c r="HSK540" s="485"/>
      <c r="HSL540" s="340"/>
      <c r="HSM540" s="485"/>
      <c r="HSN540" s="340"/>
      <c r="HSO540" s="485"/>
      <c r="HSP540" s="340"/>
      <c r="HSQ540" s="485"/>
      <c r="HSR540" s="340"/>
      <c r="HSS540" s="485"/>
      <c r="HST540" s="340"/>
      <c r="HSU540" s="485"/>
      <c r="HSV540" s="340"/>
      <c r="HSW540" s="485"/>
      <c r="HSX540" s="340"/>
      <c r="HSY540" s="485"/>
      <c r="HSZ540" s="340"/>
      <c r="HTA540" s="485"/>
      <c r="HTB540" s="340"/>
      <c r="HTC540" s="485"/>
      <c r="HTD540" s="340"/>
      <c r="HTE540" s="485"/>
      <c r="HTF540" s="340"/>
      <c r="HTG540" s="485"/>
      <c r="HTH540" s="340"/>
      <c r="HTI540" s="485"/>
      <c r="HTJ540" s="340"/>
      <c r="HTK540" s="485"/>
      <c r="HTL540" s="340"/>
      <c r="HTM540" s="485"/>
      <c r="HTN540" s="340"/>
      <c r="HTO540" s="485"/>
      <c r="HTP540" s="340"/>
      <c r="HTQ540" s="485"/>
      <c r="HTR540" s="340"/>
      <c r="HTS540" s="485"/>
      <c r="HTT540" s="340"/>
      <c r="HTU540" s="485"/>
      <c r="HTV540" s="340"/>
      <c r="HTW540" s="485"/>
      <c r="HTX540" s="340"/>
      <c r="HTY540" s="485"/>
      <c r="HTZ540" s="340"/>
      <c r="HUA540" s="485"/>
      <c r="HUB540" s="340"/>
      <c r="HUC540" s="485"/>
      <c r="HUD540" s="340"/>
      <c r="HUE540" s="485"/>
      <c r="HUF540" s="340"/>
      <c r="HUG540" s="485"/>
      <c r="HUH540" s="340"/>
      <c r="HUI540" s="485"/>
      <c r="HUJ540" s="340"/>
      <c r="HUK540" s="485"/>
      <c r="HUL540" s="340"/>
      <c r="HUM540" s="485"/>
      <c r="HUN540" s="340"/>
      <c r="HUO540" s="485"/>
      <c r="HUP540" s="340"/>
      <c r="HUQ540" s="485"/>
      <c r="HUR540" s="340"/>
      <c r="HUS540" s="485"/>
      <c r="HUT540" s="340"/>
      <c r="HUU540" s="485"/>
      <c r="HUV540" s="340"/>
      <c r="HUW540" s="485"/>
      <c r="HUX540" s="340"/>
      <c r="HUY540" s="485"/>
      <c r="HUZ540" s="340"/>
      <c r="HVA540" s="485"/>
      <c r="HVB540" s="340"/>
      <c r="HVC540" s="485"/>
      <c r="HVD540" s="340"/>
      <c r="HVE540" s="485"/>
      <c r="HVF540" s="340"/>
      <c r="HVG540" s="485"/>
      <c r="HVH540" s="340"/>
      <c r="HVI540" s="485"/>
      <c r="HVJ540" s="340"/>
      <c r="HVK540" s="485"/>
      <c r="HVL540" s="340"/>
      <c r="HVM540" s="485"/>
      <c r="HVN540" s="340"/>
      <c r="HVO540" s="485"/>
      <c r="HVP540" s="340"/>
      <c r="HVQ540" s="485"/>
      <c r="HVR540" s="340"/>
      <c r="HVS540" s="485"/>
      <c r="HVT540" s="340"/>
      <c r="HVU540" s="485"/>
      <c r="HVV540" s="340"/>
      <c r="HVW540" s="485"/>
      <c r="HVX540" s="340"/>
      <c r="HVY540" s="485"/>
      <c r="HVZ540" s="340"/>
      <c r="HWA540" s="485"/>
      <c r="HWB540" s="340"/>
      <c r="HWC540" s="485"/>
      <c r="HWD540" s="340"/>
      <c r="HWE540" s="485"/>
      <c r="HWF540" s="340"/>
      <c r="HWG540" s="485"/>
      <c r="HWH540" s="340"/>
      <c r="HWI540" s="485"/>
      <c r="HWJ540" s="340"/>
      <c r="HWK540" s="485"/>
      <c r="HWL540" s="340"/>
      <c r="HWM540" s="485"/>
      <c r="HWN540" s="340"/>
      <c r="HWO540" s="485"/>
      <c r="HWP540" s="340"/>
      <c r="HWQ540" s="485"/>
      <c r="HWR540" s="340"/>
      <c r="HWS540" s="485"/>
      <c r="HWT540" s="340"/>
      <c r="HWU540" s="485"/>
      <c r="HWV540" s="340"/>
      <c r="HWW540" s="485"/>
      <c r="HWX540" s="340"/>
      <c r="HWY540" s="485"/>
      <c r="HWZ540" s="340"/>
      <c r="HXA540" s="485"/>
      <c r="HXB540" s="340"/>
      <c r="HXC540" s="485"/>
      <c r="HXD540" s="340"/>
      <c r="HXE540" s="485"/>
      <c r="HXF540" s="340"/>
      <c r="HXG540" s="485"/>
      <c r="HXH540" s="340"/>
      <c r="HXI540" s="485"/>
      <c r="HXJ540" s="340"/>
      <c r="HXK540" s="485"/>
      <c r="HXL540" s="340"/>
      <c r="HXM540" s="485"/>
      <c r="HXN540" s="340"/>
      <c r="HXO540" s="485"/>
      <c r="HXP540" s="340"/>
      <c r="HXQ540" s="485"/>
      <c r="HXR540" s="340"/>
      <c r="HXS540" s="485"/>
      <c r="HXT540" s="340"/>
      <c r="HXU540" s="485"/>
      <c r="HXV540" s="340"/>
      <c r="HXW540" s="485"/>
      <c r="HXX540" s="340"/>
      <c r="HXY540" s="485"/>
      <c r="HXZ540" s="340"/>
      <c r="HYA540" s="485"/>
      <c r="HYB540" s="340"/>
      <c r="HYC540" s="485"/>
      <c r="HYD540" s="340"/>
      <c r="HYE540" s="485"/>
      <c r="HYF540" s="340"/>
      <c r="HYG540" s="485"/>
      <c r="HYH540" s="340"/>
      <c r="HYI540" s="485"/>
      <c r="HYJ540" s="340"/>
      <c r="HYK540" s="485"/>
      <c r="HYL540" s="340"/>
      <c r="HYM540" s="485"/>
      <c r="HYN540" s="340"/>
      <c r="HYO540" s="485"/>
      <c r="HYP540" s="340"/>
      <c r="HYQ540" s="485"/>
      <c r="HYR540" s="340"/>
      <c r="HYS540" s="485"/>
      <c r="HYT540" s="340"/>
      <c r="HYU540" s="485"/>
      <c r="HYV540" s="340"/>
      <c r="HYW540" s="485"/>
      <c r="HYX540" s="340"/>
      <c r="HYY540" s="485"/>
      <c r="HYZ540" s="340"/>
      <c r="HZA540" s="485"/>
      <c r="HZB540" s="340"/>
      <c r="HZC540" s="485"/>
      <c r="HZD540" s="340"/>
      <c r="HZE540" s="485"/>
      <c r="HZF540" s="340"/>
      <c r="HZG540" s="485"/>
      <c r="HZH540" s="340"/>
      <c r="HZI540" s="485"/>
      <c r="HZJ540" s="340"/>
      <c r="HZK540" s="485"/>
      <c r="HZL540" s="340"/>
      <c r="HZM540" s="485"/>
      <c r="HZN540" s="340"/>
      <c r="HZO540" s="485"/>
      <c r="HZP540" s="340"/>
      <c r="HZQ540" s="485"/>
      <c r="HZR540" s="340"/>
      <c r="HZS540" s="485"/>
      <c r="HZT540" s="340"/>
      <c r="HZU540" s="485"/>
      <c r="HZV540" s="340"/>
      <c r="HZW540" s="485"/>
      <c r="HZX540" s="340"/>
      <c r="HZY540" s="485"/>
      <c r="HZZ540" s="340"/>
      <c r="IAA540" s="485"/>
      <c r="IAB540" s="340"/>
      <c r="IAC540" s="485"/>
      <c r="IAD540" s="340"/>
      <c r="IAE540" s="485"/>
      <c r="IAF540" s="340"/>
      <c r="IAG540" s="485"/>
      <c r="IAH540" s="340"/>
      <c r="IAI540" s="485"/>
      <c r="IAJ540" s="340"/>
      <c r="IAK540" s="485"/>
      <c r="IAL540" s="340"/>
      <c r="IAM540" s="485"/>
      <c r="IAN540" s="340"/>
      <c r="IAO540" s="485"/>
      <c r="IAP540" s="340"/>
      <c r="IAQ540" s="485"/>
      <c r="IAR540" s="340"/>
      <c r="IAS540" s="485"/>
      <c r="IAT540" s="340"/>
      <c r="IAU540" s="485"/>
      <c r="IAV540" s="340"/>
      <c r="IAW540" s="485"/>
      <c r="IAX540" s="340"/>
      <c r="IAY540" s="485"/>
      <c r="IAZ540" s="340"/>
      <c r="IBA540" s="485"/>
      <c r="IBB540" s="340"/>
      <c r="IBC540" s="485"/>
      <c r="IBD540" s="340"/>
      <c r="IBE540" s="485"/>
      <c r="IBF540" s="340"/>
      <c r="IBG540" s="485"/>
      <c r="IBH540" s="340"/>
      <c r="IBI540" s="485"/>
      <c r="IBJ540" s="340"/>
      <c r="IBK540" s="485"/>
      <c r="IBL540" s="340"/>
      <c r="IBM540" s="485"/>
      <c r="IBN540" s="340"/>
      <c r="IBO540" s="485"/>
      <c r="IBP540" s="340"/>
      <c r="IBQ540" s="485"/>
      <c r="IBR540" s="340"/>
      <c r="IBS540" s="485"/>
      <c r="IBT540" s="340"/>
      <c r="IBU540" s="485"/>
      <c r="IBV540" s="340"/>
      <c r="IBW540" s="485"/>
      <c r="IBX540" s="340"/>
      <c r="IBY540" s="485"/>
      <c r="IBZ540" s="340"/>
      <c r="ICA540" s="485"/>
      <c r="ICB540" s="340"/>
      <c r="ICC540" s="485"/>
      <c r="ICD540" s="340"/>
      <c r="ICE540" s="485"/>
      <c r="ICF540" s="340"/>
      <c r="ICG540" s="485"/>
      <c r="ICH540" s="340"/>
      <c r="ICI540" s="485"/>
      <c r="ICJ540" s="340"/>
      <c r="ICK540" s="485"/>
      <c r="ICL540" s="340"/>
      <c r="ICM540" s="485"/>
      <c r="ICN540" s="340"/>
      <c r="ICO540" s="485"/>
      <c r="ICP540" s="340"/>
      <c r="ICQ540" s="485"/>
      <c r="ICR540" s="340"/>
      <c r="ICS540" s="485"/>
      <c r="ICT540" s="340"/>
      <c r="ICU540" s="485"/>
      <c r="ICV540" s="340"/>
      <c r="ICW540" s="485"/>
      <c r="ICX540" s="340"/>
      <c r="ICY540" s="485"/>
      <c r="ICZ540" s="340"/>
      <c r="IDA540" s="485"/>
      <c r="IDB540" s="340"/>
      <c r="IDC540" s="485"/>
      <c r="IDD540" s="340"/>
      <c r="IDE540" s="485"/>
      <c r="IDF540" s="340"/>
      <c r="IDG540" s="485"/>
      <c r="IDH540" s="340"/>
      <c r="IDI540" s="485"/>
      <c r="IDJ540" s="340"/>
      <c r="IDK540" s="485"/>
      <c r="IDL540" s="340"/>
      <c r="IDM540" s="485"/>
      <c r="IDN540" s="340"/>
      <c r="IDO540" s="485"/>
      <c r="IDP540" s="340"/>
      <c r="IDQ540" s="485"/>
      <c r="IDR540" s="340"/>
      <c r="IDS540" s="485"/>
      <c r="IDT540" s="340"/>
      <c r="IDU540" s="485"/>
      <c r="IDV540" s="340"/>
      <c r="IDW540" s="485"/>
      <c r="IDX540" s="340"/>
      <c r="IDY540" s="485"/>
      <c r="IDZ540" s="340"/>
      <c r="IEA540" s="485"/>
      <c r="IEB540" s="340"/>
      <c r="IEC540" s="485"/>
      <c r="IED540" s="340"/>
      <c r="IEE540" s="485"/>
      <c r="IEF540" s="340"/>
      <c r="IEG540" s="485"/>
      <c r="IEH540" s="340"/>
      <c r="IEI540" s="485"/>
      <c r="IEJ540" s="340"/>
      <c r="IEK540" s="485"/>
      <c r="IEL540" s="340"/>
      <c r="IEM540" s="485"/>
      <c r="IEN540" s="340"/>
      <c r="IEO540" s="485"/>
      <c r="IEP540" s="340"/>
      <c r="IEQ540" s="485"/>
      <c r="IER540" s="340"/>
      <c r="IES540" s="485"/>
      <c r="IET540" s="340"/>
      <c r="IEU540" s="485"/>
      <c r="IEV540" s="340"/>
      <c r="IEW540" s="485"/>
      <c r="IEX540" s="340"/>
      <c r="IEY540" s="485"/>
      <c r="IEZ540" s="340"/>
      <c r="IFA540" s="485"/>
      <c r="IFB540" s="340"/>
      <c r="IFC540" s="485"/>
      <c r="IFD540" s="340"/>
      <c r="IFE540" s="485"/>
      <c r="IFF540" s="340"/>
      <c r="IFG540" s="485"/>
      <c r="IFH540" s="340"/>
      <c r="IFI540" s="485"/>
      <c r="IFJ540" s="340"/>
      <c r="IFK540" s="485"/>
      <c r="IFL540" s="340"/>
      <c r="IFM540" s="485"/>
      <c r="IFN540" s="340"/>
      <c r="IFO540" s="485"/>
      <c r="IFP540" s="340"/>
      <c r="IFQ540" s="485"/>
      <c r="IFR540" s="340"/>
      <c r="IFS540" s="485"/>
      <c r="IFT540" s="340"/>
      <c r="IFU540" s="485"/>
      <c r="IFV540" s="340"/>
      <c r="IFW540" s="485"/>
      <c r="IFX540" s="340"/>
      <c r="IFY540" s="485"/>
      <c r="IFZ540" s="340"/>
      <c r="IGA540" s="485"/>
      <c r="IGB540" s="340"/>
      <c r="IGC540" s="485"/>
      <c r="IGD540" s="340"/>
      <c r="IGE540" s="485"/>
      <c r="IGF540" s="340"/>
      <c r="IGG540" s="485"/>
      <c r="IGH540" s="340"/>
      <c r="IGI540" s="485"/>
      <c r="IGJ540" s="340"/>
      <c r="IGK540" s="485"/>
      <c r="IGL540" s="340"/>
      <c r="IGM540" s="485"/>
      <c r="IGN540" s="340"/>
      <c r="IGO540" s="485"/>
      <c r="IGP540" s="340"/>
      <c r="IGQ540" s="485"/>
      <c r="IGR540" s="340"/>
      <c r="IGS540" s="485"/>
      <c r="IGT540" s="340"/>
      <c r="IGU540" s="485"/>
      <c r="IGV540" s="340"/>
      <c r="IGW540" s="485"/>
      <c r="IGX540" s="340"/>
      <c r="IGY540" s="485"/>
      <c r="IGZ540" s="340"/>
      <c r="IHA540" s="485"/>
      <c r="IHB540" s="340"/>
      <c r="IHC540" s="485"/>
      <c r="IHD540" s="340"/>
      <c r="IHE540" s="485"/>
      <c r="IHF540" s="340"/>
      <c r="IHG540" s="485"/>
      <c r="IHH540" s="340"/>
      <c r="IHI540" s="485"/>
      <c r="IHJ540" s="340"/>
      <c r="IHK540" s="485"/>
      <c r="IHL540" s="340"/>
      <c r="IHM540" s="485"/>
      <c r="IHN540" s="340"/>
      <c r="IHO540" s="485"/>
      <c r="IHP540" s="340"/>
      <c r="IHQ540" s="485"/>
      <c r="IHR540" s="340"/>
      <c r="IHS540" s="485"/>
      <c r="IHT540" s="340"/>
      <c r="IHU540" s="485"/>
      <c r="IHV540" s="340"/>
      <c r="IHW540" s="485"/>
      <c r="IHX540" s="340"/>
      <c r="IHY540" s="485"/>
      <c r="IHZ540" s="340"/>
      <c r="IIA540" s="485"/>
      <c r="IIB540" s="340"/>
      <c r="IIC540" s="485"/>
      <c r="IID540" s="340"/>
      <c r="IIE540" s="485"/>
      <c r="IIF540" s="340"/>
      <c r="IIG540" s="485"/>
      <c r="IIH540" s="340"/>
      <c r="III540" s="485"/>
      <c r="IIJ540" s="340"/>
      <c r="IIK540" s="485"/>
      <c r="IIL540" s="340"/>
      <c r="IIM540" s="485"/>
      <c r="IIN540" s="340"/>
      <c r="IIO540" s="485"/>
      <c r="IIP540" s="340"/>
      <c r="IIQ540" s="485"/>
      <c r="IIR540" s="340"/>
      <c r="IIS540" s="485"/>
      <c r="IIT540" s="340"/>
      <c r="IIU540" s="485"/>
      <c r="IIV540" s="340"/>
      <c r="IIW540" s="485"/>
      <c r="IIX540" s="340"/>
      <c r="IIY540" s="485"/>
      <c r="IIZ540" s="340"/>
      <c r="IJA540" s="485"/>
      <c r="IJB540" s="340"/>
      <c r="IJC540" s="485"/>
      <c r="IJD540" s="340"/>
      <c r="IJE540" s="485"/>
      <c r="IJF540" s="340"/>
      <c r="IJG540" s="485"/>
      <c r="IJH540" s="340"/>
      <c r="IJI540" s="485"/>
      <c r="IJJ540" s="340"/>
      <c r="IJK540" s="485"/>
      <c r="IJL540" s="340"/>
      <c r="IJM540" s="485"/>
      <c r="IJN540" s="340"/>
      <c r="IJO540" s="485"/>
      <c r="IJP540" s="340"/>
      <c r="IJQ540" s="485"/>
      <c r="IJR540" s="340"/>
      <c r="IJS540" s="485"/>
      <c r="IJT540" s="340"/>
      <c r="IJU540" s="485"/>
      <c r="IJV540" s="340"/>
      <c r="IJW540" s="485"/>
      <c r="IJX540" s="340"/>
      <c r="IJY540" s="485"/>
      <c r="IJZ540" s="340"/>
      <c r="IKA540" s="485"/>
      <c r="IKB540" s="340"/>
      <c r="IKC540" s="485"/>
      <c r="IKD540" s="340"/>
      <c r="IKE540" s="485"/>
      <c r="IKF540" s="340"/>
      <c r="IKG540" s="485"/>
      <c r="IKH540" s="340"/>
      <c r="IKI540" s="485"/>
      <c r="IKJ540" s="340"/>
      <c r="IKK540" s="485"/>
      <c r="IKL540" s="340"/>
      <c r="IKM540" s="485"/>
      <c r="IKN540" s="340"/>
      <c r="IKO540" s="485"/>
      <c r="IKP540" s="340"/>
      <c r="IKQ540" s="485"/>
      <c r="IKR540" s="340"/>
      <c r="IKS540" s="485"/>
      <c r="IKT540" s="340"/>
      <c r="IKU540" s="485"/>
      <c r="IKV540" s="340"/>
      <c r="IKW540" s="485"/>
      <c r="IKX540" s="340"/>
      <c r="IKY540" s="485"/>
      <c r="IKZ540" s="340"/>
      <c r="ILA540" s="485"/>
      <c r="ILB540" s="340"/>
      <c r="ILC540" s="485"/>
      <c r="ILD540" s="340"/>
      <c r="ILE540" s="485"/>
      <c r="ILF540" s="340"/>
      <c r="ILG540" s="485"/>
      <c r="ILH540" s="340"/>
      <c r="ILI540" s="485"/>
      <c r="ILJ540" s="340"/>
      <c r="ILK540" s="485"/>
      <c r="ILL540" s="340"/>
      <c r="ILM540" s="485"/>
      <c r="ILN540" s="340"/>
      <c r="ILO540" s="485"/>
      <c r="ILP540" s="340"/>
      <c r="ILQ540" s="485"/>
      <c r="ILR540" s="340"/>
      <c r="ILS540" s="485"/>
      <c r="ILT540" s="340"/>
      <c r="ILU540" s="485"/>
      <c r="ILV540" s="340"/>
      <c r="ILW540" s="485"/>
      <c r="ILX540" s="340"/>
      <c r="ILY540" s="485"/>
      <c r="ILZ540" s="340"/>
      <c r="IMA540" s="485"/>
      <c r="IMB540" s="340"/>
      <c r="IMC540" s="485"/>
      <c r="IMD540" s="340"/>
      <c r="IME540" s="485"/>
      <c r="IMF540" s="340"/>
      <c r="IMG540" s="485"/>
      <c r="IMH540" s="340"/>
      <c r="IMI540" s="485"/>
      <c r="IMJ540" s="340"/>
      <c r="IMK540" s="485"/>
      <c r="IML540" s="340"/>
      <c r="IMM540" s="485"/>
      <c r="IMN540" s="340"/>
      <c r="IMO540" s="485"/>
      <c r="IMP540" s="340"/>
      <c r="IMQ540" s="485"/>
      <c r="IMR540" s="340"/>
      <c r="IMS540" s="485"/>
      <c r="IMT540" s="340"/>
      <c r="IMU540" s="485"/>
      <c r="IMV540" s="340"/>
      <c r="IMW540" s="485"/>
      <c r="IMX540" s="340"/>
      <c r="IMY540" s="485"/>
      <c r="IMZ540" s="340"/>
      <c r="INA540" s="485"/>
      <c r="INB540" s="340"/>
      <c r="INC540" s="485"/>
      <c r="IND540" s="340"/>
      <c r="INE540" s="485"/>
      <c r="INF540" s="340"/>
      <c r="ING540" s="485"/>
      <c r="INH540" s="340"/>
      <c r="INI540" s="485"/>
      <c r="INJ540" s="340"/>
      <c r="INK540" s="485"/>
      <c r="INL540" s="340"/>
      <c r="INM540" s="485"/>
      <c r="INN540" s="340"/>
      <c r="INO540" s="485"/>
      <c r="INP540" s="340"/>
      <c r="INQ540" s="485"/>
      <c r="INR540" s="340"/>
      <c r="INS540" s="485"/>
      <c r="INT540" s="340"/>
      <c r="INU540" s="485"/>
      <c r="INV540" s="340"/>
      <c r="INW540" s="485"/>
      <c r="INX540" s="340"/>
      <c r="INY540" s="485"/>
      <c r="INZ540" s="340"/>
      <c r="IOA540" s="485"/>
      <c r="IOB540" s="340"/>
      <c r="IOC540" s="485"/>
      <c r="IOD540" s="340"/>
      <c r="IOE540" s="485"/>
      <c r="IOF540" s="340"/>
      <c r="IOG540" s="485"/>
      <c r="IOH540" s="340"/>
      <c r="IOI540" s="485"/>
      <c r="IOJ540" s="340"/>
      <c r="IOK540" s="485"/>
      <c r="IOL540" s="340"/>
      <c r="IOM540" s="485"/>
      <c r="ION540" s="340"/>
      <c r="IOO540" s="485"/>
      <c r="IOP540" s="340"/>
      <c r="IOQ540" s="485"/>
      <c r="IOR540" s="340"/>
      <c r="IOS540" s="485"/>
      <c r="IOT540" s="340"/>
      <c r="IOU540" s="485"/>
      <c r="IOV540" s="340"/>
      <c r="IOW540" s="485"/>
      <c r="IOX540" s="340"/>
      <c r="IOY540" s="485"/>
      <c r="IOZ540" s="340"/>
      <c r="IPA540" s="485"/>
      <c r="IPB540" s="340"/>
      <c r="IPC540" s="485"/>
      <c r="IPD540" s="340"/>
      <c r="IPE540" s="485"/>
      <c r="IPF540" s="340"/>
      <c r="IPG540" s="485"/>
      <c r="IPH540" s="340"/>
      <c r="IPI540" s="485"/>
      <c r="IPJ540" s="340"/>
      <c r="IPK540" s="485"/>
      <c r="IPL540" s="340"/>
      <c r="IPM540" s="485"/>
      <c r="IPN540" s="340"/>
      <c r="IPO540" s="485"/>
      <c r="IPP540" s="340"/>
      <c r="IPQ540" s="485"/>
      <c r="IPR540" s="340"/>
      <c r="IPS540" s="485"/>
      <c r="IPT540" s="340"/>
      <c r="IPU540" s="485"/>
      <c r="IPV540" s="340"/>
      <c r="IPW540" s="485"/>
      <c r="IPX540" s="340"/>
      <c r="IPY540" s="485"/>
      <c r="IPZ540" s="340"/>
      <c r="IQA540" s="485"/>
      <c r="IQB540" s="340"/>
      <c r="IQC540" s="485"/>
      <c r="IQD540" s="340"/>
      <c r="IQE540" s="485"/>
      <c r="IQF540" s="340"/>
      <c r="IQG540" s="485"/>
      <c r="IQH540" s="340"/>
      <c r="IQI540" s="485"/>
      <c r="IQJ540" s="340"/>
      <c r="IQK540" s="485"/>
      <c r="IQL540" s="340"/>
      <c r="IQM540" s="485"/>
      <c r="IQN540" s="340"/>
      <c r="IQO540" s="485"/>
      <c r="IQP540" s="340"/>
      <c r="IQQ540" s="485"/>
      <c r="IQR540" s="340"/>
      <c r="IQS540" s="485"/>
      <c r="IQT540" s="340"/>
      <c r="IQU540" s="485"/>
      <c r="IQV540" s="340"/>
      <c r="IQW540" s="485"/>
      <c r="IQX540" s="340"/>
      <c r="IQY540" s="485"/>
      <c r="IQZ540" s="340"/>
      <c r="IRA540" s="485"/>
      <c r="IRB540" s="340"/>
      <c r="IRC540" s="485"/>
      <c r="IRD540" s="340"/>
      <c r="IRE540" s="485"/>
      <c r="IRF540" s="340"/>
      <c r="IRG540" s="485"/>
      <c r="IRH540" s="340"/>
      <c r="IRI540" s="485"/>
      <c r="IRJ540" s="340"/>
      <c r="IRK540" s="485"/>
      <c r="IRL540" s="340"/>
      <c r="IRM540" s="485"/>
      <c r="IRN540" s="340"/>
      <c r="IRO540" s="485"/>
      <c r="IRP540" s="340"/>
      <c r="IRQ540" s="485"/>
      <c r="IRR540" s="340"/>
      <c r="IRS540" s="485"/>
      <c r="IRT540" s="340"/>
      <c r="IRU540" s="485"/>
      <c r="IRV540" s="340"/>
      <c r="IRW540" s="485"/>
      <c r="IRX540" s="340"/>
      <c r="IRY540" s="485"/>
      <c r="IRZ540" s="340"/>
      <c r="ISA540" s="485"/>
      <c r="ISB540" s="340"/>
      <c r="ISC540" s="485"/>
      <c r="ISD540" s="340"/>
      <c r="ISE540" s="485"/>
      <c r="ISF540" s="340"/>
      <c r="ISG540" s="485"/>
      <c r="ISH540" s="340"/>
      <c r="ISI540" s="485"/>
      <c r="ISJ540" s="340"/>
      <c r="ISK540" s="485"/>
      <c r="ISL540" s="340"/>
      <c r="ISM540" s="485"/>
      <c r="ISN540" s="340"/>
      <c r="ISO540" s="485"/>
      <c r="ISP540" s="340"/>
      <c r="ISQ540" s="485"/>
      <c r="ISR540" s="340"/>
      <c r="ISS540" s="485"/>
      <c r="IST540" s="340"/>
      <c r="ISU540" s="485"/>
      <c r="ISV540" s="340"/>
      <c r="ISW540" s="485"/>
      <c r="ISX540" s="340"/>
      <c r="ISY540" s="485"/>
      <c r="ISZ540" s="340"/>
      <c r="ITA540" s="485"/>
      <c r="ITB540" s="340"/>
      <c r="ITC540" s="485"/>
      <c r="ITD540" s="340"/>
      <c r="ITE540" s="485"/>
      <c r="ITF540" s="340"/>
      <c r="ITG540" s="485"/>
      <c r="ITH540" s="340"/>
      <c r="ITI540" s="485"/>
      <c r="ITJ540" s="340"/>
      <c r="ITK540" s="485"/>
      <c r="ITL540" s="340"/>
      <c r="ITM540" s="485"/>
      <c r="ITN540" s="340"/>
      <c r="ITO540" s="485"/>
      <c r="ITP540" s="340"/>
      <c r="ITQ540" s="485"/>
      <c r="ITR540" s="340"/>
      <c r="ITS540" s="485"/>
      <c r="ITT540" s="340"/>
      <c r="ITU540" s="485"/>
      <c r="ITV540" s="340"/>
      <c r="ITW540" s="485"/>
      <c r="ITX540" s="340"/>
      <c r="ITY540" s="485"/>
      <c r="ITZ540" s="340"/>
      <c r="IUA540" s="485"/>
      <c r="IUB540" s="340"/>
      <c r="IUC540" s="485"/>
      <c r="IUD540" s="340"/>
      <c r="IUE540" s="485"/>
      <c r="IUF540" s="340"/>
      <c r="IUG540" s="485"/>
      <c r="IUH540" s="340"/>
      <c r="IUI540" s="485"/>
      <c r="IUJ540" s="340"/>
      <c r="IUK540" s="485"/>
      <c r="IUL540" s="340"/>
      <c r="IUM540" s="485"/>
      <c r="IUN540" s="340"/>
      <c r="IUO540" s="485"/>
      <c r="IUP540" s="340"/>
      <c r="IUQ540" s="485"/>
      <c r="IUR540" s="340"/>
      <c r="IUS540" s="485"/>
      <c r="IUT540" s="340"/>
      <c r="IUU540" s="485"/>
      <c r="IUV540" s="340"/>
      <c r="IUW540" s="485"/>
      <c r="IUX540" s="340"/>
      <c r="IUY540" s="485"/>
      <c r="IUZ540" s="340"/>
      <c r="IVA540" s="485"/>
      <c r="IVB540" s="340"/>
      <c r="IVC540" s="485"/>
      <c r="IVD540" s="340"/>
      <c r="IVE540" s="485"/>
      <c r="IVF540" s="340"/>
      <c r="IVG540" s="485"/>
      <c r="IVH540" s="340"/>
      <c r="IVI540" s="485"/>
      <c r="IVJ540" s="340"/>
      <c r="IVK540" s="485"/>
      <c r="IVL540" s="340"/>
      <c r="IVM540" s="485"/>
      <c r="IVN540" s="340"/>
      <c r="IVO540" s="485"/>
      <c r="IVP540" s="340"/>
      <c r="IVQ540" s="485"/>
      <c r="IVR540" s="340"/>
      <c r="IVS540" s="485"/>
      <c r="IVT540" s="340"/>
      <c r="IVU540" s="485"/>
      <c r="IVV540" s="340"/>
      <c r="IVW540" s="485"/>
      <c r="IVX540" s="340"/>
      <c r="IVY540" s="485"/>
      <c r="IVZ540" s="340"/>
      <c r="IWA540" s="485"/>
      <c r="IWB540" s="340"/>
      <c r="IWC540" s="485"/>
      <c r="IWD540" s="340"/>
      <c r="IWE540" s="485"/>
      <c r="IWF540" s="340"/>
      <c r="IWG540" s="485"/>
      <c r="IWH540" s="340"/>
      <c r="IWI540" s="485"/>
      <c r="IWJ540" s="340"/>
      <c r="IWK540" s="485"/>
      <c r="IWL540" s="340"/>
      <c r="IWM540" s="485"/>
      <c r="IWN540" s="340"/>
      <c r="IWO540" s="485"/>
      <c r="IWP540" s="340"/>
      <c r="IWQ540" s="485"/>
      <c r="IWR540" s="340"/>
      <c r="IWS540" s="485"/>
      <c r="IWT540" s="340"/>
      <c r="IWU540" s="485"/>
      <c r="IWV540" s="340"/>
      <c r="IWW540" s="485"/>
      <c r="IWX540" s="340"/>
      <c r="IWY540" s="485"/>
      <c r="IWZ540" s="340"/>
      <c r="IXA540" s="485"/>
      <c r="IXB540" s="340"/>
      <c r="IXC540" s="485"/>
      <c r="IXD540" s="340"/>
      <c r="IXE540" s="485"/>
      <c r="IXF540" s="340"/>
      <c r="IXG540" s="485"/>
      <c r="IXH540" s="340"/>
      <c r="IXI540" s="485"/>
      <c r="IXJ540" s="340"/>
      <c r="IXK540" s="485"/>
      <c r="IXL540" s="340"/>
      <c r="IXM540" s="485"/>
      <c r="IXN540" s="340"/>
      <c r="IXO540" s="485"/>
      <c r="IXP540" s="340"/>
      <c r="IXQ540" s="485"/>
      <c r="IXR540" s="340"/>
      <c r="IXS540" s="485"/>
      <c r="IXT540" s="340"/>
      <c r="IXU540" s="485"/>
      <c r="IXV540" s="340"/>
      <c r="IXW540" s="485"/>
      <c r="IXX540" s="340"/>
      <c r="IXY540" s="485"/>
      <c r="IXZ540" s="340"/>
      <c r="IYA540" s="485"/>
      <c r="IYB540" s="340"/>
      <c r="IYC540" s="485"/>
      <c r="IYD540" s="340"/>
      <c r="IYE540" s="485"/>
      <c r="IYF540" s="340"/>
      <c r="IYG540" s="485"/>
      <c r="IYH540" s="340"/>
      <c r="IYI540" s="485"/>
      <c r="IYJ540" s="340"/>
      <c r="IYK540" s="485"/>
      <c r="IYL540" s="340"/>
      <c r="IYM540" s="485"/>
      <c r="IYN540" s="340"/>
      <c r="IYO540" s="485"/>
      <c r="IYP540" s="340"/>
      <c r="IYQ540" s="485"/>
      <c r="IYR540" s="340"/>
      <c r="IYS540" s="485"/>
      <c r="IYT540" s="340"/>
      <c r="IYU540" s="485"/>
      <c r="IYV540" s="340"/>
      <c r="IYW540" s="485"/>
      <c r="IYX540" s="340"/>
      <c r="IYY540" s="485"/>
      <c r="IYZ540" s="340"/>
      <c r="IZA540" s="485"/>
      <c r="IZB540" s="340"/>
      <c r="IZC540" s="485"/>
      <c r="IZD540" s="340"/>
      <c r="IZE540" s="485"/>
      <c r="IZF540" s="340"/>
      <c r="IZG540" s="485"/>
      <c r="IZH540" s="340"/>
      <c r="IZI540" s="485"/>
      <c r="IZJ540" s="340"/>
      <c r="IZK540" s="485"/>
      <c r="IZL540" s="340"/>
      <c r="IZM540" s="485"/>
      <c r="IZN540" s="340"/>
      <c r="IZO540" s="485"/>
      <c r="IZP540" s="340"/>
      <c r="IZQ540" s="485"/>
      <c r="IZR540" s="340"/>
      <c r="IZS540" s="485"/>
      <c r="IZT540" s="340"/>
      <c r="IZU540" s="485"/>
      <c r="IZV540" s="340"/>
      <c r="IZW540" s="485"/>
      <c r="IZX540" s="340"/>
      <c r="IZY540" s="485"/>
      <c r="IZZ540" s="340"/>
      <c r="JAA540" s="485"/>
      <c r="JAB540" s="340"/>
      <c r="JAC540" s="485"/>
      <c r="JAD540" s="340"/>
      <c r="JAE540" s="485"/>
      <c r="JAF540" s="340"/>
      <c r="JAG540" s="485"/>
      <c r="JAH540" s="340"/>
      <c r="JAI540" s="485"/>
      <c r="JAJ540" s="340"/>
      <c r="JAK540" s="485"/>
      <c r="JAL540" s="340"/>
      <c r="JAM540" s="485"/>
      <c r="JAN540" s="340"/>
      <c r="JAO540" s="485"/>
      <c r="JAP540" s="340"/>
      <c r="JAQ540" s="485"/>
      <c r="JAR540" s="340"/>
      <c r="JAS540" s="485"/>
      <c r="JAT540" s="340"/>
      <c r="JAU540" s="485"/>
      <c r="JAV540" s="340"/>
      <c r="JAW540" s="485"/>
      <c r="JAX540" s="340"/>
      <c r="JAY540" s="485"/>
      <c r="JAZ540" s="340"/>
      <c r="JBA540" s="485"/>
      <c r="JBB540" s="340"/>
      <c r="JBC540" s="485"/>
      <c r="JBD540" s="340"/>
      <c r="JBE540" s="485"/>
      <c r="JBF540" s="340"/>
      <c r="JBG540" s="485"/>
      <c r="JBH540" s="340"/>
      <c r="JBI540" s="485"/>
      <c r="JBJ540" s="340"/>
      <c r="JBK540" s="485"/>
      <c r="JBL540" s="340"/>
      <c r="JBM540" s="485"/>
      <c r="JBN540" s="340"/>
      <c r="JBO540" s="485"/>
      <c r="JBP540" s="340"/>
      <c r="JBQ540" s="485"/>
      <c r="JBR540" s="340"/>
      <c r="JBS540" s="485"/>
      <c r="JBT540" s="340"/>
      <c r="JBU540" s="485"/>
      <c r="JBV540" s="340"/>
      <c r="JBW540" s="485"/>
      <c r="JBX540" s="340"/>
      <c r="JBY540" s="485"/>
      <c r="JBZ540" s="340"/>
      <c r="JCA540" s="485"/>
      <c r="JCB540" s="340"/>
      <c r="JCC540" s="485"/>
      <c r="JCD540" s="340"/>
      <c r="JCE540" s="485"/>
      <c r="JCF540" s="340"/>
      <c r="JCG540" s="485"/>
      <c r="JCH540" s="340"/>
      <c r="JCI540" s="485"/>
      <c r="JCJ540" s="340"/>
      <c r="JCK540" s="485"/>
      <c r="JCL540" s="340"/>
      <c r="JCM540" s="485"/>
      <c r="JCN540" s="340"/>
      <c r="JCO540" s="485"/>
      <c r="JCP540" s="340"/>
      <c r="JCQ540" s="485"/>
      <c r="JCR540" s="340"/>
      <c r="JCS540" s="485"/>
      <c r="JCT540" s="340"/>
      <c r="JCU540" s="485"/>
      <c r="JCV540" s="340"/>
      <c r="JCW540" s="485"/>
      <c r="JCX540" s="340"/>
      <c r="JCY540" s="485"/>
      <c r="JCZ540" s="340"/>
      <c r="JDA540" s="485"/>
      <c r="JDB540" s="340"/>
      <c r="JDC540" s="485"/>
      <c r="JDD540" s="340"/>
      <c r="JDE540" s="485"/>
      <c r="JDF540" s="340"/>
      <c r="JDG540" s="485"/>
      <c r="JDH540" s="340"/>
      <c r="JDI540" s="485"/>
      <c r="JDJ540" s="340"/>
      <c r="JDK540" s="485"/>
      <c r="JDL540" s="340"/>
      <c r="JDM540" s="485"/>
      <c r="JDN540" s="340"/>
      <c r="JDO540" s="485"/>
      <c r="JDP540" s="340"/>
      <c r="JDQ540" s="485"/>
      <c r="JDR540" s="340"/>
      <c r="JDS540" s="485"/>
      <c r="JDT540" s="340"/>
      <c r="JDU540" s="485"/>
      <c r="JDV540" s="340"/>
      <c r="JDW540" s="485"/>
      <c r="JDX540" s="340"/>
      <c r="JDY540" s="485"/>
      <c r="JDZ540" s="340"/>
      <c r="JEA540" s="485"/>
      <c r="JEB540" s="340"/>
      <c r="JEC540" s="485"/>
      <c r="JED540" s="340"/>
      <c r="JEE540" s="485"/>
      <c r="JEF540" s="340"/>
      <c r="JEG540" s="485"/>
      <c r="JEH540" s="340"/>
      <c r="JEI540" s="485"/>
      <c r="JEJ540" s="340"/>
      <c r="JEK540" s="485"/>
      <c r="JEL540" s="340"/>
      <c r="JEM540" s="485"/>
      <c r="JEN540" s="340"/>
      <c r="JEO540" s="485"/>
      <c r="JEP540" s="340"/>
      <c r="JEQ540" s="485"/>
      <c r="JER540" s="340"/>
      <c r="JES540" s="485"/>
      <c r="JET540" s="340"/>
      <c r="JEU540" s="485"/>
      <c r="JEV540" s="340"/>
      <c r="JEW540" s="485"/>
      <c r="JEX540" s="340"/>
      <c r="JEY540" s="485"/>
      <c r="JEZ540" s="340"/>
      <c r="JFA540" s="485"/>
      <c r="JFB540" s="340"/>
      <c r="JFC540" s="485"/>
      <c r="JFD540" s="340"/>
      <c r="JFE540" s="485"/>
      <c r="JFF540" s="340"/>
      <c r="JFG540" s="485"/>
      <c r="JFH540" s="340"/>
      <c r="JFI540" s="485"/>
      <c r="JFJ540" s="340"/>
      <c r="JFK540" s="485"/>
      <c r="JFL540" s="340"/>
      <c r="JFM540" s="485"/>
      <c r="JFN540" s="340"/>
      <c r="JFO540" s="485"/>
      <c r="JFP540" s="340"/>
      <c r="JFQ540" s="485"/>
      <c r="JFR540" s="340"/>
      <c r="JFS540" s="485"/>
      <c r="JFT540" s="340"/>
      <c r="JFU540" s="485"/>
      <c r="JFV540" s="340"/>
      <c r="JFW540" s="485"/>
      <c r="JFX540" s="340"/>
      <c r="JFY540" s="485"/>
      <c r="JFZ540" s="340"/>
      <c r="JGA540" s="485"/>
      <c r="JGB540" s="340"/>
      <c r="JGC540" s="485"/>
      <c r="JGD540" s="340"/>
      <c r="JGE540" s="485"/>
      <c r="JGF540" s="340"/>
      <c r="JGG540" s="485"/>
      <c r="JGH540" s="340"/>
      <c r="JGI540" s="485"/>
      <c r="JGJ540" s="340"/>
      <c r="JGK540" s="485"/>
      <c r="JGL540" s="340"/>
      <c r="JGM540" s="485"/>
      <c r="JGN540" s="340"/>
      <c r="JGO540" s="485"/>
      <c r="JGP540" s="340"/>
      <c r="JGQ540" s="485"/>
      <c r="JGR540" s="340"/>
      <c r="JGS540" s="485"/>
      <c r="JGT540" s="340"/>
      <c r="JGU540" s="485"/>
      <c r="JGV540" s="340"/>
      <c r="JGW540" s="485"/>
      <c r="JGX540" s="340"/>
      <c r="JGY540" s="485"/>
      <c r="JGZ540" s="340"/>
      <c r="JHA540" s="485"/>
      <c r="JHB540" s="340"/>
      <c r="JHC540" s="485"/>
      <c r="JHD540" s="340"/>
      <c r="JHE540" s="485"/>
      <c r="JHF540" s="340"/>
      <c r="JHG540" s="485"/>
      <c r="JHH540" s="340"/>
      <c r="JHI540" s="485"/>
      <c r="JHJ540" s="340"/>
      <c r="JHK540" s="485"/>
      <c r="JHL540" s="340"/>
      <c r="JHM540" s="485"/>
      <c r="JHN540" s="340"/>
      <c r="JHO540" s="485"/>
      <c r="JHP540" s="340"/>
      <c r="JHQ540" s="485"/>
      <c r="JHR540" s="340"/>
      <c r="JHS540" s="485"/>
      <c r="JHT540" s="340"/>
      <c r="JHU540" s="485"/>
      <c r="JHV540" s="340"/>
      <c r="JHW540" s="485"/>
      <c r="JHX540" s="340"/>
      <c r="JHY540" s="485"/>
      <c r="JHZ540" s="340"/>
      <c r="JIA540" s="485"/>
      <c r="JIB540" s="340"/>
      <c r="JIC540" s="485"/>
      <c r="JID540" s="340"/>
      <c r="JIE540" s="485"/>
      <c r="JIF540" s="340"/>
      <c r="JIG540" s="485"/>
      <c r="JIH540" s="340"/>
      <c r="JII540" s="485"/>
      <c r="JIJ540" s="340"/>
      <c r="JIK540" s="485"/>
      <c r="JIL540" s="340"/>
      <c r="JIM540" s="485"/>
      <c r="JIN540" s="340"/>
      <c r="JIO540" s="485"/>
      <c r="JIP540" s="340"/>
      <c r="JIQ540" s="485"/>
      <c r="JIR540" s="340"/>
      <c r="JIS540" s="485"/>
      <c r="JIT540" s="340"/>
      <c r="JIU540" s="485"/>
      <c r="JIV540" s="340"/>
      <c r="JIW540" s="485"/>
      <c r="JIX540" s="340"/>
      <c r="JIY540" s="485"/>
      <c r="JIZ540" s="340"/>
      <c r="JJA540" s="485"/>
      <c r="JJB540" s="340"/>
      <c r="JJC540" s="485"/>
      <c r="JJD540" s="340"/>
      <c r="JJE540" s="485"/>
      <c r="JJF540" s="340"/>
      <c r="JJG540" s="485"/>
      <c r="JJH540" s="340"/>
      <c r="JJI540" s="485"/>
      <c r="JJJ540" s="340"/>
      <c r="JJK540" s="485"/>
      <c r="JJL540" s="340"/>
      <c r="JJM540" s="485"/>
      <c r="JJN540" s="340"/>
      <c r="JJO540" s="485"/>
      <c r="JJP540" s="340"/>
      <c r="JJQ540" s="485"/>
      <c r="JJR540" s="340"/>
      <c r="JJS540" s="485"/>
      <c r="JJT540" s="340"/>
      <c r="JJU540" s="485"/>
      <c r="JJV540" s="340"/>
      <c r="JJW540" s="485"/>
      <c r="JJX540" s="340"/>
      <c r="JJY540" s="485"/>
      <c r="JJZ540" s="340"/>
      <c r="JKA540" s="485"/>
      <c r="JKB540" s="340"/>
      <c r="JKC540" s="485"/>
      <c r="JKD540" s="340"/>
      <c r="JKE540" s="485"/>
      <c r="JKF540" s="340"/>
      <c r="JKG540" s="485"/>
      <c r="JKH540" s="340"/>
      <c r="JKI540" s="485"/>
      <c r="JKJ540" s="340"/>
      <c r="JKK540" s="485"/>
      <c r="JKL540" s="340"/>
      <c r="JKM540" s="485"/>
      <c r="JKN540" s="340"/>
      <c r="JKO540" s="485"/>
      <c r="JKP540" s="340"/>
      <c r="JKQ540" s="485"/>
      <c r="JKR540" s="340"/>
      <c r="JKS540" s="485"/>
      <c r="JKT540" s="340"/>
      <c r="JKU540" s="485"/>
      <c r="JKV540" s="340"/>
      <c r="JKW540" s="485"/>
      <c r="JKX540" s="340"/>
      <c r="JKY540" s="485"/>
      <c r="JKZ540" s="340"/>
      <c r="JLA540" s="485"/>
      <c r="JLB540" s="340"/>
      <c r="JLC540" s="485"/>
      <c r="JLD540" s="340"/>
      <c r="JLE540" s="485"/>
      <c r="JLF540" s="340"/>
      <c r="JLG540" s="485"/>
      <c r="JLH540" s="340"/>
      <c r="JLI540" s="485"/>
      <c r="JLJ540" s="340"/>
      <c r="JLK540" s="485"/>
      <c r="JLL540" s="340"/>
      <c r="JLM540" s="485"/>
      <c r="JLN540" s="340"/>
      <c r="JLO540" s="485"/>
      <c r="JLP540" s="340"/>
      <c r="JLQ540" s="485"/>
      <c r="JLR540" s="340"/>
      <c r="JLS540" s="485"/>
      <c r="JLT540" s="340"/>
      <c r="JLU540" s="485"/>
      <c r="JLV540" s="340"/>
      <c r="JLW540" s="485"/>
      <c r="JLX540" s="340"/>
      <c r="JLY540" s="485"/>
      <c r="JLZ540" s="340"/>
      <c r="JMA540" s="485"/>
      <c r="JMB540" s="340"/>
      <c r="JMC540" s="485"/>
      <c r="JMD540" s="340"/>
      <c r="JME540" s="485"/>
      <c r="JMF540" s="340"/>
      <c r="JMG540" s="485"/>
      <c r="JMH540" s="340"/>
      <c r="JMI540" s="485"/>
      <c r="JMJ540" s="340"/>
      <c r="JMK540" s="485"/>
      <c r="JML540" s="340"/>
      <c r="JMM540" s="485"/>
      <c r="JMN540" s="340"/>
      <c r="JMO540" s="485"/>
      <c r="JMP540" s="340"/>
      <c r="JMQ540" s="485"/>
      <c r="JMR540" s="340"/>
      <c r="JMS540" s="485"/>
      <c r="JMT540" s="340"/>
      <c r="JMU540" s="485"/>
      <c r="JMV540" s="340"/>
      <c r="JMW540" s="485"/>
      <c r="JMX540" s="340"/>
      <c r="JMY540" s="485"/>
      <c r="JMZ540" s="340"/>
      <c r="JNA540" s="485"/>
      <c r="JNB540" s="340"/>
      <c r="JNC540" s="485"/>
      <c r="JND540" s="340"/>
      <c r="JNE540" s="485"/>
      <c r="JNF540" s="340"/>
      <c r="JNG540" s="485"/>
      <c r="JNH540" s="340"/>
      <c r="JNI540" s="485"/>
      <c r="JNJ540" s="340"/>
      <c r="JNK540" s="485"/>
      <c r="JNL540" s="340"/>
      <c r="JNM540" s="485"/>
      <c r="JNN540" s="340"/>
      <c r="JNO540" s="485"/>
      <c r="JNP540" s="340"/>
      <c r="JNQ540" s="485"/>
      <c r="JNR540" s="340"/>
      <c r="JNS540" s="485"/>
      <c r="JNT540" s="340"/>
      <c r="JNU540" s="485"/>
      <c r="JNV540" s="340"/>
      <c r="JNW540" s="485"/>
      <c r="JNX540" s="340"/>
      <c r="JNY540" s="485"/>
      <c r="JNZ540" s="340"/>
      <c r="JOA540" s="485"/>
      <c r="JOB540" s="340"/>
      <c r="JOC540" s="485"/>
      <c r="JOD540" s="340"/>
      <c r="JOE540" s="485"/>
      <c r="JOF540" s="340"/>
      <c r="JOG540" s="485"/>
      <c r="JOH540" s="340"/>
      <c r="JOI540" s="485"/>
      <c r="JOJ540" s="340"/>
      <c r="JOK540" s="485"/>
      <c r="JOL540" s="340"/>
      <c r="JOM540" s="485"/>
      <c r="JON540" s="340"/>
      <c r="JOO540" s="485"/>
      <c r="JOP540" s="340"/>
      <c r="JOQ540" s="485"/>
      <c r="JOR540" s="340"/>
      <c r="JOS540" s="485"/>
      <c r="JOT540" s="340"/>
      <c r="JOU540" s="485"/>
      <c r="JOV540" s="340"/>
      <c r="JOW540" s="485"/>
      <c r="JOX540" s="340"/>
      <c r="JOY540" s="485"/>
      <c r="JOZ540" s="340"/>
      <c r="JPA540" s="485"/>
      <c r="JPB540" s="340"/>
      <c r="JPC540" s="485"/>
      <c r="JPD540" s="340"/>
      <c r="JPE540" s="485"/>
      <c r="JPF540" s="340"/>
      <c r="JPG540" s="485"/>
      <c r="JPH540" s="340"/>
      <c r="JPI540" s="485"/>
      <c r="JPJ540" s="340"/>
      <c r="JPK540" s="485"/>
      <c r="JPL540" s="340"/>
      <c r="JPM540" s="485"/>
      <c r="JPN540" s="340"/>
      <c r="JPO540" s="485"/>
      <c r="JPP540" s="340"/>
      <c r="JPQ540" s="485"/>
      <c r="JPR540" s="340"/>
      <c r="JPS540" s="485"/>
      <c r="JPT540" s="340"/>
      <c r="JPU540" s="485"/>
      <c r="JPV540" s="340"/>
      <c r="JPW540" s="485"/>
      <c r="JPX540" s="340"/>
      <c r="JPY540" s="485"/>
      <c r="JPZ540" s="340"/>
      <c r="JQA540" s="485"/>
      <c r="JQB540" s="340"/>
      <c r="JQC540" s="485"/>
      <c r="JQD540" s="340"/>
      <c r="JQE540" s="485"/>
      <c r="JQF540" s="340"/>
      <c r="JQG540" s="485"/>
      <c r="JQH540" s="340"/>
      <c r="JQI540" s="485"/>
      <c r="JQJ540" s="340"/>
      <c r="JQK540" s="485"/>
      <c r="JQL540" s="340"/>
      <c r="JQM540" s="485"/>
      <c r="JQN540" s="340"/>
      <c r="JQO540" s="485"/>
      <c r="JQP540" s="340"/>
      <c r="JQQ540" s="485"/>
      <c r="JQR540" s="340"/>
      <c r="JQS540" s="485"/>
      <c r="JQT540" s="340"/>
      <c r="JQU540" s="485"/>
      <c r="JQV540" s="340"/>
      <c r="JQW540" s="485"/>
      <c r="JQX540" s="340"/>
      <c r="JQY540" s="485"/>
      <c r="JQZ540" s="340"/>
      <c r="JRA540" s="485"/>
      <c r="JRB540" s="340"/>
      <c r="JRC540" s="485"/>
      <c r="JRD540" s="340"/>
      <c r="JRE540" s="485"/>
      <c r="JRF540" s="340"/>
      <c r="JRG540" s="485"/>
      <c r="JRH540" s="340"/>
      <c r="JRI540" s="485"/>
      <c r="JRJ540" s="340"/>
      <c r="JRK540" s="485"/>
      <c r="JRL540" s="340"/>
      <c r="JRM540" s="485"/>
      <c r="JRN540" s="340"/>
      <c r="JRO540" s="485"/>
      <c r="JRP540" s="340"/>
      <c r="JRQ540" s="485"/>
      <c r="JRR540" s="340"/>
      <c r="JRS540" s="485"/>
      <c r="JRT540" s="340"/>
      <c r="JRU540" s="485"/>
      <c r="JRV540" s="340"/>
      <c r="JRW540" s="485"/>
      <c r="JRX540" s="340"/>
      <c r="JRY540" s="485"/>
      <c r="JRZ540" s="340"/>
      <c r="JSA540" s="485"/>
      <c r="JSB540" s="340"/>
      <c r="JSC540" s="485"/>
      <c r="JSD540" s="340"/>
      <c r="JSE540" s="485"/>
      <c r="JSF540" s="340"/>
      <c r="JSG540" s="485"/>
      <c r="JSH540" s="340"/>
      <c r="JSI540" s="485"/>
      <c r="JSJ540" s="340"/>
      <c r="JSK540" s="485"/>
      <c r="JSL540" s="340"/>
      <c r="JSM540" s="485"/>
      <c r="JSN540" s="340"/>
      <c r="JSO540" s="485"/>
      <c r="JSP540" s="340"/>
      <c r="JSQ540" s="485"/>
      <c r="JSR540" s="340"/>
      <c r="JSS540" s="485"/>
      <c r="JST540" s="340"/>
      <c r="JSU540" s="485"/>
      <c r="JSV540" s="340"/>
      <c r="JSW540" s="485"/>
      <c r="JSX540" s="340"/>
      <c r="JSY540" s="485"/>
      <c r="JSZ540" s="340"/>
      <c r="JTA540" s="485"/>
      <c r="JTB540" s="340"/>
      <c r="JTC540" s="485"/>
      <c r="JTD540" s="340"/>
      <c r="JTE540" s="485"/>
      <c r="JTF540" s="340"/>
      <c r="JTG540" s="485"/>
      <c r="JTH540" s="340"/>
      <c r="JTI540" s="485"/>
      <c r="JTJ540" s="340"/>
      <c r="JTK540" s="485"/>
      <c r="JTL540" s="340"/>
      <c r="JTM540" s="485"/>
      <c r="JTN540" s="340"/>
      <c r="JTO540" s="485"/>
      <c r="JTP540" s="340"/>
      <c r="JTQ540" s="485"/>
      <c r="JTR540" s="340"/>
      <c r="JTS540" s="485"/>
      <c r="JTT540" s="340"/>
      <c r="JTU540" s="485"/>
      <c r="JTV540" s="340"/>
      <c r="JTW540" s="485"/>
      <c r="JTX540" s="340"/>
      <c r="JTY540" s="485"/>
      <c r="JTZ540" s="340"/>
      <c r="JUA540" s="485"/>
      <c r="JUB540" s="340"/>
      <c r="JUC540" s="485"/>
      <c r="JUD540" s="340"/>
      <c r="JUE540" s="485"/>
      <c r="JUF540" s="340"/>
      <c r="JUG540" s="485"/>
      <c r="JUH540" s="340"/>
      <c r="JUI540" s="485"/>
      <c r="JUJ540" s="340"/>
      <c r="JUK540" s="485"/>
      <c r="JUL540" s="340"/>
      <c r="JUM540" s="485"/>
      <c r="JUN540" s="340"/>
      <c r="JUO540" s="485"/>
      <c r="JUP540" s="340"/>
      <c r="JUQ540" s="485"/>
      <c r="JUR540" s="340"/>
      <c r="JUS540" s="485"/>
      <c r="JUT540" s="340"/>
      <c r="JUU540" s="485"/>
      <c r="JUV540" s="340"/>
      <c r="JUW540" s="485"/>
      <c r="JUX540" s="340"/>
      <c r="JUY540" s="485"/>
      <c r="JUZ540" s="340"/>
      <c r="JVA540" s="485"/>
      <c r="JVB540" s="340"/>
      <c r="JVC540" s="485"/>
      <c r="JVD540" s="340"/>
      <c r="JVE540" s="485"/>
      <c r="JVF540" s="340"/>
      <c r="JVG540" s="485"/>
      <c r="JVH540" s="340"/>
      <c r="JVI540" s="485"/>
      <c r="JVJ540" s="340"/>
      <c r="JVK540" s="485"/>
      <c r="JVL540" s="340"/>
      <c r="JVM540" s="485"/>
      <c r="JVN540" s="340"/>
      <c r="JVO540" s="485"/>
      <c r="JVP540" s="340"/>
      <c r="JVQ540" s="485"/>
      <c r="JVR540" s="340"/>
      <c r="JVS540" s="485"/>
      <c r="JVT540" s="340"/>
      <c r="JVU540" s="485"/>
      <c r="JVV540" s="340"/>
      <c r="JVW540" s="485"/>
      <c r="JVX540" s="340"/>
      <c r="JVY540" s="485"/>
      <c r="JVZ540" s="340"/>
      <c r="JWA540" s="485"/>
      <c r="JWB540" s="340"/>
      <c r="JWC540" s="485"/>
      <c r="JWD540" s="340"/>
      <c r="JWE540" s="485"/>
      <c r="JWF540" s="340"/>
      <c r="JWG540" s="485"/>
      <c r="JWH540" s="340"/>
      <c r="JWI540" s="485"/>
      <c r="JWJ540" s="340"/>
      <c r="JWK540" s="485"/>
      <c r="JWL540" s="340"/>
      <c r="JWM540" s="485"/>
      <c r="JWN540" s="340"/>
      <c r="JWO540" s="485"/>
      <c r="JWP540" s="340"/>
      <c r="JWQ540" s="485"/>
      <c r="JWR540" s="340"/>
      <c r="JWS540" s="485"/>
      <c r="JWT540" s="340"/>
      <c r="JWU540" s="485"/>
      <c r="JWV540" s="340"/>
      <c r="JWW540" s="485"/>
      <c r="JWX540" s="340"/>
      <c r="JWY540" s="485"/>
      <c r="JWZ540" s="340"/>
      <c r="JXA540" s="485"/>
      <c r="JXB540" s="340"/>
      <c r="JXC540" s="485"/>
      <c r="JXD540" s="340"/>
      <c r="JXE540" s="485"/>
      <c r="JXF540" s="340"/>
      <c r="JXG540" s="485"/>
      <c r="JXH540" s="340"/>
      <c r="JXI540" s="485"/>
      <c r="JXJ540" s="340"/>
      <c r="JXK540" s="485"/>
      <c r="JXL540" s="340"/>
      <c r="JXM540" s="485"/>
      <c r="JXN540" s="340"/>
      <c r="JXO540" s="485"/>
      <c r="JXP540" s="340"/>
      <c r="JXQ540" s="485"/>
      <c r="JXR540" s="340"/>
      <c r="JXS540" s="485"/>
      <c r="JXT540" s="340"/>
      <c r="JXU540" s="485"/>
      <c r="JXV540" s="340"/>
      <c r="JXW540" s="485"/>
      <c r="JXX540" s="340"/>
      <c r="JXY540" s="485"/>
      <c r="JXZ540" s="340"/>
      <c r="JYA540" s="485"/>
      <c r="JYB540" s="340"/>
      <c r="JYC540" s="485"/>
      <c r="JYD540" s="340"/>
      <c r="JYE540" s="485"/>
      <c r="JYF540" s="340"/>
      <c r="JYG540" s="485"/>
      <c r="JYH540" s="340"/>
      <c r="JYI540" s="485"/>
      <c r="JYJ540" s="340"/>
      <c r="JYK540" s="485"/>
      <c r="JYL540" s="340"/>
      <c r="JYM540" s="485"/>
      <c r="JYN540" s="340"/>
      <c r="JYO540" s="485"/>
      <c r="JYP540" s="340"/>
      <c r="JYQ540" s="485"/>
      <c r="JYR540" s="340"/>
      <c r="JYS540" s="485"/>
      <c r="JYT540" s="340"/>
      <c r="JYU540" s="485"/>
      <c r="JYV540" s="340"/>
      <c r="JYW540" s="485"/>
      <c r="JYX540" s="340"/>
      <c r="JYY540" s="485"/>
      <c r="JYZ540" s="340"/>
      <c r="JZA540" s="485"/>
      <c r="JZB540" s="340"/>
      <c r="JZC540" s="485"/>
      <c r="JZD540" s="340"/>
      <c r="JZE540" s="485"/>
      <c r="JZF540" s="340"/>
      <c r="JZG540" s="485"/>
      <c r="JZH540" s="340"/>
      <c r="JZI540" s="485"/>
      <c r="JZJ540" s="340"/>
      <c r="JZK540" s="485"/>
      <c r="JZL540" s="340"/>
      <c r="JZM540" s="485"/>
      <c r="JZN540" s="340"/>
      <c r="JZO540" s="485"/>
      <c r="JZP540" s="340"/>
      <c r="JZQ540" s="485"/>
      <c r="JZR540" s="340"/>
      <c r="JZS540" s="485"/>
      <c r="JZT540" s="340"/>
      <c r="JZU540" s="485"/>
      <c r="JZV540" s="340"/>
      <c r="JZW540" s="485"/>
      <c r="JZX540" s="340"/>
      <c r="JZY540" s="485"/>
      <c r="JZZ540" s="340"/>
      <c r="KAA540" s="485"/>
      <c r="KAB540" s="340"/>
      <c r="KAC540" s="485"/>
      <c r="KAD540" s="340"/>
      <c r="KAE540" s="485"/>
      <c r="KAF540" s="340"/>
      <c r="KAG540" s="485"/>
      <c r="KAH540" s="340"/>
      <c r="KAI540" s="485"/>
      <c r="KAJ540" s="340"/>
      <c r="KAK540" s="485"/>
      <c r="KAL540" s="340"/>
      <c r="KAM540" s="485"/>
      <c r="KAN540" s="340"/>
      <c r="KAO540" s="485"/>
      <c r="KAP540" s="340"/>
      <c r="KAQ540" s="485"/>
      <c r="KAR540" s="340"/>
      <c r="KAS540" s="485"/>
      <c r="KAT540" s="340"/>
      <c r="KAU540" s="485"/>
      <c r="KAV540" s="340"/>
      <c r="KAW540" s="485"/>
      <c r="KAX540" s="340"/>
      <c r="KAY540" s="485"/>
      <c r="KAZ540" s="340"/>
      <c r="KBA540" s="485"/>
      <c r="KBB540" s="340"/>
      <c r="KBC540" s="485"/>
      <c r="KBD540" s="340"/>
      <c r="KBE540" s="485"/>
      <c r="KBF540" s="340"/>
      <c r="KBG540" s="485"/>
      <c r="KBH540" s="340"/>
      <c r="KBI540" s="485"/>
      <c r="KBJ540" s="340"/>
      <c r="KBK540" s="485"/>
      <c r="KBL540" s="340"/>
      <c r="KBM540" s="485"/>
      <c r="KBN540" s="340"/>
      <c r="KBO540" s="485"/>
      <c r="KBP540" s="340"/>
      <c r="KBQ540" s="485"/>
      <c r="KBR540" s="340"/>
      <c r="KBS540" s="485"/>
      <c r="KBT540" s="340"/>
      <c r="KBU540" s="485"/>
      <c r="KBV540" s="340"/>
      <c r="KBW540" s="485"/>
      <c r="KBX540" s="340"/>
      <c r="KBY540" s="485"/>
      <c r="KBZ540" s="340"/>
      <c r="KCA540" s="485"/>
      <c r="KCB540" s="340"/>
      <c r="KCC540" s="485"/>
      <c r="KCD540" s="340"/>
      <c r="KCE540" s="485"/>
      <c r="KCF540" s="340"/>
      <c r="KCG540" s="485"/>
      <c r="KCH540" s="340"/>
      <c r="KCI540" s="485"/>
      <c r="KCJ540" s="340"/>
      <c r="KCK540" s="485"/>
      <c r="KCL540" s="340"/>
      <c r="KCM540" s="485"/>
      <c r="KCN540" s="340"/>
      <c r="KCO540" s="485"/>
      <c r="KCP540" s="340"/>
      <c r="KCQ540" s="485"/>
      <c r="KCR540" s="340"/>
      <c r="KCS540" s="485"/>
      <c r="KCT540" s="340"/>
      <c r="KCU540" s="485"/>
      <c r="KCV540" s="340"/>
      <c r="KCW540" s="485"/>
      <c r="KCX540" s="340"/>
      <c r="KCY540" s="485"/>
      <c r="KCZ540" s="340"/>
      <c r="KDA540" s="485"/>
      <c r="KDB540" s="340"/>
      <c r="KDC540" s="485"/>
      <c r="KDD540" s="340"/>
      <c r="KDE540" s="485"/>
      <c r="KDF540" s="340"/>
      <c r="KDG540" s="485"/>
      <c r="KDH540" s="340"/>
      <c r="KDI540" s="485"/>
      <c r="KDJ540" s="340"/>
      <c r="KDK540" s="485"/>
      <c r="KDL540" s="340"/>
      <c r="KDM540" s="485"/>
      <c r="KDN540" s="340"/>
      <c r="KDO540" s="485"/>
      <c r="KDP540" s="340"/>
      <c r="KDQ540" s="485"/>
      <c r="KDR540" s="340"/>
      <c r="KDS540" s="485"/>
      <c r="KDT540" s="340"/>
      <c r="KDU540" s="485"/>
      <c r="KDV540" s="340"/>
      <c r="KDW540" s="485"/>
      <c r="KDX540" s="340"/>
      <c r="KDY540" s="485"/>
      <c r="KDZ540" s="340"/>
      <c r="KEA540" s="485"/>
      <c r="KEB540" s="340"/>
      <c r="KEC540" s="485"/>
      <c r="KED540" s="340"/>
      <c r="KEE540" s="485"/>
      <c r="KEF540" s="340"/>
      <c r="KEG540" s="485"/>
      <c r="KEH540" s="340"/>
      <c r="KEI540" s="485"/>
      <c r="KEJ540" s="340"/>
      <c r="KEK540" s="485"/>
      <c r="KEL540" s="340"/>
      <c r="KEM540" s="485"/>
      <c r="KEN540" s="340"/>
      <c r="KEO540" s="485"/>
      <c r="KEP540" s="340"/>
      <c r="KEQ540" s="485"/>
      <c r="KER540" s="340"/>
      <c r="KES540" s="485"/>
      <c r="KET540" s="340"/>
      <c r="KEU540" s="485"/>
      <c r="KEV540" s="340"/>
      <c r="KEW540" s="485"/>
      <c r="KEX540" s="340"/>
      <c r="KEY540" s="485"/>
      <c r="KEZ540" s="340"/>
      <c r="KFA540" s="485"/>
      <c r="KFB540" s="340"/>
      <c r="KFC540" s="485"/>
      <c r="KFD540" s="340"/>
      <c r="KFE540" s="485"/>
      <c r="KFF540" s="340"/>
      <c r="KFG540" s="485"/>
      <c r="KFH540" s="340"/>
      <c r="KFI540" s="485"/>
      <c r="KFJ540" s="340"/>
      <c r="KFK540" s="485"/>
      <c r="KFL540" s="340"/>
      <c r="KFM540" s="485"/>
      <c r="KFN540" s="340"/>
      <c r="KFO540" s="485"/>
      <c r="KFP540" s="340"/>
      <c r="KFQ540" s="485"/>
      <c r="KFR540" s="340"/>
      <c r="KFS540" s="485"/>
      <c r="KFT540" s="340"/>
      <c r="KFU540" s="485"/>
      <c r="KFV540" s="340"/>
      <c r="KFW540" s="485"/>
      <c r="KFX540" s="340"/>
      <c r="KFY540" s="485"/>
      <c r="KFZ540" s="340"/>
      <c r="KGA540" s="485"/>
      <c r="KGB540" s="340"/>
      <c r="KGC540" s="485"/>
      <c r="KGD540" s="340"/>
      <c r="KGE540" s="485"/>
      <c r="KGF540" s="340"/>
      <c r="KGG540" s="485"/>
      <c r="KGH540" s="340"/>
      <c r="KGI540" s="485"/>
      <c r="KGJ540" s="340"/>
      <c r="KGK540" s="485"/>
      <c r="KGL540" s="340"/>
      <c r="KGM540" s="485"/>
      <c r="KGN540" s="340"/>
      <c r="KGO540" s="485"/>
      <c r="KGP540" s="340"/>
      <c r="KGQ540" s="485"/>
      <c r="KGR540" s="340"/>
      <c r="KGS540" s="485"/>
      <c r="KGT540" s="340"/>
      <c r="KGU540" s="485"/>
      <c r="KGV540" s="340"/>
      <c r="KGW540" s="485"/>
      <c r="KGX540" s="340"/>
      <c r="KGY540" s="485"/>
      <c r="KGZ540" s="340"/>
      <c r="KHA540" s="485"/>
      <c r="KHB540" s="340"/>
      <c r="KHC540" s="485"/>
      <c r="KHD540" s="340"/>
      <c r="KHE540" s="485"/>
      <c r="KHF540" s="340"/>
      <c r="KHG540" s="485"/>
      <c r="KHH540" s="340"/>
      <c r="KHI540" s="485"/>
      <c r="KHJ540" s="340"/>
      <c r="KHK540" s="485"/>
      <c r="KHL540" s="340"/>
      <c r="KHM540" s="485"/>
      <c r="KHN540" s="340"/>
      <c r="KHO540" s="485"/>
      <c r="KHP540" s="340"/>
      <c r="KHQ540" s="485"/>
      <c r="KHR540" s="340"/>
      <c r="KHS540" s="485"/>
      <c r="KHT540" s="340"/>
      <c r="KHU540" s="485"/>
      <c r="KHV540" s="340"/>
      <c r="KHW540" s="485"/>
      <c r="KHX540" s="340"/>
      <c r="KHY540" s="485"/>
      <c r="KHZ540" s="340"/>
      <c r="KIA540" s="485"/>
      <c r="KIB540" s="340"/>
      <c r="KIC540" s="485"/>
      <c r="KID540" s="340"/>
      <c r="KIE540" s="485"/>
      <c r="KIF540" s="340"/>
      <c r="KIG540" s="485"/>
      <c r="KIH540" s="340"/>
      <c r="KII540" s="485"/>
      <c r="KIJ540" s="340"/>
      <c r="KIK540" s="485"/>
      <c r="KIL540" s="340"/>
      <c r="KIM540" s="485"/>
      <c r="KIN540" s="340"/>
      <c r="KIO540" s="485"/>
      <c r="KIP540" s="340"/>
      <c r="KIQ540" s="485"/>
      <c r="KIR540" s="340"/>
      <c r="KIS540" s="485"/>
      <c r="KIT540" s="340"/>
      <c r="KIU540" s="485"/>
      <c r="KIV540" s="340"/>
      <c r="KIW540" s="485"/>
      <c r="KIX540" s="340"/>
      <c r="KIY540" s="485"/>
      <c r="KIZ540" s="340"/>
      <c r="KJA540" s="485"/>
      <c r="KJB540" s="340"/>
      <c r="KJC540" s="485"/>
      <c r="KJD540" s="340"/>
      <c r="KJE540" s="485"/>
      <c r="KJF540" s="340"/>
      <c r="KJG540" s="485"/>
      <c r="KJH540" s="340"/>
      <c r="KJI540" s="485"/>
      <c r="KJJ540" s="340"/>
      <c r="KJK540" s="485"/>
      <c r="KJL540" s="340"/>
      <c r="KJM540" s="485"/>
      <c r="KJN540" s="340"/>
      <c r="KJO540" s="485"/>
      <c r="KJP540" s="340"/>
      <c r="KJQ540" s="485"/>
      <c r="KJR540" s="340"/>
      <c r="KJS540" s="485"/>
      <c r="KJT540" s="340"/>
      <c r="KJU540" s="485"/>
      <c r="KJV540" s="340"/>
      <c r="KJW540" s="485"/>
      <c r="KJX540" s="340"/>
      <c r="KJY540" s="485"/>
      <c r="KJZ540" s="340"/>
      <c r="KKA540" s="485"/>
      <c r="KKB540" s="340"/>
      <c r="KKC540" s="485"/>
      <c r="KKD540" s="340"/>
      <c r="KKE540" s="485"/>
      <c r="KKF540" s="340"/>
      <c r="KKG540" s="485"/>
      <c r="KKH540" s="340"/>
      <c r="KKI540" s="485"/>
      <c r="KKJ540" s="340"/>
      <c r="KKK540" s="485"/>
      <c r="KKL540" s="340"/>
      <c r="KKM540" s="485"/>
      <c r="KKN540" s="340"/>
      <c r="KKO540" s="485"/>
      <c r="KKP540" s="340"/>
      <c r="KKQ540" s="485"/>
      <c r="KKR540" s="340"/>
      <c r="KKS540" s="485"/>
      <c r="KKT540" s="340"/>
      <c r="KKU540" s="485"/>
      <c r="KKV540" s="340"/>
      <c r="KKW540" s="485"/>
      <c r="KKX540" s="340"/>
      <c r="KKY540" s="485"/>
      <c r="KKZ540" s="340"/>
      <c r="KLA540" s="485"/>
      <c r="KLB540" s="340"/>
      <c r="KLC540" s="485"/>
      <c r="KLD540" s="340"/>
      <c r="KLE540" s="485"/>
      <c r="KLF540" s="340"/>
      <c r="KLG540" s="485"/>
      <c r="KLH540" s="340"/>
      <c r="KLI540" s="485"/>
      <c r="KLJ540" s="340"/>
      <c r="KLK540" s="485"/>
      <c r="KLL540" s="340"/>
      <c r="KLM540" s="485"/>
      <c r="KLN540" s="340"/>
      <c r="KLO540" s="485"/>
      <c r="KLP540" s="340"/>
      <c r="KLQ540" s="485"/>
      <c r="KLR540" s="340"/>
      <c r="KLS540" s="485"/>
      <c r="KLT540" s="340"/>
      <c r="KLU540" s="485"/>
      <c r="KLV540" s="340"/>
      <c r="KLW540" s="485"/>
      <c r="KLX540" s="340"/>
      <c r="KLY540" s="485"/>
      <c r="KLZ540" s="340"/>
      <c r="KMA540" s="485"/>
      <c r="KMB540" s="340"/>
      <c r="KMC540" s="485"/>
      <c r="KMD540" s="340"/>
      <c r="KME540" s="485"/>
      <c r="KMF540" s="340"/>
      <c r="KMG540" s="485"/>
      <c r="KMH540" s="340"/>
      <c r="KMI540" s="485"/>
      <c r="KMJ540" s="340"/>
      <c r="KMK540" s="485"/>
      <c r="KML540" s="340"/>
      <c r="KMM540" s="485"/>
      <c r="KMN540" s="340"/>
      <c r="KMO540" s="485"/>
      <c r="KMP540" s="340"/>
      <c r="KMQ540" s="485"/>
      <c r="KMR540" s="340"/>
      <c r="KMS540" s="485"/>
      <c r="KMT540" s="340"/>
      <c r="KMU540" s="485"/>
      <c r="KMV540" s="340"/>
      <c r="KMW540" s="485"/>
      <c r="KMX540" s="340"/>
      <c r="KMY540" s="485"/>
      <c r="KMZ540" s="340"/>
      <c r="KNA540" s="485"/>
      <c r="KNB540" s="340"/>
      <c r="KNC540" s="485"/>
      <c r="KND540" s="340"/>
      <c r="KNE540" s="485"/>
      <c r="KNF540" s="340"/>
      <c r="KNG540" s="485"/>
      <c r="KNH540" s="340"/>
      <c r="KNI540" s="485"/>
      <c r="KNJ540" s="340"/>
      <c r="KNK540" s="485"/>
      <c r="KNL540" s="340"/>
      <c r="KNM540" s="485"/>
      <c r="KNN540" s="340"/>
      <c r="KNO540" s="485"/>
      <c r="KNP540" s="340"/>
      <c r="KNQ540" s="485"/>
      <c r="KNR540" s="340"/>
      <c r="KNS540" s="485"/>
      <c r="KNT540" s="340"/>
      <c r="KNU540" s="485"/>
      <c r="KNV540" s="340"/>
      <c r="KNW540" s="485"/>
      <c r="KNX540" s="340"/>
      <c r="KNY540" s="485"/>
      <c r="KNZ540" s="340"/>
      <c r="KOA540" s="485"/>
      <c r="KOB540" s="340"/>
      <c r="KOC540" s="485"/>
      <c r="KOD540" s="340"/>
      <c r="KOE540" s="485"/>
      <c r="KOF540" s="340"/>
      <c r="KOG540" s="485"/>
      <c r="KOH540" s="340"/>
      <c r="KOI540" s="485"/>
      <c r="KOJ540" s="340"/>
      <c r="KOK540" s="485"/>
      <c r="KOL540" s="340"/>
      <c r="KOM540" s="485"/>
      <c r="KON540" s="340"/>
      <c r="KOO540" s="485"/>
      <c r="KOP540" s="340"/>
      <c r="KOQ540" s="485"/>
      <c r="KOR540" s="340"/>
      <c r="KOS540" s="485"/>
      <c r="KOT540" s="340"/>
      <c r="KOU540" s="485"/>
      <c r="KOV540" s="340"/>
      <c r="KOW540" s="485"/>
      <c r="KOX540" s="340"/>
      <c r="KOY540" s="485"/>
      <c r="KOZ540" s="340"/>
      <c r="KPA540" s="485"/>
      <c r="KPB540" s="340"/>
      <c r="KPC540" s="485"/>
      <c r="KPD540" s="340"/>
      <c r="KPE540" s="485"/>
      <c r="KPF540" s="340"/>
      <c r="KPG540" s="485"/>
      <c r="KPH540" s="340"/>
      <c r="KPI540" s="485"/>
      <c r="KPJ540" s="340"/>
      <c r="KPK540" s="485"/>
      <c r="KPL540" s="340"/>
      <c r="KPM540" s="485"/>
      <c r="KPN540" s="340"/>
      <c r="KPO540" s="485"/>
      <c r="KPP540" s="340"/>
      <c r="KPQ540" s="485"/>
      <c r="KPR540" s="340"/>
      <c r="KPS540" s="485"/>
      <c r="KPT540" s="340"/>
      <c r="KPU540" s="485"/>
      <c r="KPV540" s="340"/>
      <c r="KPW540" s="485"/>
      <c r="KPX540" s="340"/>
      <c r="KPY540" s="485"/>
      <c r="KPZ540" s="340"/>
      <c r="KQA540" s="485"/>
      <c r="KQB540" s="340"/>
      <c r="KQC540" s="485"/>
      <c r="KQD540" s="340"/>
      <c r="KQE540" s="485"/>
      <c r="KQF540" s="340"/>
      <c r="KQG540" s="485"/>
      <c r="KQH540" s="340"/>
      <c r="KQI540" s="485"/>
      <c r="KQJ540" s="340"/>
      <c r="KQK540" s="485"/>
      <c r="KQL540" s="340"/>
      <c r="KQM540" s="485"/>
      <c r="KQN540" s="340"/>
      <c r="KQO540" s="485"/>
      <c r="KQP540" s="340"/>
      <c r="KQQ540" s="485"/>
      <c r="KQR540" s="340"/>
      <c r="KQS540" s="485"/>
      <c r="KQT540" s="340"/>
      <c r="KQU540" s="485"/>
      <c r="KQV540" s="340"/>
      <c r="KQW540" s="485"/>
      <c r="KQX540" s="340"/>
      <c r="KQY540" s="485"/>
      <c r="KQZ540" s="340"/>
      <c r="KRA540" s="485"/>
      <c r="KRB540" s="340"/>
      <c r="KRC540" s="485"/>
      <c r="KRD540" s="340"/>
      <c r="KRE540" s="485"/>
      <c r="KRF540" s="340"/>
      <c r="KRG540" s="485"/>
      <c r="KRH540" s="340"/>
      <c r="KRI540" s="485"/>
      <c r="KRJ540" s="340"/>
      <c r="KRK540" s="485"/>
      <c r="KRL540" s="340"/>
      <c r="KRM540" s="485"/>
      <c r="KRN540" s="340"/>
      <c r="KRO540" s="485"/>
      <c r="KRP540" s="340"/>
      <c r="KRQ540" s="485"/>
      <c r="KRR540" s="340"/>
      <c r="KRS540" s="485"/>
      <c r="KRT540" s="340"/>
      <c r="KRU540" s="485"/>
      <c r="KRV540" s="340"/>
      <c r="KRW540" s="485"/>
      <c r="KRX540" s="340"/>
      <c r="KRY540" s="485"/>
      <c r="KRZ540" s="340"/>
      <c r="KSA540" s="485"/>
      <c r="KSB540" s="340"/>
      <c r="KSC540" s="485"/>
      <c r="KSD540" s="340"/>
      <c r="KSE540" s="485"/>
      <c r="KSF540" s="340"/>
      <c r="KSG540" s="485"/>
      <c r="KSH540" s="340"/>
      <c r="KSI540" s="485"/>
      <c r="KSJ540" s="340"/>
      <c r="KSK540" s="485"/>
      <c r="KSL540" s="340"/>
      <c r="KSM540" s="485"/>
      <c r="KSN540" s="340"/>
      <c r="KSO540" s="485"/>
      <c r="KSP540" s="340"/>
      <c r="KSQ540" s="485"/>
      <c r="KSR540" s="340"/>
      <c r="KSS540" s="485"/>
      <c r="KST540" s="340"/>
      <c r="KSU540" s="485"/>
      <c r="KSV540" s="340"/>
      <c r="KSW540" s="485"/>
      <c r="KSX540" s="340"/>
      <c r="KSY540" s="485"/>
      <c r="KSZ540" s="340"/>
      <c r="KTA540" s="485"/>
      <c r="KTB540" s="340"/>
      <c r="KTC540" s="485"/>
      <c r="KTD540" s="340"/>
      <c r="KTE540" s="485"/>
      <c r="KTF540" s="340"/>
      <c r="KTG540" s="485"/>
      <c r="KTH540" s="340"/>
      <c r="KTI540" s="485"/>
      <c r="KTJ540" s="340"/>
      <c r="KTK540" s="485"/>
      <c r="KTL540" s="340"/>
      <c r="KTM540" s="485"/>
      <c r="KTN540" s="340"/>
      <c r="KTO540" s="485"/>
      <c r="KTP540" s="340"/>
      <c r="KTQ540" s="485"/>
      <c r="KTR540" s="340"/>
      <c r="KTS540" s="485"/>
      <c r="KTT540" s="340"/>
      <c r="KTU540" s="485"/>
      <c r="KTV540" s="340"/>
      <c r="KTW540" s="485"/>
      <c r="KTX540" s="340"/>
      <c r="KTY540" s="485"/>
      <c r="KTZ540" s="340"/>
      <c r="KUA540" s="485"/>
      <c r="KUB540" s="340"/>
      <c r="KUC540" s="485"/>
      <c r="KUD540" s="340"/>
      <c r="KUE540" s="485"/>
      <c r="KUF540" s="340"/>
      <c r="KUG540" s="485"/>
      <c r="KUH540" s="340"/>
      <c r="KUI540" s="485"/>
      <c r="KUJ540" s="340"/>
      <c r="KUK540" s="485"/>
      <c r="KUL540" s="340"/>
      <c r="KUM540" s="485"/>
      <c r="KUN540" s="340"/>
      <c r="KUO540" s="485"/>
      <c r="KUP540" s="340"/>
      <c r="KUQ540" s="485"/>
      <c r="KUR540" s="340"/>
      <c r="KUS540" s="485"/>
      <c r="KUT540" s="340"/>
      <c r="KUU540" s="485"/>
      <c r="KUV540" s="340"/>
      <c r="KUW540" s="485"/>
      <c r="KUX540" s="340"/>
      <c r="KUY540" s="485"/>
      <c r="KUZ540" s="340"/>
      <c r="KVA540" s="485"/>
      <c r="KVB540" s="340"/>
      <c r="KVC540" s="485"/>
      <c r="KVD540" s="340"/>
      <c r="KVE540" s="485"/>
      <c r="KVF540" s="340"/>
      <c r="KVG540" s="485"/>
      <c r="KVH540" s="340"/>
      <c r="KVI540" s="485"/>
      <c r="KVJ540" s="340"/>
      <c r="KVK540" s="485"/>
      <c r="KVL540" s="340"/>
      <c r="KVM540" s="485"/>
      <c r="KVN540" s="340"/>
      <c r="KVO540" s="485"/>
      <c r="KVP540" s="340"/>
      <c r="KVQ540" s="485"/>
      <c r="KVR540" s="340"/>
      <c r="KVS540" s="485"/>
      <c r="KVT540" s="340"/>
      <c r="KVU540" s="485"/>
      <c r="KVV540" s="340"/>
      <c r="KVW540" s="485"/>
      <c r="KVX540" s="340"/>
      <c r="KVY540" s="485"/>
      <c r="KVZ540" s="340"/>
      <c r="KWA540" s="485"/>
      <c r="KWB540" s="340"/>
      <c r="KWC540" s="485"/>
      <c r="KWD540" s="340"/>
      <c r="KWE540" s="485"/>
      <c r="KWF540" s="340"/>
      <c r="KWG540" s="485"/>
      <c r="KWH540" s="340"/>
      <c r="KWI540" s="485"/>
      <c r="KWJ540" s="340"/>
      <c r="KWK540" s="485"/>
      <c r="KWL540" s="340"/>
      <c r="KWM540" s="485"/>
      <c r="KWN540" s="340"/>
      <c r="KWO540" s="485"/>
      <c r="KWP540" s="340"/>
      <c r="KWQ540" s="485"/>
      <c r="KWR540" s="340"/>
      <c r="KWS540" s="485"/>
      <c r="KWT540" s="340"/>
      <c r="KWU540" s="485"/>
      <c r="KWV540" s="340"/>
      <c r="KWW540" s="485"/>
      <c r="KWX540" s="340"/>
      <c r="KWY540" s="485"/>
      <c r="KWZ540" s="340"/>
      <c r="KXA540" s="485"/>
      <c r="KXB540" s="340"/>
      <c r="KXC540" s="485"/>
      <c r="KXD540" s="340"/>
      <c r="KXE540" s="485"/>
      <c r="KXF540" s="340"/>
      <c r="KXG540" s="485"/>
      <c r="KXH540" s="340"/>
      <c r="KXI540" s="485"/>
      <c r="KXJ540" s="340"/>
      <c r="KXK540" s="485"/>
      <c r="KXL540" s="340"/>
      <c r="KXM540" s="485"/>
      <c r="KXN540" s="340"/>
      <c r="KXO540" s="485"/>
      <c r="KXP540" s="340"/>
      <c r="KXQ540" s="485"/>
      <c r="KXR540" s="340"/>
      <c r="KXS540" s="485"/>
      <c r="KXT540" s="340"/>
      <c r="KXU540" s="485"/>
      <c r="KXV540" s="340"/>
      <c r="KXW540" s="485"/>
      <c r="KXX540" s="340"/>
      <c r="KXY540" s="485"/>
      <c r="KXZ540" s="340"/>
      <c r="KYA540" s="485"/>
      <c r="KYB540" s="340"/>
      <c r="KYC540" s="485"/>
      <c r="KYD540" s="340"/>
      <c r="KYE540" s="485"/>
      <c r="KYF540" s="340"/>
      <c r="KYG540" s="485"/>
      <c r="KYH540" s="340"/>
      <c r="KYI540" s="485"/>
      <c r="KYJ540" s="340"/>
      <c r="KYK540" s="485"/>
      <c r="KYL540" s="340"/>
      <c r="KYM540" s="485"/>
      <c r="KYN540" s="340"/>
      <c r="KYO540" s="485"/>
      <c r="KYP540" s="340"/>
      <c r="KYQ540" s="485"/>
      <c r="KYR540" s="340"/>
      <c r="KYS540" s="485"/>
      <c r="KYT540" s="340"/>
      <c r="KYU540" s="485"/>
      <c r="KYV540" s="340"/>
      <c r="KYW540" s="485"/>
      <c r="KYX540" s="340"/>
      <c r="KYY540" s="485"/>
      <c r="KYZ540" s="340"/>
      <c r="KZA540" s="485"/>
      <c r="KZB540" s="340"/>
      <c r="KZC540" s="485"/>
      <c r="KZD540" s="340"/>
      <c r="KZE540" s="485"/>
      <c r="KZF540" s="340"/>
      <c r="KZG540" s="485"/>
      <c r="KZH540" s="340"/>
      <c r="KZI540" s="485"/>
      <c r="KZJ540" s="340"/>
      <c r="KZK540" s="485"/>
      <c r="KZL540" s="340"/>
      <c r="KZM540" s="485"/>
      <c r="KZN540" s="340"/>
      <c r="KZO540" s="485"/>
      <c r="KZP540" s="340"/>
      <c r="KZQ540" s="485"/>
      <c r="KZR540" s="340"/>
      <c r="KZS540" s="485"/>
      <c r="KZT540" s="340"/>
      <c r="KZU540" s="485"/>
      <c r="KZV540" s="340"/>
      <c r="KZW540" s="485"/>
      <c r="KZX540" s="340"/>
      <c r="KZY540" s="485"/>
      <c r="KZZ540" s="340"/>
      <c r="LAA540" s="485"/>
      <c r="LAB540" s="340"/>
      <c r="LAC540" s="485"/>
      <c r="LAD540" s="340"/>
      <c r="LAE540" s="485"/>
      <c r="LAF540" s="340"/>
      <c r="LAG540" s="485"/>
      <c r="LAH540" s="340"/>
      <c r="LAI540" s="485"/>
      <c r="LAJ540" s="340"/>
      <c r="LAK540" s="485"/>
      <c r="LAL540" s="340"/>
      <c r="LAM540" s="485"/>
      <c r="LAN540" s="340"/>
      <c r="LAO540" s="485"/>
      <c r="LAP540" s="340"/>
      <c r="LAQ540" s="485"/>
      <c r="LAR540" s="340"/>
      <c r="LAS540" s="485"/>
      <c r="LAT540" s="340"/>
      <c r="LAU540" s="485"/>
      <c r="LAV540" s="340"/>
      <c r="LAW540" s="485"/>
      <c r="LAX540" s="340"/>
      <c r="LAY540" s="485"/>
      <c r="LAZ540" s="340"/>
      <c r="LBA540" s="485"/>
      <c r="LBB540" s="340"/>
      <c r="LBC540" s="485"/>
      <c r="LBD540" s="340"/>
      <c r="LBE540" s="485"/>
      <c r="LBF540" s="340"/>
      <c r="LBG540" s="485"/>
      <c r="LBH540" s="340"/>
      <c r="LBI540" s="485"/>
      <c r="LBJ540" s="340"/>
      <c r="LBK540" s="485"/>
      <c r="LBL540" s="340"/>
      <c r="LBM540" s="485"/>
      <c r="LBN540" s="340"/>
      <c r="LBO540" s="485"/>
      <c r="LBP540" s="340"/>
      <c r="LBQ540" s="485"/>
      <c r="LBR540" s="340"/>
      <c r="LBS540" s="485"/>
      <c r="LBT540" s="340"/>
      <c r="LBU540" s="485"/>
      <c r="LBV540" s="340"/>
      <c r="LBW540" s="485"/>
      <c r="LBX540" s="340"/>
      <c r="LBY540" s="485"/>
      <c r="LBZ540" s="340"/>
      <c r="LCA540" s="485"/>
      <c r="LCB540" s="340"/>
      <c r="LCC540" s="485"/>
      <c r="LCD540" s="340"/>
      <c r="LCE540" s="485"/>
      <c r="LCF540" s="340"/>
      <c r="LCG540" s="485"/>
      <c r="LCH540" s="340"/>
      <c r="LCI540" s="485"/>
      <c r="LCJ540" s="340"/>
      <c r="LCK540" s="485"/>
      <c r="LCL540" s="340"/>
      <c r="LCM540" s="485"/>
      <c r="LCN540" s="340"/>
      <c r="LCO540" s="485"/>
      <c r="LCP540" s="340"/>
      <c r="LCQ540" s="485"/>
      <c r="LCR540" s="340"/>
      <c r="LCS540" s="485"/>
      <c r="LCT540" s="340"/>
      <c r="LCU540" s="485"/>
      <c r="LCV540" s="340"/>
      <c r="LCW540" s="485"/>
      <c r="LCX540" s="340"/>
      <c r="LCY540" s="485"/>
      <c r="LCZ540" s="340"/>
      <c r="LDA540" s="485"/>
      <c r="LDB540" s="340"/>
      <c r="LDC540" s="485"/>
      <c r="LDD540" s="340"/>
      <c r="LDE540" s="485"/>
      <c r="LDF540" s="340"/>
      <c r="LDG540" s="485"/>
      <c r="LDH540" s="340"/>
      <c r="LDI540" s="485"/>
      <c r="LDJ540" s="340"/>
      <c r="LDK540" s="485"/>
      <c r="LDL540" s="340"/>
      <c r="LDM540" s="485"/>
      <c r="LDN540" s="340"/>
      <c r="LDO540" s="485"/>
      <c r="LDP540" s="340"/>
      <c r="LDQ540" s="485"/>
      <c r="LDR540" s="340"/>
      <c r="LDS540" s="485"/>
      <c r="LDT540" s="340"/>
      <c r="LDU540" s="485"/>
      <c r="LDV540" s="340"/>
      <c r="LDW540" s="485"/>
      <c r="LDX540" s="340"/>
      <c r="LDY540" s="485"/>
      <c r="LDZ540" s="340"/>
      <c r="LEA540" s="485"/>
      <c r="LEB540" s="340"/>
      <c r="LEC540" s="485"/>
      <c r="LED540" s="340"/>
      <c r="LEE540" s="485"/>
      <c r="LEF540" s="340"/>
      <c r="LEG540" s="485"/>
      <c r="LEH540" s="340"/>
      <c r="LEI540" s="485"/>
      <c r="LEJ540" s="340"/>
      <c r="LEK540" s="485"/>
      <c r="LEL540" s="340"/>
      <c r="LEM540" s="485"/>
      <c r="LEN540" s="340"/>
      <c r="LEO540" s="485"/>
      <c r="LEP540" s="340"/>
      <c r="LEQ540" s="485"/>
      <c r="LER540" s="340"/>
      <c r="LES540" s="485"/>
      <c r="LET540" s="340"/>
      <c r="LEU540" s="485"/>
      <c r="LEV540" s="340"/>
      <c r="LEW540" s="485"/>
      <c r="LEX540" s="340"/>
      <c r="LEY540" s="485"/>
      <c r="LEZ540" s="340"/>
      <c r="LFA540" s="485"/>
      <c r="LFB540" s="340"/>
      <c r="LFC540" s="485"/>
      <c r="LFD540" s="340"/>
      <c r="LFE540" s="485"/>
      <c r="LFF540" s="340"/>
      <c r="LFG540" s="485"/>
      <c r="LFH540" s="340"/>
      <c r="LFI540" s="485"/>
      <c r="LFJ540" s="340"/>
      <c r="LFK540" s="485"/>
      <c r="LFL540" s="340"/>
      <c r="LFM540" s="485"/>
      <c r="LFN540" s="340"/>
      <c r="LFO540" s="485"/>
      <c r="LFP540" s="340"/>
      <c r="LFQ540" s="485"/>
      <c r="LFR540" s="340"/>
      <c r="LFS540" s="485"/>
      <c r="LFT540" s="340"/>
      <c r="LFU540" s="485"/>
      <c r="LFV540" s="340"/>
      <c r="LFW540" s="485"/>
      <c r="LFX540" s="340"/>
      <c r="LFY540" s="485"/>
      <c r="LFZ540" s="340"/>
      <c r="LGA540" s="485"/>
      <c r="LGB540" s="340"/>
      <c r="LGC540" s="485"/>
      <c r="LGD540" s="340"/>
      <c r="LGE540" s="485"/>
      <c r="LGF540" s="340"/>
      <c r="LGG540" s="485"/>
      <c r="LGH540" s="340"/>
      <c r="LGI540" s="485"/>
      <c r="LGJ540" s="340"/>
      <c r="LGK540" s="485"/>
      <c r="LGL540" s="340"/>
      <c r="LGM540" s="485"/>
      <c r="LGN540" s="340"/>
      <c r="LGO540" s="485"/>
      <c r="LGP540" s="340"/>
      <c r="LGQ540" s="485"/>
      <c r="LGR540" s="340"/>
      <c r="LGS540" s="485"/>
      <c r="LGT540" s="340"/>
      <c r="LGU540" s="485"/>
      <c r="LGV540" s="340"/>
      <c r="LGW540" s="485"/>
      <c r="LGX540" s="340"/>
      <c r="LGY540" s="485"/>
      <c r="LGZ540" s="340"/>
      <c r="LHA540" s="485"/>
      <c r="LHB540" s="340"/>
      <c r="LHC540" s="485"/>
      <c r="LHD540" s="340"/>
      <c r="LHE540" s="485"/>
      <c r="LHF540" s="340"/>
      <c r="LHG540" s="485"/>
      <c r="LHH540" s="340"/>
      <c r="LHI540" s="485"/>
      <c r="LHJ540" s="340"/>
      <c r="LHK540" s="485"/>
      <c r="LHL540" s="340"/>
      <c r="LHM540" s="485"/>
      <c r="LHN540" s="340"/>
      <c r="LHO540" s="485"/>
      <c r="LHP540" s="340"/>
      <c r="LHQ540" s="485"/>
      <c r="LHR540" s="340"/>
      <c r="LHS540" s="485"/>
      <c r="LHT540" s="340"/>
      <c r="LHU540" s="485"/>
      <c r="LHV540" s="340"/>
      <c r="LHW540" s="485"/>
      <c r="LHX540" s="340"/>
      <c r="LHY540" s="485"/>
      <c r="LHZ540" s="340"/>
      <c r="LIA540" s="485"/>
      <c r="LIB540" s="340"/>
      <c r="LIC540" s="485"/>
      <c r="LID540" s="340"/>
      <c r="LIE540" s="485"/>
      <c r="LIF540" s="340"/>
      <c r="LIG540" s="485"/>
      <c r="LIH540" s="340"/>
      <c r="LII540" s="485"/>
      <c r="LIJ540" s="340"/>
      <c r="LIK540" s="485"/>
      <c r="LIL540" s="340"/>
      <c r="LIM540" s="485"/>
      <c r="LIN540" s="340"/>
      <c r="LIO540" s="485"/>
      <c r="LIP540" s="340"/>
      <c r="LIQ540" s="485"/>
      <c r="LIR540" s="340"/>
      <c r="LIS540" s="485"/>
      <c r="LIT540" s="340"/>
      <c r="LIU540" s="485"/>
      <c r="LIV540" s="340"/>
      <c r="LIW540" s="485"/>
      <c r="LIX540" s="340"/>
      <c r="LIY540" s="485"/>
      <c r="LIZ540" s="340"/>
      <c r="LJA540" s="485"/>
      <c r="LJB540" s="340"/>
      <c r="LJC540" s="485"/>
      <c r="LJD540" s="340"/>
      <c r="LJE540" s="485"/>
      <c r="LJF540" s="340"/>
      <c r="LJG540" s="485"/>
      <c r="LJH540" s="340"/>
      <c r="LJI540" s="485"/>
      <c r="LJJ540" s="340"/>
      <c r="LJK540" s="485"/>
      <c r="LJL540" s="340"/>
      <c r="LJM540" s="485"/>
      <c r="LJN540" s="340"/>
      <c r="LJO540" s="485"/>
      <c r="LJP540" s="340"/>
      <c r="LJQ540" s="485"/>
      <c r="LJR540" s="340"/>
      <c r="LJS540" s="485"/>
      <c r="LJT540" s="340"/>
      <c r="LJU540" s="485"/>
      <c r="LJV540" s="340"/>
      <c r="LJW540" s="485"/>
      <c r="LJX540" s="340"/>
      <c r="LJY540" s="485"/>
      <c r="LJZ540" s="340"/>
      <c r="LKA540" s="485"/>
      <c r="LKB540" s="340"/>
      <c r="LKC540" s="485"/>
      <c r="LKD540" s="340"/>
      <c r="LKE540" s="485"/>
      <c r="LKF540" s="340"/>
      <c r="LKG540" s="485"/>
      <c r="LKH540" s="340"/>
      <c r="LKI540" s="485"/>
      <c r="LKJ540" s="340"/>
      <c r="LKK540" s="485"/>
      <c r="LKL540" s="340"/>
      <c r="LKM540" s="485"/>
      <c r="LKN540" s="340"/>
      <c r="LKO540" s="485"/>
      <c r="LKP540" s="340"/>
      <c r="LKQ540" s="485"/>
      <c r="LKR540" s="340"/>
      <c r="LKS540" s="485"/>
      <c r="LKT540" s="340"/>
      <c r="LKU540" s="485"/>
      <c r="LKV540" s="340"/>
      <c r="LKW540" s="485"/>
      <c r="LKX540" s="340"/>
      <c r="LKY540" s="485"/>
      <c r="LKZ540" s="340"/>
      <c r="LLA540" s="485"/>
      <c r="LLB540" s="340"/>
      <c r="LLC540" s="485"/>
      <c r="LLD540" s="340"/>
      <c r="LLE540" s="485"/>
      <c r="LLF540" s="340"/>
      <c r="LLG540" s="485"/>
      <c r="LLH540" s="340"/>
      <c r="LLI540" s="485"/>
      <c r="LLJ540" s="340"/>
      <c r="LLK540" s="485"/>
      <c r="LLL540" s="340"/>
      <c r="LLM540" s="485"/>
      <c r="LLN540" s="340"/>
      <c r="LLO540" s="485"/>
      <c r="LLP540" s="340"/>
      <c r="LLQ540" s="485"/>
      <c r="LLR540" s="340"/>
      <c r="LLS540" s="485"/>
      <c r="LLT540" s="340"/>
      <c r="LLU540" s="485"/>
      <c r="LLV540" s="340"/>
      <c r="LLW540" s="485"/>
      <c r="LLX540" s="340"/>
      <c r="LLY540" s="485"/>
      <c r="LLZ540" s="340"/>
      <c r="LMA540" s="485"/>
      <c r="LMB540" s="340"/>
      <c r="LMC540" s="485"/>
      <c r="LMD540" s="340"/>
      <c r="LME540" s="485"/>
      <c r="LMF540" s="340"/>
      <c r="LMG540" s="485"/>
      <c r="LMH540" s="340"/>
      <c r="LMI540" s="485"/>
      <c r="LMJ540" s="340"/>
      <c r="LMK540" s="485"/>
      <c r="LML540" s="340"/>
      <c r="LMM540" s="485"/>
      <c r="LMN540" s="340"/>
      <c r="LMO540" s="485"/>
      <c r="LMP540" s="340"/>
      <c r="LMQ540" s="485"/>
      <c r="LMR540" s="340"/>
      <c r="LMS540" s="485"/>
      <c r="LMT540" s="340"/>
      <c r="LMU540" s="485"/>
      <c r="LMV540" s="340"/>
      <c r="LMW540" s="485"/>
      <c r="LMX540" s="340"/>
      <c r="LMY540" s="485"/>
      <c r="LMZ540" s="340"/>
      <c r="LNA540" s="485"/>
      <c r="LNB540" s="340"/>
      <c r="LNC540" s="485"/>
      <c r="LND540" s="340"/>
      <c r="LNE540" s="485"/>
      <c r="LNF540" s="340"/>
      <c r="LNG540" s="485"/>
      <c r="LNH540" s="340"/>
      <c r="LNI540" s="485"/>
      <c r="LNJ540" s="340"/>
      <c r="LNK540" s="485"/>
      <c r="LNL540" s="340"/>
      <c r="LNM540" s="485"/>
      <c r="LNN540" s="340"/>
      <c r="LNO540" s="485"/>
      <c r="LNP540" s="340"/>
      <c r="LNQ540" s="485"/>
      <c r="LNR540" s="340"/>
      <c r="LNS540" s="485"/>
      <c r="LNT540" s="340"/>
      <c r="LNU540" s="485"/>
      <c r="LNV540" s="340"/>
      <c r="LNW540" s="485"/>
      <c r="LNX540" s="340"/>
      <c r="LNY540" s="485"/>
      <c r="LNZ540" s="340"/>
      <c r="LOA540" s="485"/>
      <c r="LOB540" s="340"/>
      <c r="LOC540" s="485"/>
      <c r="LOD540" s="340"/>
      <c r="LOE540" s="485"/>
      <c r="LOF540" s="340"/>
      <c r="LOG540" s="485"/>
      <c r="LOH540" s="340"/>
      <c r="LOI540" s="485"/>
      <c r="LOJ540" s="340"/>
      <c r="LOK540" s="485"/>
      <c r="LOL540" s="340"/>
      <c r="LOM540" s="485"/>
      <c r="LON540" s="340"/>
      <c r="LOO540" s="485"/>
      <c r="LOP540" s="340"/>
      <c r="LOQ540" s="485"/>
      <c r="LOR540" s="340"/>
      <c r="LOS540" s="485"/>
      <c r="LOT540" s="340"/>
      <c r="LOU540" s="485"/>
      <c r="LOV540" s="340"/>
      <c r="LOW540" s="485"/>
      <c r="LOX540" s="340"/>
      <c r="LOY540" s="485"/>
      <c r="LOZ540" s="340"/>
      <c r="LPA540" s="485"/>
      <c r="LPB540" s="340"/>
      <c r="LPC540" s="485"/>
      <c r="LPD540" s="340"/>
      <c r="LPE540" s="485"/>
      <c r="LPF540" s="340"/>
      <c r="LPG540" s="485"/>
      <c r="LPH540" s="340"/>
      <c r="LPI540" s="485"/>
      <c r="LPJ540" s="340"/>
      <c r="LPK540" s="485"/>
      <c r="LPL540" s="340"/>
      <c r="LPM540" s="485"/>
      <c r="LPN540" s="340"/>
      <c r="LPO540" s="485"/>
      <c r="LPP540" s="340"/>
      <c r="LPQ540" s="485"/>
      <c r="LPR540" s="340"/>
      <c r="LPS540" s="485"/>
      <c r="LPT540" s="340"/>
      <c r="LPU540" s="485"/>
      <c r="LPV540" s="340"/>
      <c r="LPW540" s="485"/>
      <c r="LPX540" s="340"/>
      <c r="LPY540" s="485"/>
      <c r="LPZ540" s="340"/>
      <c r="LQA540" s="485"/>
      <c r="LQB540" s="340"/>
      <c r="LQC540" s="485"/>
      <c r="LQD540" s="340"/>
      <c r="LQE540" s="485"/>
      <c r="LQF540" s="340"/>
      <c r="LQG540" s="485"/>
      <c r="LQH540" s="340"/>
      <c r="LQI540" s="485"/>
      <c r="LQJ540" s="340"/>
      <c r="LQK540" s="485"/>
      <c r="LQL540" s="340"/>
      <c r="LQM540" s="485"/>
      <c r="LQN540" s="340"/>
      <c r="LQO540" s="485"/>
      <c r="LQP540" s="340"/>
      <c r="LQQ540" s="485"/>
      <c r="LQR540" s="340"/>
      <c r="LQS540" s="485"/>
      <c r="LQT540" s="340"/>
      <c r="LQU540" s="485"/>
      <c r="LQV540" s="340"/>
      <c r="LQW540" s="485"/>
      <c r="LQX540" s="340"/>
      <c r="LQY540" s="485"/>
      <c r="LQZ540" s="340"/>
      <c r="LRA540" s="485"/>
      <c r="LRB540" s="340"/>
      <c r="LRC540" s="485"/>
      <c r="LRD540" s="340"/>
      <c r="LRE540" s="485"/>
      <c r="LRF540" s="340"/>
      <c r="LRG540" s="485"/>
      <c r="LRH540" s="340"/>
      <c r="LRI540" s="485"/>
      <c r="LRJ540" s="340"/>
      <c r="LRK540" s="485"/>
      <c r="LRL540" s="340"/>
      <c r="LRM540" s="485"/>
      <c r="LRN540" s="340"/>
      <c r="LRO540" s="485"/>
      <c r="LRP540" s="340"/>
      <c r="LRQ540" s="485"/>
      <c r="LRR540" s="340"/>
      <c r="LRS540" s="485"/>
      <c r="LRT540" s="340"/>
      <c r="LRU540" s="485"/>
      <c r="LRV540" s="340"/>
      <c r="LRW540" s="485"/>
      <c r="LRX540" s="340"/>
      <c r="LRY540" s="485"/>
      <c r="LRZ540" s="340"/>
      <c r="LSA540" s="485"/>
      <c r="LSB540" s="340"/>
      <c r="LSC540" s="485"/>
      <c r="LSD540" s="340"/>
      <c r="LSE540" s="485"/>
      <c r="LSF540" s="340"/>
      <c r="LSG540" s="485"/>
      <c r="LSH540" s="340"/>
      <c r="LSI540" s="485"/>
      <c r="LSJ540" s="340"/>
      <c r="LSK540" s="485"/>
      <c r="LSL540" s="340"/>
      <c r="LSM540" s="485"/>
      <c r="LSN540" s="340"/>
      <c r="LSO540" s="485"/>
      <c r="LSP540" s="340"/>
      <c r="LSQ540" s="485"/>
      <c r="LSR540" s="340"/>
      <c r="LSS540" s="485"/>
      <c r="LST540" s="340"/>
      <c r="LSU540" s="485"/>
      <c r="LSV540" s="340"/>
      <c r="LSW540" s="485"/>
      <c r="LSX540" s="340"/>
      <c r="LSY540" s="485"/>
      <c r="LSZ540" s="340"/>
      <c r="LTA540" s="485"/>
      <c r="LTB540" s="340"/>
      <c r="LTC540" s="485"/>
      <c r="LTD540" s="340"/>
      <c r="LTE540" s="485"/>
      <c r="LTF540" s="340"/>
      <c r="LTG540" s="485"/>
      <c r="LTH540" s="340"/>
      <c r="LTI540" s="485"/>
      <c r="LTJ540" s="340"/>
      <c r="LTK540" s="485"/>
      <c r="LTL540" s="340"/>
      <c r="LTM540" s="485"/>
      <c r="LTN540" s="340"/>
      <c r="LTO540" s="485"/>
      <c r="LTP540" s="340"/>
      <c r="LTQ540" s="485"/>
      <c r="LTR540" s="340"/>
      <c r="LTS540" s="485"/>
      <c r="LTT540" s="340"/>
      <c r="LTU540" s="485"/>
      <c r="LTV540" s="340"/>
      <c r="LTW540" s="485"/>
      <c r="LTX540" s="340"/>
      <c r="LTY540" s="485"/>
      <c r="LTZ540" s="340"/>
      <c r="LUA540" s="485"/>
      <c r="LUB540" s="340"/>
      <c r="LUC540" s="485"/>
      <c r="LUD540" s="340"/>
      <c r="LUE540" s="485"/>
      <c r="LUF540" s="340"/>
      <c r="LUG540" s="485"/>
      <c r="LUH540" s="340"/>
      <c r="LUI540" s="485"/>
      <c r="LUJ540" s="340"/>
      <c r="LUK540" s="485"/>
      <c r="LUL540" s="340"/>
      <c r="LUM540" s="485"/>
      <c r="LUN540" s="340"/>
      <c r="LUO540" s="485"/>
      <c r="LUP540" s="340"/>
      <c r="LUQ540" s="485"/>
      <c r="LUR540" s="340"/>
      <c r="LUS540" s="485"/>
      <c r="LUT540" s="340"/>
      <c r="LUU540" s="485"/>
      <c r="LUV540" s="340"/>
      <c r="LUW540" s="485"/>
      <c r="LUX540" s="340"/>
      <c r="LUY540" s="485"/>
      <c r="LUZ540" s="340"/>
      <c r="LVA540" s="485"/>
      <c r="LVB540" s="340"/>
      <c r="LVC540" s="485"/>
      <c r="LVD540" s="340"/>
      <c r="LVE540" s="485"/>
      <c r="LVF540" s="340"/>
      <c r="LVG540" s="485"/>
      <c r="LVH540" s="340"/>
      <c r="LVI540" s="485"/>
      <c r="LVJ540" s="340"/>
      <c r="LVK540" s="485"/>
      <c r="LVL540" s="340"/>
      <c r="LVM540" s="485"/>
      <c r="LVN540" s="340"/>
      <c r="LVO540" s="485"/>
      <c r="LVP540" s="340"/>
      <c r="LVQ540" s="485"/>
      <c r="LVR540" s="340"/>
      <c r="LVS540" s="485"/>
      <c r="LVT540" s="340"/>
      <c r="LVU540" s="485"/>
      <c r="LVV540" s="340"/>
      <c r="LVW540" s="485"/>
      <c r="LVX540" s="340"/>
      <c r="LVY540" s="485"/>
      <c r="LVZ540" s="340"/>
      <c r="LWA540" s="485"/>
      <c r="LWB540" s="340"/>
      <c r="LWC540" s="485"/>
      <c r="LWD540" s="340"/>
      <c r="LWE540" s="485"/>
      <c r="LWF540" s="340"/>
      <c r="LWG540" s="485"/>
      <c r="LWH540" s="340"/>
      <c r="LWI540" s="485"/>
      <c r="LWJ540" s="340"/>
      <c r="LWK540" s="485"/>
      <c r="LWL540" s="340"/>
      <c r="LWM540" s="485"/>
      <c r="LWN540" s="340"/>
      <c r="LWO540" s="485"/>
      <c r="LWP540" s="340"/>
      <c r="LWQ540" s="485"/>
      <c r="LWR540" s="340"/>
      <c r="LWS540" s="485"/>
      <c r="LWT540" s="340"/>
      <c r="LWU540" s="485"/>
      <c r="LWV540" s="340"/>
      <c r="LWW540" s="485"/>
      <c r="LWX540" s="340"/>
      <c r="LWY540" s="485"/>
      <c r="LWZ540" s="340"/>
      <c r="LXA540" s="485"/>
      <c r="LXB540" s="340"/>
      <c r="LXC540" s="485"/>
      <c r="LXD540" s="340"/>
      <c r="LXE540" s="485"/>
      <c r="LXF540" s="340"/>
      <c r="LXG540" s="485"/>
      <c r="LXH540" s="340"/>
      <c r="LXI540" s="485"/>
      <c r="LXJ540" s="340"/>
      <c r="LXK540" s="485"/>
      <c r="LXL540" s="340"/>
      <c r="LXM540" s="485"/>
      <c r="LXN540" s="340"/>
      <c r="LXO540" s="485"/>
      <c r="LXP540" s="340"/>
      <c r="LXQ540" s="485"/>
      <c r="LXR540" s="340"/>
      <c r="LXS540" s="485"/>
      <c r="LXT540" s="340"/>
      <c r="LXU540" s="485"/>
      <c r="LXV540" s="340"/>
      <c r="LXW540" s="485"/>
      <c r="LXX540" s="340"/>
      <c r="LXY540" s="485"/>
      <c r="LXZ540" s="340"/>
      <c r="LYA540" s="485"/>
      <c r="LYB540" s="340"/>
      <c r="LYC540" s="485"/>
      <c r="LYD540" s="340"/>
      <c r="LYE540" s="485"/>
      <c r="LYF540" s="340"/>
      <c r="LYG540" s="485"/>
      <c r="LYH540" s="340"/>
      <c r="LYI540" s="485"/>
      <c r="LYJ540" s="340"/>
      <c r="LYK540" s="485"/>
      <c r="LYL540" s="340"/>
      <c r="LYM540" s="485"/>
      <c r="LYN540" s="340"/>
      <c r="LYO540" s="485"/>
      <c r="LYP540" s="340"/>
      <c r="LYQ540" s="485"/>
      <c r="LYR540" s="340"/>
      <c r="LYS540" s="485"/>
      <c r="LYT540" s="340"/>
      <c r="LYU540" s="485"/>
      <c r="LYV540" s="340"/>
      <c r="LYW540" s="485"/>
      <c r="LYX540" s="340"/>
      <c r="LYY540" s="485"/>
      <c r="LYZ540" s="340"/>
      <c r="LZA540" s="485"/>
      <c r="LZB540" s="340"/>
      <c r="LZC540" s="485"/>
      <c r="LZD540" s="340"/>
      <c r="LZE540" s="485"/>
      <c r="LZF540" s="340"/>
      <c r="LZG540" s="485"/>
      <c r="LZH540" s="340"/>
      <c r="LZI540" s="485"/>
      <c r="LZJ540" s="340"/>
      <c r="LZK540" s="485"/>
      <c r="LZL540" s="340"/>
      <c r="LZM540" s="485"/>
      <c r="LZN540" s="340"/>
      <c r="LZO540" s="485"/>
      <c r="LZP540" s="340"/>
      <c r="LZQ540" s="485"/>
      <c r="LZR540" s="340"/>
      <c r="LZS540" s="485"/>
      <c r="LZT540" s="340"/>
      <c r="LZU540" s="485"/>
      <c r="LZV540" s="340"/>
      <c r="LZW540" s="485"/>
      <c r="LZX540" s="340"/>
      <c r="LZY540" s="485"/>
      <c r="LZZ540" s="340"/>
      <c r="MAA540" s="485"/>
      <c r="MAB540" s="340"/>
      <c r="MAC540" s="485"/>
      <c r="MAD540" s="340"/>
      <c r="MAE540" s="485"/>
      <c r="MAF540" s="340"/>
      <c r="MAG540" s="485"/>
      <c r="MAH540" s="340"/>
      <c r="MAI540" s="485"/>
      <c r="MAJ540" s="340"/>
      <c r="MAK540" s="485"/>
      <c r="MAL540" s="340"/>
      <c r="MAM540" s="485"/>
      <c r="MAN540" s="340"/>
      <c r="MAO540" s="485"/>
      <c r="MAP540" s="340"/>
      <c r="MAQ540" s="485"/>
      <c r="MAR540" s="340"/>
      <c r="MAS540" s="485"/>
      <c r="MAT540" s="340"/>
      <c r="MAU540" s="485"/>
      <c r="MAV540" s="340"/>
      <c r="MAW540" s="485"/>
      <c r="MAX540" s="340"/>
      <c r="MAY540" s="485"/>
      <c r="MAZ540" s="340"/>
      <c r="MBA540" s="485"/>
      <c r="MBB540" s="340"/>
      <c r="MBC540" s="485"/>
      <c r="MBD540" s="340"/>
      <c r="MBE540" s="485"/>
      <c r="MBF540" s="340"/>
      <c r="MBG540" s="485"/>
      <c r="MBH540" s="340"/>
      <c r="MBI540" s="485"/>
      <c r="MBJ540" s="340"/>
      <c r="MBK540" s="485"/>
      <c r="MBL540" s="340"/>
      <c r="MBM540" s="485"/>
      <c r="MBN540" s="340"/>
      <c r="MBO540" s="485"/>
      <c r="MBP540" s="340"/>
      <c r="MBQ540" s="485"/>
      <c r="MBR540" s="340"/>
      <c r="MBS540" s="485"/>
      <c r="MBT540" s="340"/>
      <c r="MBU540" s="485"/>
      <c r="MBV540" s="340"/>
      <c r="MBW540" s="485"/>
      <c r="MBX540" s="340"/>
      <c r="MBY540" s="485"/>
      <c r="MBZ540" s="340"/>
      <c r="MCA540" s="485"/>
      <c r="MCB540" s="340"/>
      <c r="MCC540" s="485"/>
      <c r="MCD540" s="340"/>
      <c r="MCE540" s="485"/>
      <c r="MCF540" s="340"/>
      <c r="MCG540" s="485"/>
      <c r="MCH540" s="340"/>
      <c r="MCI540" s="485"/>
      <c r="MCJ540" s="340"/>
      <c r="MCK540" s="485"/>
      <c r="MCL540" s="340"/>
      <c r="MCM540" s="485"/>
      <c r="MCN540" s="340"/>
      <c r="MCO540" s="485"/>
      <c r="MCP540" s="340"/>
      <c r="MCQ540" s="485"/>
      <c r="MCR540" s="340"/>
      <c r="MCS540" s="485"/>
      <c r="MCT540" s="340"/>
      <c r="MCU540" s="485"/>
      <c r="MCV540" s="340"/>
      <c r="MCW540" s="485"/>
      <c r="MCX540" s="340"/>
      <c r="MCY540" s="485"/>
      <c r="MCZ540" s="340"/>
      <c r="MDA540" s="485"/>
      <c r="MDB540" s="340"/>
      <c r="MDC540" s="485"/>
      <c r="MDD540" s="340"/>
      <c r="MDE540" s="485"/>
      <c r="MDF540" s="340"/>
      <c r="MDG540" s="485"/>
      <c r="MDH540" s="340"/>
      <c r="MDI540" s="485"/>
      <c r="MDJ540" s="340"/>
      <c r="MDK540" s="485"/>
      <c r="MDL540" s="340"/>
      <c r="MDM540" s="485"/>
      <c r="MDN540" s="340"/>
      <c r="MDO540" s="485"/>
      <c r="MDP540" s="340"/>
      <c r="MDQ540" s="485"/>
      <c r="MDR540" s="340"/>
      <c r="MDS540" s="485"/>
      <c r="MDT540" s="340"/>
      <c r="MDU540" s="485"/>
      <c r="MDV540" s="340"/>
      <c r="MDW540" s="485"/>
      <c r="MDX540" s="340"/>
      <c r="MDY540" s="485"/>
      <c r="MDZ540" s="340"/>
      <c r="MEA540" s="485"/>
      <c r="MEB540" s="340"/>
      <c r="MEC540" s="485"/>
      <c r="MED540" s="340"/>
      <c r="MEE540" s="485"/>
      <c r="MEF540" s="340"/>
      <c r="MEG540" s="485"/>
      <c r="MEH540" s="340"/>
      <c r="MEI540" s="485"/>
      <c r="MEJ540" s="340"/>
      <c r="MEK540" s="485"/>
      <c r="MEL540" s="340"/>
      <c r="MEM540" s="485"/>
      <c r="MEN540" s="340"/>
      <c r="MEO540" s="485"/>
      <c r="MEP540" s="340"/>
      <c r="MEQ540" s="485"/>
      <c r="MER540" s="340"/>
      <c r="MES540" s="485"/>
      <c r="MET540" s="340"/>
      <c r="MEU540" s="485"/>
      <c r="MEV540" s="340"/>
      <c r="MEW540" s="485"/>
      <c r="MEX540" s="340"/>
      <c r="MEY540" s="485"/>
      <c r="MEZ540" s="340"/>
      <c r="MFA540" s="485"/>
      <c r="MFB540" s="340"/>
      <c r="MFC540" s="485"/>
      <c r="MFD540" s="340"/>
      <c r="MFE540" s="485"/>
      <c r="MFF540" s="340"/>
      <c r="MFG540" s="485"/>
      <c r="MFH540" s="340"/>
      <c r="MFI540" s="485"/>
      <c r="MFJ540" s="340"/>
      <c r="MFK540" s="485"/>
      <c r="MFL540" s="340"/>
      <c r="MFM540" s="485"/>
      <c r="MFN540" s="340"/>
      <c r="MFO540" s="485"/>
      <c r="MFP540" s="340"/>
      <c r="MFQ540" s="485"/>
      <c r="MFR540" s="340"/>
      <c r="MFS540" s="485"/>
      <c r="MFT540" s="340"/>
      <c r="MFU540" s="485"/>
      <c r="MFV540" s="340"/>
      <c r="MFW540" s="485"/>
      <c r="MFX540" s="340"/>
      <c r="MFY540" s="485"/>
      <c r="MFZ540" s="340"/>
      <c r="MGA540" s="485"/>
      <c r="MGB540" s="340"/>
      <c r="MGC540" s="485"/>
      <c r="MGD540" s="340"/>
      <c r="MGE540" s="485"/>
      <c r="MGF540" s="340"/>
      <c r="MGG540" s="485"/>
      <c r="MGH540" s="340"/>
      <c r="MGI540" s="485"/>
      <c r="MGJ540" s="340"/>
      <c r="MGK540" s="485"/>
      <c r="MGL540" s="340"/>
      <c r="MGM540" s="485"/>
      <c r="MGN540" s="340"/>
      <c r="MGO540" s="485"/>
      <c r="MGP540" s="340"/>
      <c r="MGQ540" s="485"/>
      <c r="MGR540" s="340"/>
      <c r="MGS540" s="485"/>
      <c r="MGT540" s="340"/>
      <c r="MGU540" s="485"/>
      <c r="MGV540" s="340"/>
      <c r="MGW540" s="485"/>
      <c r="MGX540" s="340"/>
      <c r="MGY540" s="485"/>
      <c r="MGZ540" s="340"/>
      <c r="MHA540" s="485"/>
      <c r="MHB540" s="340"/>
      <c r="MHC540" s="485"/>
      <c r="MHD540" s="340"/>
      <c r="MHE540" s="485"/>
      <c r="MHF540" s="340"/>
      <c r="MHG540" s="485"/>
      <c r="MHH540" s="340"/>
      <c r="MHI540" s="485"/>
      <c r="MHJ540" s="340"/>
      <c r="MHK540" s="485"/>
      <c r="MHL540" s="340"/>
      <c r="MHM540" s="485"/>
      <c r="MHN540" s="340"/>
      <c r="MHO540" s="485"/>
      <c r="MHP540" s="340"/>
      <c r="MHQ540" s="485"/>
      <c r="MHR540" s="340"/>
      <c r="MHS540" s="485"/>
      <c r="MHT540" s="340"/>
      <c r="MHU540" s="485"/>
      <c r="MHV540" s="340"/>
      <c r="MHW540" s="485"/>
      <c r="MHX540" s="340"/>
      <c r="MHY540" s="485"/>
      <c r="MHZ540" s="340"/>
      <c r="MIA540" s="485"/>
      <c r="MIB540" s="340"/>
      <c r="MIC540" s="485"/>
      <c r="MID540" s="340"/>
      <c r="MIE540" s="485"/>
      <c r="MIF540" s="340"/>
      <c r="MIG540" s="485"/>
      <c r="MIH540" s="340"/>
      <c r="MII540" s="485"/>
      <c r="MIJ540" s="340"/>
      <c r="MIK540" s="485"/>
      <c r="MIL540" s="340"/>
      <c r="MIM540" s="485"/>
      <c r="MIN540" s="340"/>
      <c r="MIO540" s="485"/>
      <c r="MIP540" s="340"/>
      <c r="MIQ540" s="485"/>
      <c r="MIR540" s="340"/>
      <c r="MIS540" s="485"/>
      <c r="MIT540" s="340"/>
      <c r="MIU540" s="485"/>
      <c r="MIV540" s="340"/>
      <c r="MIW540" s="485"/>
      <c r="MIX540" s="340"/>
      <c r="MIY540" s="485"/>
      <c r="MIZ540" s="340"/>
      <c r="MJA540" s="485"/>
      <c r="MJB540" s="340"/>
      <c r="MJC540" s="485"/>
      <c r="MJD540" s="340"/>
      <c r="MJE540" s="485"/>
      <c r="MJF540" s="340"/>
      <c r="MJG540" s="485"/>
      <c r="MJH540" s="340"/>
      <c r="MJI540" s="485"/>
      <c r="MJJ540" s="340"/>
      <c r="MJK540" s="485"/>
      <c r="MJL540" s="340"/>
      <c r="MJM540" s="485"/>
      <c r="MJN540" s="340"/>
      <c r="MJO540" s="485"/>
      <c r="MJP540" s="340"/>
      <c r="MJQ540" s="485"/>
      <c r="MJR540" s="340"/>
      <c r="MJS540" s="485"/>
      <c r="MJT540" s="340"/>
      <c r="MJU540" s="485"/>
      <c r="MJV540" s="340"/>
      <c r="MJW540" s="485"/>
      <c r="MJX540" s="340"/>
      <c r="MJY540" s="485"/>
      <c r="MJZ540" s="340"/>
      <c r="MKA540" s="485"/>
      <c r="MKB540" s="340"/>
      <c r="MKC540" s="485"/>
      <c r="MKD540" s="340"/>
      <c r="MKE540" s="485"/>
      <c r="MKF540" s="340"/>
      <c r="MKG540" s="485"/>
      <c r="MKH540" s="340"/>
      <c r="MKI540" s="485"/>
      <c r="MKJ540" s="340"/>
      <c r="MKK540" s="485"/>
      <c r="MKL540" s="340"/>
      <c r="MKM540" s="485"/>
      <c r="MKN540" s="340"/>
      <c r="MKO540" s="485"/>
      <c r="MKP540" s="340"/>
      <c r="MKQ540" s="485"/>
      <c r="MKR540" s="340"/>
      <c r="MKS540" s="485"/>
      <c r="MKT540" s="340"/>
      <c r="MKU540" s="485"/>
      <c r="MKV540" s="340"/>
      <c r="MKW540" s="485"/>
      <c r="MKX540" s="340"/>
      <c r="MKY540" s="485"/>
      <c r="MKZ540" s="340"/>
      <c r="MLA540" s="485"/>
      <c r="MLB540" s="340"/>
      <c r="MLC540" s="485"/>
      <c r="MLD540" s="340"/>
      <c r="MLE540" s="485"/>
      <c r="MLF540" s="340"/>
      <c r="MLG540" s="485"/>
      <c r="MLH540" s="340"/>
      <c r="MLI540" s="485"/>
      <c r="MLJ540" s="340"/>
      <c r="MLK540" s="485"/>
      <c r="MLL540" s="340"/>
      <c r="MLM540" s="485"/>
      <c r="MLN540" s="340"/>
      <c r="MLO540" s="485"/>
      <c r="MLP540" s="340"/>
      <c r="MLQ540" s="485"/>
      <c r="MLR540" s="340"/>
      <c r="MLS540" s="485"/>
      <c r="MLT540" s="340"/>
      <c r="MLU540" s="485"/>
      <c r="MLV540" s="340"/>
      <c r="MLW540" s="485"/>
      <c r="MLX540" s="340"/>
      <c r="MLY540" s="485"/>
      <c r="MLZ540" s="340"/>
      <c r="MMA540" s="485"/>
      <c r="MMB540" s="340"/>
      <c r="MMC540" s="485"/>
      <c r="MMD540" s="340"/>
      <c r="MME540" s="485"/>
      <c r="MMF540" s="340"/>
      <c r="MMG540" s="485"/>
      <c r="MMH540" s="340"/>
      <c r="MMI540" s="485"/>
      <c r="MMJ540" s="340"/>
      <c r="MMK540" s="485"/>
      <c r="MML540" s="340"/>
      <c r="MMM540" s="485"/>
      <c r="MMN540" s="340"/>
      <c r="MMO540" s="485"/>
      <c r="MMP540" s="340"/>
      <c r="MMQ540" s="485"/>
      <c r="MMR540" s="340"/>
      <c r="MMS540" s="485"/>
      <c r="MMT540" s="340"/>
      <c r="MMU540" s="485"/>
      <c r="MMV540" s="340"/>
      <c r="MMW540" s="485"/>
      <c r="MMX540" s="340"/>
      <c r="MMY540" s="485"/>
      <c r="MMZ540" s="340"/>
      <c r="MNA540" s="485"/>
      <c r="MNB540" s="340"/>
      <c r="MNC540" s="485"/>
      <c r="MND540" s="340"/>
      <c r="MNE540" s="485"/>
      <c r="MNF540" s="340"/>
      <c r="MNG540" s="485"/>
      <c r="MNH540" s="340"/>
      <c r="MNI540" s="485"/>
      <c r="MNJ540" s="340"/>
      <c r="MNK540" s="485"/>
      <c r="MNL540" s="340"/>
      <c r="MNM540" s="485"/>
      <c r="MNN540" s="340"/>
      <c r="MNO540" s="485"/>
      <c r="MNP540" s="340"/>
      <c r="MNQ540" s="485"/>
      <c r="MNR540" s="340"/>
      <c r="MNS540" s="485"/>
      <c r="MNT540" s="340"/>
      <c r="MNU540" s="485"/>
      <c r="MNV540" s="340"/>
      <c r="MNW540" s="485"/>
      <c r="MNX540" s="340"/>
      <c r="MNY540" s="485"/>
      <c r="MNZ540" s="340"/>
      <c r="MOA540" s="485"/>
      <c r="MOB540" s="340"/>
      <c r="MOC540" s="485"/>
      <c r="MOD540" s="340"/>
      <c r="MOE540" s="485"/>
      <c r="MOF540" s="340"/>
      <c r="MOG540" s="485"/>
      <c r="MOH540" s="340"/>
      <c r="MOI540" s="485"/>
      <c r="MOJ540" s="340"/>
      <c r="MOK540" s="485"/>
      <c r="MOL540" s="340"/>
      <c r="MOM540" s="485"/>
      <c r="MON540" s="340"/>
      <c r="MOO540" s="485"/>
      <c r="MOP540" s="340"/>
      <c r="MOQ540" s="485"/>
      <c r="MOR540" s="340"/>
      <c r="MOS540" s="485"/>
      <c r="MOT540" s="340"/>
      <c r="MOU540" s="485"/>
      <c r="MOV540" s="340"/>
      <c r="MOW540" s="485"/>
      <c r="MOX540" s="340"/>
      <c r="MOY540" s="485"/>
      <c r="MOZ540" s="340"/>
      <c r="MPA540" s="485"/>
      <c r="MPB540" s="340"/>
      <c r="MPC540" s="485"/>
      <c r="MPD540" s="340"/>
      <c r="MPE540" s="485"/>
      <c r="MPF540" s="340"/>
      <c r="MPG540" s="485"/>
      <c r="MPH540" s="340"/>
      <c r="MPI540" s="485"/>
      <c r="MPJ540" s="340"/>
      <c r="MPK540" s="485"/>
      <c r="MPL540" s="340"/>
      <c r="MPM540" s="485"/>
      <c r="MPN540" s="340"/>
      <c r="MPO540" s="485"/>
      <c r="MPP540" s="340"/>
      <c r="MPQ540" s="485"/>
      <c r="MPR540" s="340"/>
      <c r="MPS540" s="485"/>
      <c r="MPT540" s="340"/>
      <c r="MPU540" s="485"/>
      <c r="MPV540" s="340"/>
      <c r="MPW540" s="485"/>
      <c r="MPX540" s="340"/>
      <c r="MPY540" s="485"/>
      <c r="MPZ540" s="340"/>
      <c r="MQA540" s="485"/>
      <c r="MQB540" s="340"/>
      <c r="MQC540" s="485"/>
      <c r="MQD540" s="340"/>
      <c r="MQE540" s="485"/>
      <c r="MQF540" s="340"/>
      <c r="MQG540" s="485"/>
      <c r="MQH540" s="340"/>
      <c r="MQI540" s="485"/>
      <c r="MQJ540" s="340"/>
      <c r="MQK540" s="485"/>
      <c r="MQL540" s="340"/>
      <c r="MQM540" s="485"/>
      <c r="MQN540" s="340"/>
      <c r="MQO540" s="485"/>
      <c r="MQP540" s="340"/>
      <c r="MQQ540" s="485"/>
      <c r="MQR540" s="340"/>
      <c r="MQS540" s="485"/>
      <c r="MQT540" s="340"/>
      <c r="MQU540" s="485"/>
      <c r="MQV540" s="340"/>
      <c r="MQW540" s="485"/>
      <c r="MQX540" s="340"/>
      <c r="MQY540" s="485"/>
      <c r="MQZ540" s="340"/>
      <c r="MRA540" s="485"/>
      <c r="MRB540" s="340"/>
      <c r="MRC540" s="485"/>
      <c r="MRD540" s="340"/>
      <c r="MRE540" s="485"/>
      <c r="MRF540" s="340"/>
      <c r="MRG540" s="485"/>
      <c r="MRH540" s="340"/>
      <c r="MRI540" s="485"/>
      <c r="MRJ540" s="340"/>
      <c r="MRK540" s="485"/>
      <c r="MRL540" s="340"/>
      <c r="MRM540" s="485"/>
      <c r="MRN540" s="340"/>
      <c r="MRO540" s="485"/>
      <c r="MRP540" s="340"/>
      <c r="MRQ540" s="485"/>
      <c r="MRR540" s="340"/>
      <c r="MRS540" s="485"/>
      <c r="MRT540" s="340"/>
      <c r="MRU540" s="485"/>
      <c r="MRV540" s="340"/>
      <c r="MRW540" s="485"/>
      <c r="MRX540" s="340"/>
      <c r="MRY540" s="485"/>
      <c r="MRZ540" s="340"/>
      <c r="MSA540" s="485"/>
      <c r="MSB540" s="340"/>
      <c r="MSC540" s="485"/>
      <c r="MSD540" s="340"/>
      <c r="MSE540" s="485"/>
      <c r="MSF540" s="340"/>
      <c r="MSG540" s="485"/>
      <c r="MSH540" s="340"/>
      <c r="MSI540" s="485"/>
      <c r="MSJ540" s="340"/>
      <c r="MSK540" s="485"/>
      <c r="MSL540" s="340"/>
      <c r="MSM540" s="485"/>
      <c r="MSN540" s="340"/>
      <c r="MSO540" s="485"/>
      <c r="MSP540" s="340"/>
      <c r="MSQ540" s="485"/>
      <c r="MSR540" s="340"/>
      <c r="MSS540" s="485"/>
      <c r="MST540" s="340"/>
      <c r="MSU540" s="485"/>
      <c r="MSV540" s="340"/>
      <c r="MSW540" s="485"/>
      <c r="MSX540" s="340"/>
      <c r="MSY540" s="485"/>
      <c r="MSZ540" s="340"/>
      <c r="MTA540" s="485"/>
      <c r="MTB540" s="340"/>
      <c r="MTC540" s="485"/>
      <c r="MTD540" s="340"/>
      <c r="MTE540" s="485"/>
      <c r="MTF540" s="340"/>
      <c r="MTG540" s="485"/>
      <c r="MTH540" s="340"/>
      <c r="MTI540" s="485"/>
      <c r="MTJ540" s="340"/>
      <c r="MTK540" s="485"/>
      <c r="MTL540" s="340"/>
      <c r="MTM540" s="485"/>
      <c r="MTN540" s="340"/>
      <c r="MTO540" s="485"/>
      <c r="MTP540" s="340"/>
      <c r="MTQ540" s="485"/>
      <c r="MTR540" s="340"/>
      <c r="MTS540" s="485"/>
      <c r="MTT540" s="340"/>
      <c r="MTU540" s="485"/>
      <c r="MTV540" s="340"/>
      <c r="MTW540" s="485"/>
      <c r="MTX540" s="340"/>
      <c r="MTY540" s="485"/>
      <c r="MTZ540" s="340"/>
      <c r="MUA540" s="485"/>
      <c r="MUB540" s="340"/>
      <c r="MUC540" s="485"/>
      <c r="MUD540" s="340"/>
      <c r="MUE540" s="485"/>
      <c r="MUF540" s="340"/>
      <c r="MUG540" s="485"/>
      <c r="MUH540" s="340"/>
      <c r="MUI540" s="485"/>
      <c r="MUJ540" s="340"/>
      <c r="MUK540" s="485"/>
      <c r="MUL540" s="340"/>
      <c r="MUM540" s="485"/>
      <c r="MUN540" s="340"/>
      <c r="MUO540" s="485"/>
      <c r="MUP540" s="340"/>
      <c r="MUQ540" s="485"/>
      <c r="MUR540" s="340"/>
      <c r="MUS540" s="485"/>
      <c r="MUT540" s="340"/>
      <c r="MUU540" s="485"/>
      <c r="MUV540" s="340"/>
      <c r="MUW540" s="485"/>
      <c r="MUX540" s="340"/>
      <c r="MUY540" s="485"/>
      <c r="MUZ540" s="340"/>
      <c r="MVA540" s="485"/>
      <c r="MVB540" s="340"/>
      <c r="MVC540" s="485"/>
      <c r="MVD540" s="340"/>
      <c r="MVE540" s="485"/>
      <c r="MVF540" s="340"/>
      <c r="MVG540" s="485"/>
      <c r="MVH540" s="340"/>
      <c r="MVI540" s="485"/>
      <c r="MVJ540" s="340"/>
      <c r="MVK540" s="485"/>
      <c r="MVL540" s="340"/>
      <c r="MVM540" s="485"/>
      <c r="MVN540" s="340"/>
      <c r="MVO540" s="485"/>
      <c r="MVP540" s="340"/>
      <c r="MVQ540" s="485"/>
      <c r="MVR540" s="340"/>
      <c r="MVS540" s="485"/>
      <c r="MVT540" s="340"/>
      <c r="MVU540" s="485"/>
      <c r="MVV540" s="340"/>
      <c r="MVW540" s="485"/>
      <c r="MVX540" s="340"/>
      <c r="MVY540" s="485"/>
      <c r="MVZ540" s="340"/>
      <c r="MWA540" s="485"/>
      <c r="MWB540" s="340"/>
      <c r="MWC540" s="485"/>
      <c r="MWD540" s="340"/>
      <c r="MWE540" s="485"/>
      <c r="MWF540" s="340"/>
      <c r="MWG540" s="485"/>
      <c r="MWH540" s="340"/>
      <c r="MWI540" s="485"/>
      <c r="MWJ540" s="340"/>
      <c r="MWK540" s="485"/>
      <c r="MWL540" s="340"/>
      <c r="MWM540" s="485"/>
      <c r="MWN540" s="340"/>
      <c r="MWO540" s="485"/>
      <c r="MWP540" s="340"/>
      <c r="MWQ540" s="485"/>
      <c r="MWR540" s="340"/>
      <c r="MWS540" s="485"/>
      <c r="MWT540" s="340"/>
      <c r="MWU540" s="485"/>
      <c r="MWV540" s="340"/>
      <c r="MWW540" s="485"/>
      <c r="MWX540" s="340"/>
      <c r="MWY540" s="485"/>
      <c r="MWZ540" s="340"/>
      <c r="MXA540" s="485"/>
      <c r="MXB540" s="340"/>
      <c r="MXC540" s="485"/>
      <c r="MXD540" s="340"/>
      <c r="MXE540" s="485"/>
      <c r="MXF540" s="340"/>
      <c r="MXG540" s="485"/>
      <c r="MXH540" s="340"/>
      <c r="MXI540" s="485"/>
      <c r="MXJ540" s="340"/>
      <c r="MXK540" s="485"/>
      <c r="MXL540" s="340"/>
      <c r="MXM540" s="485"/>
      <c r="MXN540" s="340"/>
      <c r="MXO540" s="485"/>
      <c r="MXP540" s="340"/>
      <c r="MXQ540" s="485"/>
      <c r="MXR540" s="340"/>
      <c r="MXS540" s="485"/>
      <c r="MXT540" s="340"/>
      <c r="MXU540" s="485"/>
      <c r="MXV540" s="340"/>
      <c r="MXW540" s="485"/>
      <c r="MXX540" s="340"/>
      <c r="MXY540" s="485"/>
      <c r="MXZ540" s="340"/>
      <c r="MYA540" s="485"/>
      <c r="MYB540" s="340"/>
      <c r="MYC540" s="485"/>
      <c r="MYD540" s="340"/>
      <c r="MYE540" s="485"/>
      <c r="MYF540" s="340"/>
      <c r="MYG540" s="485"/>
      <c r="MYH540" s="340"/>
      <c r="MYI540" s="485"/>
      <c r="MYJ540" s="340"/>
      <c r="MYK540" s="485"/>
      <c r="MYL540" s="340"/>
      <c r="MYM540" s="485"/>
      <c r="MYN540" s="340"/>
      <c r="MYO540" s="485"/>
      <c r="MYP540" s="340"/>
      <c r="MYQ540" s="485"/>
      <c r="MYR540" s="340"/>
      <c r="MYS540" s="485"/>
      <c r="MYT540" s="340"/>
      <c r="MYU540" s="485"/>
      <c r="MYV540" s="340"/>
      <c r="MYW540" s="485"/>
      <c r="MYX540" s="340"/>
      <c r="MYY540" s="485"/>
      <c r="MYZ540" s="340"/>
      <c r="MZA540" s="485"/>
      <c r="MZB540" s="340"/>
      <c r="MZC540" s="485"/>
      <c r="MZD540" s="340"/>
      <c r="MZE540" s="485"/>
      <c r="MZF540" s="340"/>
      <c r="MZG540" s="485"/>
      <c r="MZH540" s="340"/>
      <c r="MZI540" s="485"/>
      <c r="MZJ540" s="340"/>
      <c r="MZK540" s="485"/>
      <c r="MZL540" s="340"/>
      <c r="MZM540" s="485"/>
      <c r="MZN540" s="340"/>
      <c r="MZO540" s="485"/>
      <c r="MZP540" s="340"/>
      <c r="MZQ540" s="485"/>
      <c r="MZR540" s="340"/>
      <c r="MZS540" s="485"/>
      <c r="MZT540" s="340"/>
      <c r="MZU540" s="485"/>
      <c r="MZV540" s="340"/>
      <c r="MZW540" s="485"/>
      <c r="MZX540" s="340"/>
      <c r="MZY540" s="485"/>
      <c r="MZZ540" s="340"/>
      <c r="NAA540" s="485"/>
      <c r="NAB540" s="340"/>
      <c r="NAC540" s="485"/>
      <c r="NAD540" s="340"/>
      <c r="NAE540" s="485"/>
      <c r="NAF540" s="340"/>
      <c r="NAG540" s="485"/>
      <c r="NAH540" s="340"/>
      <c r="NAI540" s="485"/>
      <c r="NAJ540" s="340"/>
      <c r="NAK540" s="485"/>
      <c r="NAL540" s="340"/>
      <c r="NAM540" s="485"/>
      <c r="NAN540" s="340"/>
      <c r="NAO540" s="485"/>
      <c r="NAP540" s="340"/>
      <c r="NAQ540" s="485"/>
      <c r="NAR540" s="340"/>
      <c r="NAS540" s="485"/>
      <c r="NAT540" s="340"/>
      <c r="NAU540" s="485"/>
      <c r="NAV540" s="340"/>
      <c r="NAW540" s="485"/>
      <c r="NAX540" s="340"/>
      <c r="NAY540" s="485"/>
      <c r="NAZ540" s="340"/>
      <c r="NBA540" s="485"/>
      <c r="NBB540" s="340"/>
      <c r="NBC540" s="485"/>
      <c r="NBD540" s="340"/>
      <c r="NBE540" s="485"/>
      <c r="NBF540" s="340"/>
      <c r="NBG540" s="485"/>
      <c r="NBH540" s="340"/>
      <c r="NBI540" s="485"/>
      <c r="NBJ540" s="340"/>
      <c r="NBK540" s="485"/>
      <c r="NBL540" s="340"/>
      <c r="NBM540" s="485"/>
      <c r="NBN540" s="340"/>
      <c r="NBO540" s="485"/>
      <c r="NBP540" s="340"/>
      <c r="NBQ540" s="485"/>
      <c r="NBR540" s="340"/>
      <c r="NBS540" s="485"/>
      <c r="NBT540" s="340"/>
      <c r="NBU540" s="485"/>
      <c r="NBV540" s="340"/>
      <c r="NBW540" s="485"/>
      <c r="NBX540" s="340"/>
      <c r="NBY540" s="485"/>
      <c r="NBZ540" s="340"/>
      <c r="NCA540" s="485"/>
      <c r="NCB540" s="340"/>
      <c r="NCC540" s="485"/>
      <c r="NCD540" s="340"/>
      <c r="NCE540" s="485"/>
      <c r="NCF540" s="340"/>
      <c r="NCG540" s="485"/>
      <c r="NCH540" s="340"/>
      <c r="NCI540" s="485"/>
      <c r="NCJ540" s="340"/>
      <c r="NCK540" s="485"/>
      <c r="NCL540" s="340"/>
      <c r="NCM540" s="485"/>
      <c r="NCN540" s="340"/>
      <c r="NCO540" s="485"/>
      <c r="NCP540" s="340"/>
      <c r="NCQ540" s="485"/>
      <c r="NCR540" s="340"/>
      <c r="NCS540" s="485"/>
      <c r="NCT540" s="340"/>
      <c r="NCU540" s="485"/>
      <c r="NCV540" s="340"/>
      <c r="NCW540" s="485"/>
      <c r="NCX540" s="340"/>
      <c r="NCY540" s="485"/>
      <c r="NCZ540" s="340"/>
      <c r="NDA540" s="485"/>
      <c r="NDB540" s="340"/>
      <c r="NDC540" s="485"/>
      <c r="NDD540" s="340"/>
      <c r="NDE540" s="485"/>
      <c r="NDF540" s="340"/>
      <c r="NDG540" s="485"/>
      <c r="NDH540" s="340"/>
      <c r="NDI540" s="485"/>
      <c r="NDJ540" s="340"/>
      <c r="NDK540" s="485"/>
      <c r="NDL540" s="340"/>
      <c r="NDM540" s="485"/>
      <c r="NDN540" s="340"/>
      <c r="NDO540" s="485"/>
      <c r="NDP540" s="340"/>
      <c r="NDQ540" s="485"/>
      <c r="NDR540" s="340"/>
      <c r="NDS540" s="485"/>
      <c r="NDT540" s="340"/>
      <c r="NDU540" s="485"/>
      <c r="NDV540" s="340"/>
      <c r="NDW540" s="485"/>
      <c r="NDX540" s="340"/>
      <c r="NDY540" s="485"/>
      <c r="NDZ540" s="340"/>
      <c r="NEA540" s="485"/>
      <c r="NEB540" s="340"/>
      <c r="NEC540" s="485"/>
      <c r="NED540" s="340"/>
      <c r="NEE540" s="485"/>
      <c r="NEF540" s="340"/>
      <c r="NEG540" s="485"/>
      <c r="NEH540" s="340"/>
      <c r="NEI540" s="485"/>
      <c r="NEJ540" s="340"/>
      <c r="NEK540" s="485"/>
      <c r="NEL540" s="340"/>
      <c r="NEM540" s="485"/>
      <c r="NEN540" s="340"/>
      <c r="NEO540" s="485"/>
      <c r="NEP540" s="340"/>
      <c r="NEQ540" s="485"/>
      <c r="NER540" s="340"/>
      <c r="NES540" s="485"/>
      <c r="NET540" s="340"/>
      <c r="NEU540" s="485"/>
      <c r="NEV540" s="340"/>
      <c r="NEW540" s="485"/>
      <c r="NEX540" s="340"/>
      <c r="NEY540" s="485"/>
      <c r="NEZ540" s="340"/>
      <c r="NFA540" s="485"/>
      <c r="NFB540" s="340"/>
      <c r="NFC540" s="485"/>
      <c r="NFD540" s="340"/>
      <c r="NFE540" s="485"/>
      <c r="NFF540" s="340"/>
      <c r="NFG540" s="485"/>
      <c r="NFH540" s="340"/>
      <c r="NFI540" s="485"/>
      <c r="NFJ540" s="340"/>
      <c r="NFK540" s="485"/>
      <c r="NFL540" s="340"/>
      <c r="NFM540" s="485"/>
      <c r="NFN540" s="340"/>
      <c r="NFO540" s="485"/>
      <c r="NFP540" s="340"/>
      <c r="NFQ540" s="485"/>
      <c r="NFR540" s="340"/>
      <c r="NFS540" s="485"/>
      <c r="NFT540" s="340"/>
      <c r="NFU540" s="485"/>
      <c r="NFV540" s="340"/>
      <c r="NFW540" s="485"/>
      <c r="NFX540" s="340"/>
      <c r="NFY540" s="485"/>
      <c r="NFZ540" s="340"/>
      <c r="NGA540" s="485"/>
      <c r="NGB540" s="340"/>
      <c r="NGC540" s="485"/>
      <c r="NGD540" s="340"/>
      <c r="NGE540" s="485"/>
      <c r="NGF540" s="340"/>
      <c r="NGG540" s="485"/>
      <c r="NGH540" s="340"/>
      <c r="NGI540" s="485"/>
      <c r="NGJ540" s="340"/>
      <c r="NGK540" s="485"/>
      <c r="NGL540" s="340"/>
      <c r="NGM540" s="485"/>
      <c r="NGN540" s="340"/>
      <c r="NGO540" s="485"/>
      <c r="NGP540" s="340"/>
      <c r="NGQ540" s="485"/>
      <c r="NGR540" s="340"/>
      <c r="NGS540" s="485"/>
      <c r="NGT540" s="340"/>
      <c r="NGU540" s="485"/>
      <c r="NGV540" s="340"/>
      <c r="NGW540" s="485"/>
      <c r="NGX540" s="340"/>
      <c r="NGY540" s="485"/>
      <c r="NGZ540" s="340"/>
      <c r="NHA540" s="485"/>
      <c r="NHB540" s="340"/>
      <c r="NHC540" s="485"/>
      <c r="NHD540" s="340"/>
      <c r="NHE540" s="485"/>
      <c r="NHF540" s="340"/>
      <c r="NHG540" s="485"/>
      <c r="NHH540" s="340"/>
      <c r="NHI540" s="485"/>
      <c r="NHJ540" s="340"/>
      <c r="NHK540" s="485"/>
      <c r="NHL540" s="340"/>
      <c r="NHM540" s="485"/>
      <c r="NHN540" s="340"/>
      <c r="NHO540" s="485"/>
      <c r="NHP540" s="340"/>
      <c r="NHQ540" s="485"/>
      <c r="NHR540" s="340"/>
      <c r="NHS540" s="485"/>
      <c r="NHT540" s="340"/>
      <c r="NHU540" s="485"/>
      <c r="NHV540" s="340"/>
      <c r="NHW540" s="485"/>
      <c r="NHX540" s="340"/>
      <c r="NHY540" s="485"/>
      <c r="NHZ540" s="340"/>
      <c r="NIA540" s="485"/>
      <c r="NIB540" s="340"/>
      <c r="NIC540" s="485"/>
      <c r="NID540" s="340"/>
      <c r="NIE540" s="485"/>
      <c r="NIF540" s="340"/>
      <c r="NIG540" s="485"/>
      <c r="NIH540" s="340"/>
      <c r="NII540" s="485"/>
      <c r="NIJ540" s="340"/>
      <c r="NIK540" s="485"/>
      <c r="NIL540" s="340"/>
      <c r="NIM540" s="485"/>
      <c r="NIN540" s="340"/>
      <c r="NIO540" s="485"/>
      <c r="NIP540" s="340"/>
      <c r="NIQ540" s="485"/>
      <c r="NIR540" s="340"/>
      <c r="NIS540" s="485"/>
      <c r="NIT540" s="340"/>
      <c r="NIU540" s="485"/>
      <c r="NIV540" s="340"/>
      <c r="NIW540" s="485"/>
      <c r="NIX540" s="340"/>
      <c r="NIY540" s="485"/>
      <c r="NIZ540" s="340"/>
      <c r="NJA540" s="485"/>
      <c r="NJB540" s="340"/>
      <c r="NJC540" s="485"/>
      <c r="NJD540" s="340"/>
      <c r="NJE540" s="485"/>
      <c r="NJF540" s="340"/>
      <c r="NJG540" s="485"/>
      <c r="NJH540" s="340"/>
      <c r="NJI540" s="485"/>
      <c r="NJJ540" s="340"/>
      <c r="NJK540" s="485"/>
      <c r="NJL540" s="340"/>
      <c r="NJM540" s="485"/>
      <c r="NJN540" s="340"/>
      <c r="NJO540" s="485"/>
      <c r="NJP540" s="340"/>
      <c r="NJQ540" s="485"/>
      <c r="NJR540" s="340"/>
      <c r="NJS540" s="485"/>
      <c r="NJT540" s="340"/>
      <c r="NJU540" s="485"/>
      <c r="NJV540" s="340"/>
      <c r="NJW540" s="485"/>
      <c r="NJX540" s="340"/>
      <c r="NJY540" s="485"/>
      <c r="NJZ540" s="340"/>
      <c r="NKA540" s="485"/>
      <c r="NKB540" s="340"/>
      <c r="NKC540" s="485"/>
      <c r="NKD540" s="340"/>
      <c r="NKE540" s="485"/>
      <c r="NKF540" s="340"/>
      <c r="NKG540" s="485"/>
      <c r="NKH540" s="340"/>
      <c r="NKI540" s="485"/>
      <c r="NKJ540" s="340"/>
      <c r="NKK540" s="485"/>
      <c r="NKL540" s="340"/>
      <c r="NKM540" s="485"/>
      <c r="NKN540" s="340"/>
      <c r="NKO540" s="485"/>
      <c r="NKP540" s="340"/>
      <c r="NKQ540" s="485"/>
      <c r="NKR540" s="340"/>
      <c r="NKS540" s="485"/>
      <c r="NKT540" s="340"/>
      <c r="NKU540" s="485"/>
      <c r="NKV540" s="340"/>
      <c r="NKW540" s="485"/>
      <c r="NKX540" s="340"/>
      <c r="NKY540" s="485"/>
      <c r="NKZ540" s="340"/>
      <c r="NLA540" s="485"/>
      <c r="NLB540" s="340"/>
      <c r="NLC540" s="485"/>
      <c r="NLD540" s="340"/>
      <c r="NLE540" s="485"/>
      <c r="NLF540" s="340"/>
      <c r="NLG540" s="485"/>
      <c r="NLH540" s="340"/>
      <c r="NLI540" s="485"/>
      <c r="NLJ540" s="340"/>
      <c r="NLK540" s="485"/>
      <c r="NLL540" s="340"/>
      <c r="NLM540" s="485"/>
      <c r="NLN540" s="340"/>
      <c r="NLO540" s="485"/>
      <c r="NLP540" s="340"/>
      <c r="NLQ540" s="485"/>
      <c r="NLR540" s="340"/>
      <c r="NLS540" s="485"/>
      <c r="NLT540" s="340"/>
      <c r="NLU540" s="485"/>
      <c r="NLV540" s="340"/>
      <c r="NLW540" s="485"/>
      <c r="NLX540" s="340"/>
      <c r="NLY540" s="485"/>
      <c r="NLZ540" s="340"/>
      <c r="NMA540" s="485"/>
      <c r="NMB540" s="340"/>
      <c r="NMC540" s="485"/>
      <c r="NMD540" s="340"/>
      <c r="NME540" s="485"/>
      <c r="NMF540" s="340"/>
      <c r="NMG540" s="485"/>
      <c r="NMH540" s="340"/>
      <c r="NMI540" s="485"/>
      <c r="NMJ540" s="340"/>
      <c r="NMK540" s="485"/>
      <c r="NML540" s="340"/>
      <c r="NMM540" s="485"/>
      <c r="NMN540" s="340"/>
      <c r="NMO540" s="485"/>
      <c r="NMP540" s="340"/>
      <c r="NMQ540" s="485"/>
      <c r="NMR540" s="340"/>
      <c r="NMS540" s="485"/>
      <c r="NMT540" s="340"/>
      <c r="NMU540" s="485"/>
      <c r="NMV540" s="340"/>
      <c r="NMW540" s="485"/>
      <c r="NMX540" s="340"/>
      <c r="NMY540" s="485"/>
      <c r="NMZ540" s="340"/>
      <c r="NNA540" s="485"/>
      <c r="NNB540" s="340"/>
      <c r="NNC540" s="485"/>
      <c r="NND540" s="340"/>
      <c r="NNE540" s="485"/>
      <c r="NNF540" s="340"/>
      <c r="NNG540" s="485"/>
      <c r="NNH540" s="340"/>
      <c r="NNI540" s="485"/>
      <c r="NNJ540" s="340"/>
      <c r="NNK540" s="485"/>
      <c r="NNL540" s="340"/>
      <c r="NNM540" s="485"/>
      <c r="NNN540" s="340"/>
      <c r="NNO540" s="485"/>
      <c r="NNP540" s="340"/>
      <c r="NNQ540" s="485"/>
      <c r="NNR540" s="340"/>
      <c r="NNS540" s="485"/>
      <c r="NNT540" s="340"/>
      <c r="NNU540" s="485"/>
      <c r="NNV540" s="340"/>
      <c r="NNW540" s="485"/>
      <c r="NNX540" s="340"/>
      <c r="NNY540" s="485"/>
      <c r="NNZ540" s="340"/>
      <c r="NOA540" s="485"/>
      <c r="NOB540" s="340"/>
      <c r="NOC540" s="485"/>
      <c r="NOD540" s="340"/>
      <c r="NOE540" s="485"/>
      <c r="NOF540" s="340"/>
      <c r="NOG540" s="485"/>
      <c r="NOH540" s="340"/>
      <c r="NOI540" s="485"/>
      <c r="NOJ540" s="340"/>
      <c r="NOK540" s="485"/>
      <c r="NOL540" s="340"/>
      <c r="NOM540" s="485"/>
      <c r="NON540" s="340"/>
      <c r="NOO540" s="485"/>
      <c r="NOP540" s="340"/>
      <c r="NOQ540" s="485"/>
      <c r="NOR540" s="340"/>
      <c r="NOS540" s="485"/>
      <c r="NOT540" s="340"/>
      <c r="NOU540" s="485"/>
      <c r="NOV540" s="340"/>
      <c r="NOW540" s="485"/>
      <c r="NOX540" s="340"/>
      <c r="NOY540" s="485"/>
      <c r="NOZ540" s="340"/>
      <c r="NPA540" s="485"/>
      <c r="NPB540" s="340"/>
      <c r="NPC540" s="485"/>
      <c r="NPD540" s="340"/>
      <c r="NPE540" s="485"/>
      <c r="NPF540" s="340"/>
      <c r="NPG540" s="485"/>
      <c r="NPH540" s="340"/>
      <c r="NPI540" s="485"/>
      <c r="NPJ540" s="340"/>
      <c r="NPK540" s="485"/>
      <c r="NPL540" s="340"/>
      <c r="NPM540" s="485"/>
      <c r="NPN540" s="340"/>
      <c r="NPO540" s="485"/>
      <c r="NPP540" s="340"/>
      <c r="NPQ540" s="485"/>
      <c r="NPR540" s="340"/>
      <c r="NPS540" s="485"/>
      <c r="NPT540" s="340"/>
      <c r="NPU540" s="485"/>
      <c r="NPV540" s="340"/>
      <c r="NPW540" s="485"/>
      <c r="NPX540" s="340"/>
      <c r="NPY540" s="485"/>
      <c r="NPZ540" s="340"/>
      <c r="NQA540" s="485"/>
      <c r="NQB540" s="340"/>
      <c r="NQC540" s="485"/>
      <c r="NQD540" s="340"/>
      <c r="NQE540" s="485"/>
      <c r="NQF540" s="340"/>
      <c r="NQG540" s="485"/>
      <c r="NQH540" s="340"/>
      <c r="NQI540" s="485"/>
      <c r="NQJ540" s="340"/>
      <c r="NQK540" s="485"/>
      <c r="NQL540" s="340"/>
      <c r="NQM540" s="485"/>
      <c r="NQN540" s="340"/>
      <c r="NQO540" s="485"/>
      <c r="NQP540" s="340"/>
      <c r="NQQ540" s="485"/>
      <c r="NQR540" s="340"/>
      <c r="NQS540" s="485"/>
      <c r="NQT540" s="340"/>
      <c r="NQU540" s="485"/>
      <c r="NQV540" s="340"/>
      <c r="NQW540" s="485"/>
      <c r="NQX540" s="340"/>
      <c r="NQY540" s="485"/>
      <c r="NQZ540" s="340"/>
      <c r="NRA540" s="485"/>
      <c r="NRB540" s="340"/>
      <c r="NRC540" s="485"/>
      <c r="NRD540" s="340"/>
      <c r="NRE540" s="485"/>
      <c r="NRF540" s="340"/>
      <c r="NRG540" s="485"/>
      <c r="NRH540" s="340"/>
      <c r="NRI540" s="485"/>
      <c r="NRJ540" s="340"/>
      <c r="NRK540" s="485"/>
      <c r="NRL540" s="340"/>
      <c r="NRM540" s="485"/>
      <c r="NRN540" s="340"/>
      <c r="NRO540" s="485"/>
      <c r="NRP540" s="340"/>
      <c r="NRQ540" s="485"/>
      <c r="NRR540" s="340"/>
      <c r="NRS540" s="485"/>
      <c r="NRT540" s="340"/>
      <c r="NRU540" s="485"/>
      <c r="NRV540" s="340"/>
      <c r="NRW540" s="485"/>
      <c r="NRX540" s="340"/>
      <c r="NRY540" s="485"/>
      <c r="NRZ540" s="340"/>
      <c r="NSA540" s="485"/>
      <c r="NSB540" s="340"/>
      <c r="NSC540" s="485"/>
      <c r="NSD540" s="340"/>
      <c r="NSE540" s="485"/>
      <c r="NSF540" s="340"/>
      <c r="NSG540" s="485"/>
      <c r="NSH540" s="340"/>
      <c r="NSI540" s="485"/>
      <c r="NSJ540" s="340"/>
      <c r="NSK540" s="485"/>
      <c r="NSL540" s="340"/>
      <c r="NSM540" s="485"/>
      <c r="NSN540" s="340"/>
      <c r="NSO540" s="485"/>
      <c r="NSP540" s="340"/>
      <c r="NSQ540" s="485"/>
      <c r="NSR540" s="340"/>
      <c r="NSS540" s="485"/>
      <c r="NST540" s="340"/>
      <c r="NSU540" s="485"/>
      <c r="NSV540" s="340"/>
      <c r="NSW540" s="485"/>
      <c r="NSX540" s="340"/>
      <c r="NSY540" s="485"/>
      <c r="NSZ540" s="340"/>
      <c r="NTA540" s="485"/>
      <c r="NTB540" s="340"/>
      <c r="NTC540" s="485"/>
      <c r="NTD540" s="340"/>
      <c r="NTE540" s="485"/>
      <c r="NTF540" s="340"/>
      <c r="NTG540" s="485"/>
      <c r="NTH540" s="340"/>
      <c r="NTI540" s="485"/>
      <c r="NTJ540" s="340"/>
      <c r="NTK540" s="485"/>
      <c r="NTL540" s="340"/>
      <c r="NTM540" s="485"/>
      <c r="NTN540" s="340"/>
      <c r="NTO540" s="485"/>
      <c r="NTP540" s="340"/>
      <c r="NTQ540" s="485"/>
      <c r="NTR540" s="340"/>
      <c r="NTS540" s="485"/>
      <c r="NTT540" s="340"/>
      <c r="NTU540" s="485"/>
      <c r="NTV540" s="340"/>
      <c r="NTW540" s="485"/>
      <c r="NTX540" s="340"/>
      <c r="NTY540" s="485"/>
      <c r="NTZ540" s="340"/>
      <c r="NUA540" s="485"/>
      <c r="NUB540" s="340"/>
      <c r="NUC540" s="485"/>
      <c r="NUD540" s="340"/>
      <c r="NUE540" s="485"/>
      <c r="NUF540" s="340"/>
      <c r="NUG540" s="485"/>
      <c r="NUH540" s="340"/>
      <c r="NUI540" s="485"/>
      <c r="NUJ540" s="340"/>
      <c r="NUK540" s="485"/>
      <c r="NUL540" s="340"/>
      <c r="NUM540" s="485"/>
      <c r="NUN540" s="340"/>
      <c r="NUO540" s="485"/>
      <c r="NUP540" s="340"/>
      <c r="NUQ540" s="485"/>
      <c r="NUR540" s="340"/>
      <c r="NUS540" s="485"/>
      <c r="NUT540" s="340"/>
      <c r="NUU540" s="485"/>
      <c r="NUV540" s="340"/>
      <c r="NUW540" s="485"/>
      <c r="NUX540" s="340"/>
      <c r="NUY540" s="485"/>
      <c r="NUZ540" s="340"/>
      <c r="NVA540" s="485"/>
      <c r="NVB540" s="340"/>
      <c r="NVC540" s="485"/>
      <c r="NVD540" s="340"/>
      <c r="NVE540" s="485"/>
      <c r="NVF540" s="340"/>
      <c r="NVG540" s="485"/>
      <c r="NVH540" s="340"/>
      <c r="NVI540" s="485"/>
      <c r="NVJ540" s="340"/>
      <c r="NVK540" s="485"/>
      <c r="NVL540" s="340"/>
      <c r="NVM540" s="485"/>
      <c r="NVN540" s="340"/>
      <c r="NVO540" s="485"/>
      <c r="NVP540" s="340"/>
      <c r="NVQ540" s="485"/>
      <c r="NVR540" s="340"/>
      <c r="NVS540" s="485"/>
      <c r="NVT540" s="340"/>
      <c r="NVU540" s="485"/>
      <c r="NVV540" s="340"/>
      <c r="NVW540" s="485"/>
      <c r="NVX540" s="340"/>
      <c r="NVY540" s="485"/>
      <c r="NVZ540" s="340"/>
      <c r="NWA540" s="485"/>
      <c r="NWB540" s="340"/>
      <c r="NWC540" s="485"/>
      <c r="NWD540" s="340"/>
      <c r="NWE540" s="485"/>
      <c r="NWF540" s="340"/>
      <c r="NWG540" s="485"/>
      <c r="NWH540" s="340"/>
      <c r="NWI540" s="485"/>
      <c r="NWJ540" s="340"/>
      <c r="NWK540" s="485"/>
      <c r="NWL540" s="340"/>
      <c r="NWM540" s="485"/>
      <c r="NWN540" s="340"/>
      <c r="NWO540" s="485"/>
      <c r="NWP540" s="340"/>
      <c r="NWQ540" s="485"/>
      <c r="NWR540" s="340"/>
      <c r="NWS540" s="485"/>
      <c r="NWT540" s="340"/>
      <c r="NWU540" s="485"/>
      <c r="NWV540" s="340"/>
      <c r="NWW540" s="485"/>
      <c r="NWX540" s="340"/>
      <c r="NWY540" s="485"/>
      <c r="NWZ540" s="340"/>
      <c r="NXA540" s="485"/>
      <c r="NXB540" s="340"/>
      <c r="NXC540" s="485"/>
      <c r="NXD540" s="340"/>
      <c r="NXE540" s="485"/>
      <c r="NXF540" s="340"/>
      <c r="NXG540" s="485"/>
      <c r="NXH540" s="340"/>
      <c r="NXI540" s="485"/>
      <c r="NXJ540" s="340"/>
      <c r="NXK540" s="485"/>
      <c r="NXL540" s="340"/>
      <c r="NXM540" s="485"/>
      <c r="NXN540" s="340"/>
      <c r="NXO540" s="485"/>
      <c r="NXP540" s="340"/>
      <c r="NXQ540" s="485"/>
      <c r="NXR540" s="340"/>
      <c r="NXS540" s="485"/>
      <c r="NXT540" s="340"/>
      <c r="NXU540" s="485"/>
      <c r="NXV540" s="340"/>
      <c r="NXW540" s="485"/>
      <c r="NXX540" s="340"/>
      <c r="NXY540" s="485"/>
      <c r="NXZ540" s="340"/>
      <c r="NYA540" s="485"/>
      <c r="NYB540" s="340"/>
      <c r="NYC540" s="485"/>
      <c r="NYD540" s="340"/>
      <c r="NYE540" s="485"/>
      <c r="NYF540" s="340"/>
      <c r="NYG540" s="485"/>
      <c r="NYH540" s="340"/>
      <c r="NYI540" s="485"/>
      <c r="NYJ540" s="340"/>
      <c r="NYK540" s="485"/>
      <c r="NYL540" s="340"/>
      <c r="NYM540" s="485"/>
      <c r="NYN540" s="340"/>
      <c r="NYO540" s="485"/>
      <c r="NYP540" s="340"/>
      <c r="NYQ540" s="485"/>
      <c r="NYR540" s="340"/>
      <c r="NYS540" s="485"/>
      <c r="NYT540" s="340"/>
      <c r="NYU540" s="485"/>
      <c r="NYV540" s="340"/>
      <c r="NYW540" s="485"/>
      <c r="NYX540" s="340"/>
      <c r="NYY540" s="485"/>
      <c r="NYZ540" s="340"/>
      <c r="NZA540" s="485"/>
      <c r="NZB540" s="340"/>
      <c r="NZC540" s="485"/>
      <c r="NZD540" s="340"/>
      <c r="NZE540" s="485"/>
      <c r="NZF540" s="340"/>
      <c r="NZG540" s="485"/>
      <c r="NZH540" s="340"/>
      <c r="NZI540" s="485"/>
      <c r="NZJ540" s="340"/>
      <c r="NZK540" s="485"/>
      <c r="NZL540" s="340"/>
      <c r="NZM540" s="485"/>
      <c r="NZN540" s="340"/>
      <c r="NZO540" s="485"/>
      <c r="NZP540" s="340"/>
      <c r="NZQ540" s="485"/>
      <c r="NZR540" s="340"/>
      <c r="NZS540" s="485"/>
      <c r="NZT540" s="340"/>
      <c r="NZU540" s="485"/>
      <c r="NZV540" s="340"/>
      <c r="NZW540" s="485"/>
      <c r="NZX540" s="340"/>
      <c r="NZY540" s="485"/>
      <c r="NZZ540" s="340"/>
      <c r="OAA540" s="485"/>
      <c r="OAB540" s="340"/>
      <c r="OAC540" s="485"/>
      <c r="OAD540" s="340"/>
      <c r="OAE540" s="485"/>
      <c r="OAF540" s="340"/>
      <c r="OAG540" s="485"/>
      <c r="OAH540" s="340"/>
      <c r="OAI540" s="485"/>
      <c r="OAJ540" s="340"/>
      <c r="OAK540" s="485"/>
      <c r="OAL540" s="340"/>
      <c r="OAM540" s="485"/>
      <c r="OAN540" s="340"/>
      <c r="OAO540" s="485"/>
      <c r="OAP540" s="340"/>
      <c r="OAQ540" s="485"/>
      <c r="OAR540" s="340"/>
      <c r="OAS540" s="485"/>
      <c r="OAT540" s="340"/>
      <c r="OAU540" s="485"/>
      <c r="OAV540" s="340"/>
      <c r="OAW540" s="485"/>
      <c r="OAX540" s="340"/>
      <c r="OAY540" s="485"/>
      <c r="OAZ540" s="340"/>
      <c r="OBA540" s="485"/>
      <c r="OBB540" s="340"/>
      <c r="OBC540" s="485"/>
      <c r="OBD540" s="340"/>
      <c r="OBE540" s="485"/>
      <c r="OBF540" s="340"/>
      <c r="OBG540" s="485"/>
      <c r="OBH540" s="340"/>
      <c r="OBI540" s="485"/>
      <c r="OBJ540" s="340"/>
      <c r="OBK540" s="485"/>
      <c r="OBL540" s="340"/>
      <c r="OBM540" s="485"/>
      <c r="OBN540" s="340"/>
      <c r="OBO540" s="485"/>
      <c r="OBP540" s="340"/>
      <c r="OBQ540" s="485"/>
      <c r="OBR540" s="340"/>
      <c r="OBS540" s="485"/>
      <c r="OBT540" s="340"/>
      <c r="OBU540" s="485"/>
      <c r="OBV540" s="340"/>
      <c r="OBW540" s="485"/>
      <c r="OBX540" s="340"/>
      <c r="OBY540" s="485"/>
      <c r="OBZ540" s="340"/>
      <c r="OCA540" s="485"/>
      <c r="OCB540" s="340"/>
      <c r="OCC540" s="485"/>
      <c r="OCD540" s="340"/>
      <c r="OCE540" s="485"/>
      <c r="OCF540" s="340"/>
      <c r="OCG540" s="485"/>
      <c r="OCH540" s="340"/>
      <c r="OCI540" s="485"/>
      <c r="OCJ540" s="340"/>
      <c r="OCK540" s="485"/>
      <c r="OCL540" s="340"/>
      <c r="OCM540" s="485"/>
      <c r="OCN540" s="340"/>
      <c r="OCO540" s="485"/>
      <c r="OCP540" s="340"/>
      <c r="OCQ540" s="485"/>
      <c r="OCR540" s="340"/>
      <c r="OCS540" s="485"/>
      <c r="OCT540" s="340"/>
      <c r="OCU540" s="485"/>
      <c r="OCV540" s="340"/>
      <c r="OCW540" s="485"/>
      <c r="OCX540" s="340"/>
      <c r="OCY540" s="485"/>
      <c r="OCZ540" s="340"/>
      <c r="ODA540" s="485"/>
      <c r="ODB540" s="340"/>
      <c r="ODC540" s="485"/>
      <c r="ODD540" s="340"/>
      <c r="ODE540" s="485"/>
      <c r="ODF540" s="340"/>
      <c r="ODG540" s="485"/>
      <c r="ODH540" s="340"/>
      <c r="ODI540" s="485"/>
      <c r="ODJ540" s="340"/>
      <c r="ODK540" s="485"/>
      <c r="ODL540" s="340"/>
      <c r="ODM540" s="485"/>
      <c r="ODN540" s="340"/>
      <c r="ODO540" s="485"/>
      <c r="ODP540" s="340"/>
      <c r="ODQ540" s="485"/>
      <c r="ODR540" s="340"/>
      <c r="ODS540" s="485"/>
      <c r="ODT540" s="340"/>
      <c r="ODU540" s="485"/>
      <c r="ODV540" s="340"/>
      <c r="ODW540" s="485"/>
      <c r="ODX540" s="340"/>
      <c r="ODY540" s="485"/>
      <c r="ODZ540" s="340"/>
      <c r="OEA540" s="485"/>
      <c r="OEB540" s="340"/>
      <c r="OEC540" s="485"/>
      <c r="OED540" s="340"/>
      <c r="OEE540" s="485"/>
      <c r="OEF540" s="340"/>
      <c r="OEG540" s="485"/>
      <c r="OEH540" s="340"/>
      <c r="OEI540" s="485"/>
      <c r="OEJ540" s="340"/>
      <c r="OEK540" s="485"/>
      <c r="OEL540" s="340"/>
      <c r="OEM540" s="485"/>
      <c r="OEN540" s="340"/>
      <c r="OEO540" s="485"/>
      <c r="OEP540" s="340"/>
      <c r="OEQ540" s="485"/>
      <c r="OER540" s="340"/>
      <c r="OES540" s="485"/>
      <c r="OET540" s="340"/>
      <c r="OEU540" s="485"/>
      <c r="OEV540" s="340"/>
      <c r="OEW540" s="485"/>
      <c r="OEX540" s="340"/>
      <c r="OEY540" s="485"/>
      <c r="OEZ540" s="340"/>
      <c r="OFA540" s="485"/>
      <c r="OFB540" s="340"/>
      <c r="OFC540" s="485"/>
      <c r="OFD540" s="340"/>
      <c r="OFE540" s="485"/>
      <c r="OFF540" s="340"/>
      <c r="OFG540" s="485"/>
      <c r="OFH540" s="340"/>
      <c r="OFI540" s="485"/>
      <c r="OFJ540" s="340"/>
      <c r="OFK540" s="485"/>
      <c r="OFL540" s="340"/>
      <c r="OFM540" s="485"/>
      <c r="OFN540" s="340"/>
      <c r="OFO540" s="485"/>
      <c r="OFP540" s="340"/>
      <c r="OFQ540" s="485"/>
      <c r="OFR540" s="340"/>
      <c r="OFS540" s="485"/>
      <c r="OFT540" s="340"/>
      <c r="OFU540" s="485"/>
      <c r="OFV540" s="340"/>
      <c r="OFW540" s="485"/>
      <c r="OFX540" s="340"/>
      <c r="OFY540" s="485"/>
      <c r="OFZ540" s="340"/>
      <c r="OGA540" s="485"/>
      <c r="OGB540" s="340"/>
      <c r="OGC540" s="485"/>
      <c r="OGD540" s="340"/>
      <c r="OGE540" s="485"/>
      <c r="OGF540" s="340"/>
      <c r="OGG540" s="485"/>
      <c r="OGH540" s="340"/>
      <c r="OGI540" s="485"/>
      <c r="OGJ540" s="340"/>
      <c r="OGK540" s="485"/>
      <c r="OGL540" s="340"/>
      <c r="OGM540" s="485"/>
      <c r="OGN540" s="340"/>
      <c r="OGO540" s="485"/>
      <c r="OGP540" s="340"/>
      <c r="OGQ540" s="485"/>
      <c r="OGR540" s="340"/>
      <c r="OGS540" s="485"/>
      <c r="OGT540" s="340"/>
      <c r="OGU540" s="485"/>
      <c r="OGV540" s="340"/>
      <c r="OGW540" s="485"/>
      <c r="OGX540" s="340"/>
      <c r="OGY540" s="485"/>
      <c r="OGZ540" s="340"/>
      <c r="OHA540" s="485"/>
      <c r="OHB540" s="340"/>
      <c r="OHC540" s="485"/>
      <c r="OHD540" s="340"/>
      <c r="OHE540" s="485"/>
      <c r="OHF540" s="340"/>
      <c r="OHG540" s="485"/>
      <c r="OHH540" s="340"/>
      <c r="OHI540" s="485"/>
      <c r="OHJ540" s="340"/>
      <c r="OHK540" s="485"/>
      <c r="OHL540" s="340"/>
      <c r="OHM540" s="485"/>
      <c r="OHN540" s="340"/>
      <c r="OHO540" s="485"/>
      <c r="OHP540" s="340"/>
      <c r="OHQ540" s="485"/>
      <c r="OHR540" s="340"/>
      <c r="OHS540" s="485"/>
      <c r="OHT540" s="340"/>
      <c r="OHU540" s="485"/>
      <c r="OHV540" s="340"/>
      <c r="OHW540" s="485"/>
      <c r="OHX540" s="340"/>
      <c r="OHY540" s="485"/>
      <c r="OHZ540" s="340"/>
      <c r="OIA540" s="485"/>
      <c r="OIB540" s="340"/>
      <c r="OIC540" s="485"/>
      <c r="OID540" s="340"/>
      <c r="OIE540" s="485"/>
      <c r="OIF540" s="340"/>
      <c r="OIG540" s="485"/>
      <c r="OIH540" s="340"/>
      <c r="OII540" s="485"/>
      <c r="OIJ540" s="340"/>
      <c r="OIK540" s="485"/>
      <c r="OIL540" s="340"/>
      <c r="OIM540" s="485"/>
      <c r="OIN540" s="340"/>
      <c r="OIO540" s="485"/>
      <c r="OIP540" s="340"/>
      <c r="OIQ540" s="485"/>
      <c r="OIR540" s="340"/>
      <c r="OIS540" s="485"/>
      <c r="OIT540" s="340"/>
      <c r="OIU540" s="485"/>
      <c r="OIV540" s="340"/>
      <c r="OIW540" s="485"/>
      <c r="OIX540" s="340"/>
      <c r="OIY540" s="485"/>
      <c r="OIZ540" s="340"/>
      <c r="OJA540" s="485"/>
      <c r="OJB540" s="340"/>
      <c r="OJC540" s="485"/>
      <c r="OJD540" s="340"/>
      <c r="OJE540" s="485"/>
      <c r="OJF540" s="340"/>
      <c r="OJG540" s="485"/>
      <c r="OJH540" s="340"/>
      <c r="OJI540" s="485"/>
      <c r="OJJ540" s="340"/>
      <c r="OJK540" s="485"/>
      <c r="OJL540" s="340"/>
      <c r="OJM540" s="485"/>
      <c r="OJN540" s="340"/>
      <c r="OJO540" s="485"/>
      <c r="OJP540" s="340"/>
      <c r="OJQ540" s="485"/>
      <c r="OJR540" s="340"/>
      <c r="OJS540" s="485"/>
      <c r="OJT540" s="340"/>
      <c r="OJU540" s="485"/>
      <c r="OJV540" s="340"/>
      <c r="OJW540" s="485"/>
      <c r="OJX540" s="340"/>
      <c r="OJY540" s="485"/>
      <c r="OJZ540" s="340"/>
      <c r="OKA540" s="485"/>
      <c r="OKB540" s="340"/>
      <c r="OKC540" s="485"/>
      <c r="OKD540" s="340"/>
      <c r="OKE540" s="485"/>
      <c r="OKF540" s="340"/>
      <c r="OKG540" s="485"/>
      <c r="OKH540" s="340"/>
      <c r="OKI540" s="485"/>
      <c r="OKJ540" s="340"/>
      <c r="OKK540" s="485"/>
      <c r="OKL540" s="340"/>
      <c r="OKM540" s="485"/>
      <c r="OKN540" s="340"/>
      <c r="OKO540" s="485"/>
      <c r="OKP540" s="340"/>
      <c r="OKQ540" s="485"/>
      <c r="OKR540" s="340"/>
      <c r="OKS540" s="485"/>
      <c r="OKT540" s="340"/>
      <c r="OKU540" s="485"/>
      <c r="OKV540" s="340"/>
      <c r="OKW540" s="485"/>
      <c r="OKX540" s="340"/>
      <c r="OKY540" s="485"/>
      <c r="OKZ540" s="340"/>
      <c r="OLA540" s="485"/>
      <c r="OLB540" s="340"/>
      <c r="OLC540" s="485"/>
      <c r="OLD540" s="340"/>
      <c r="OLE540" s="485"/>
      <c r="OLF540" s="340"/>
      <c r="OLG540" s="485"/>
      <c r="OLH540" s="340"/>
      <c r="OLI540" s="485"/>
      <c r="OLJ540" s="340"/>
      <c r="OLK540" s="485"/>
      <c r="OLL540" s="340"/>
      <c r="OLM540" s="485"/>
      <c r="OLN540" s="340"/>
      <c r="OLO540" s="485"/>
      <c r="OLP540" s="340"/>
      <c r="OLQ540" s="485"/>
      <c r="OLR540" s="340"/>
      <c r="OLS540" s="485"/>
      <c r="OLT540" s="340"/>
      <c r="OLU540" s="485"/>
      <c r="OLV540" s="340"/>
      <c r="OLW540" s="485"/>
      <c r="OLX540" s="340"/>
      <c r="OLY540" s="485"/>
      <c r="OLZ540" s="340"/>
      <c r="OMA540" s="485"/>
      <c r="OMB540" s="340"/>
      <c r="OMC540" s="485"/>
      <c r="OMD540" s="340"/>
      <c r="OME540" s="485"/>
      <c r="OMF540" s="340"/>
      <c r="OMG540" s="485"/>
      <c r="OMH540" s="340"/>
      <c r="OMI540" s="485"/>
      <c r="OMJ540" s="340"/>
      <c r="OMK540" s="485"/>
      <c r="OML540" s="340"/>
      <c r="OMM540" s="485"/>
      <c r="OMN540" s="340"/>
      <c r="OMO540" s="485"/>
      <c r="OMP540" s="340"/>
      <c r="OMQ540" s="485"/>
      <c r="OMR540" s="340"/>
      <c r="OMS540" s="485"/>
      <c r="OMT540" s="340"/>
      <c r="OMU540" s="485"/>
      <c r="OMV540" s="340"/>
      <c r="OMW540" s="485"/>
      <c r="OMX540" s="340"/>
      <c r="OMY540" s="485"/>
      <c r="OMZ540" s="340"/>
      <c r="ONA540" s="485"/>
      <c r="ONB540" s="340"/>
      <c r="ONC540" s="485"/>
      <c r="OND540" s="340"/>
      <c r="ONE540" s="485"/>
      <c r="ONF540" s="340"/>
      <c r="ONG540" s="485"/>
      <c r="ONH540" s="340"/>
      <c r="ONI540" s="485"/>
      <c r="ONJ540" s="340"/>
      <c r="ONK540" s="485"/>
      <c r="ONL540" s="340"/>
      <c r="ONM540" s="485"/>
      <c r="ONN540" s="340"/>
      <c r="ONO540" s="485"/>
      <c r="ONP540" s="340"/>
      <c r="ONQ540" s="485"/>
      <c r="ONR540" s="340"/>
      <c r="ONS540" s="485"/>
      <c r="ONT540" s="340"/>
      <c r="ONU540" s="485"/>
      <c r="ONV540" s="340"/>
      <c r="ONW540" s="485"/>
      <c r="ONX540" s="340"/>
      <c r="ONY540" s="485"/>
      <c r="ONZ540" s="340"/>
      <c r="OOA540" s="485"/>
      <c r="OOB540" s="340"/>
      <c r="OOC540" s="485"/>
      <c r="OOD540" s="340"/>
      <c r="OOE540" s="485"/>
      <c r="OOF540" s="340"/>
      <c r="OOG540" s="485"/>
      <c r="OOH540" s="340"/>
      <c r="OOI540" s="485"/>
      <c r="OOJ540" s="340"/>
      <c r="OOK540" s="485"/>
      <c r="OOL540" s="340"/>
      <c r="OOM540" s="485"/>
      <c r="OON540" s="340"/>
      <c r="OOO540" s="485"/>
      <c r="OOP540" s="340"/>
      <c r="OOQ540" s="485"/>
      <c r="OOR540" s="340"/>
      <c r="OOS540" s="485"/>
      <c r="OOT540" s="340"/>
      <c r="OOU540" s="485"/>
      <c r="OOV540" s="340"/>
      <c r="OOW540" s="485"/>
      <c r="OOX540" s="340"/>
      <c r="OOY540" s="485"/>
      <c r="OOZ540" s="340"/>
      <c r="OPA540" s="485"/>
      <c r="OPB540" s="340"/>
      <c r="OPC540" s="485"/>
      <c r="OPD540" s="340"/>
      <c r="OPE540" s="485"/>
      <c r="OPF540" s="340"/>
      <c r="OPG540" s="485"/>
      <c r="OPH540" s="340"/>
      <c r="OPI540" s="485"/>
      <c r="OPJ540" s="340"/>
      <c r="OPK540" s="485"/>
      <c r="OPL540" s="340"/>
      <c r="OPM540" s="485"/>
      <c r="OPN540" s="340"/>
      <c r="OPO540" s="485"/>
      <c r="OPP540" s="340"/>
      <c r="OPQ540" s="485"/>
      <c r="OPR540" s="340"/>
      <c r="OPS540" s="485"/>
      <c r="OPT540" s="340"/>
      <c r="OPU540" s="485"/>
      <c r="OPV540" s="340"/>
      <c r="OPW540" s="485"/>
      <c r="OPX540" s="340"/>
      <c r="OPY540" s="485"/>
      <c r="OPZ540" s="340"/>
      <c r="OQA540" s="485"/>
      <c r="OQB540" s="340"/>
      <c r="OQC540" s="485"/>
      <c r="OQD540" s="340"/>
      <c r="OQE540" s="485"/>
      <c r="OQF540" s="340"/>
      <c r="OQG540" s="485"/>
      <c r="OQH540" s="340"/>
      <c r="OQI540" s="485"/>
      <c r="OQJ540" s="340"/>
      <c r="OQK540" s="485"/>
      <c r="OQL540" s="340"/>
      <c r="OQM540" s="485"/>
      <c r="OQN540" s="340"/>
      <c r="OQO540" s="485"/>
      <c r="OQP540" s="340"/>
      <c r="OQQ540" s="485"/>
      <c r="OQR540" s="340"/>
      <c r="OQS540" s="485"/>
      <c r="OQT540" s="340"/>
      <c r="OQU540" s="485"/>
      <c r="OQV540" s="340"/>
      <c r="OQW540" s="485"/>
      <c r="OQX540" s="340"/>
      <c r="OQY540" s="485"/>
      <c r="OQZ540" s="340"/>
      <c r="ORA540" s="485"/>
      <c r="ORB540" s="340"/>
      <c r="ORC540" s="485"/>
      <c r="ORD540" s="340"/>
      <c r="ORE540" s="485"/>
      <c r="ORF540" s="340"/>
      <c r="ORG540" s="485"/>
      <c r="ORH540" s="340"/>
      <c r="ORI540" s="485"/>
      <c r="ORJ540" s="340"/>
      <c r="ORK540" s="485"/>
      <c r="ORL540" s="340"/>
      <c r="ORM540" s="485"/>
      <c r="ORN540" s="340"/>
      <c r="ORO540" s="485"/>
      <c r="ORP540" s="340"/>
      <c r="ORQ540" s="485"/>
      <c r="ORR540" s="340"/>
      <c r="ORS540" s="485"/>
      <c r="ORT540" s="340"/>
      <c r="ORU540" s="485"/>
      <c r="ORV540" s="340"/>
      <c r="ORW540" s="485"/>
      <c r="ORX540" s="340"/>
      <c r="ORY540" s="485"/>
      <c r="ORZ540" s="340"/>
      <c r="OSA540" s="485"/>
      <c r="OSB540" s="340"/>
      <c r="OSC540" s="485"/>
      <c r="OSD540" s="340"/>
      <c r="OSE540" s="485"/>
      <c r="OSF540" s="340"/>
      <c r="OSG540" s="485"/>
      <c r="OSH540" s="340"/>
      <c r="OSI540" s="485"/>
      <c r="OSJ540" s="340"/>
      <c r="OSK540" s="485"/>
      <c r="OSL540" s="340"/>
      <c r="OSM540" s="485"/>
      <c r="OSN540" s="340"/>
      <c r="OSO540" s="485"/>
      <c r="OSP540" s="340"/>
      <c r="OSQ540" s="485"/>
      <c r="OSR540" s="340"/>
      <c r="OSS540" s="485"/>
      <c r="OST540" s="340"/>
      <c r="OSU540" s="485"/>
      <c r="OSV540" s="340"/>
      <c r="OSW540" s="485"/>
      <c r="OSX540" s="340"/>
      <c r="OSY540" s="485"/>
      <c r="OSZ540" s="340"/>
      <c r="OTA540" s="485"/>
      <c r="OTB540" s="340"/>
      <c r="OTC540" s="485"/>
      <c r="OTD540" s="340"/>
      <c r="OTE540" s="485"/>
      <c r="OTF540" s="340"/>
      <c r="OTG540" s="485"/>
      <c r="OTH540" s="340"/>
      <c r="OTI540" s="485"/>
      <c r="OTJ540" s="340"/>
      <c r="OTK540" s="485"/>
      <c r="OTL540" s="340"/>
      <c r="OTM540" s="485"/>
      <c r="OTN540" s="340"/>
      <c r="OTO540" s="485"/>
      <c r="OTP540" s="340"/>
      <c r="OTQ540" s="485"/>
      <c r="OTR540" s="340"/>
      <c r="OTS540" s="485"/>
      <c r="OTT540" s="340"/>
      <c r="OTU540" s="485"/>
      <c r="OTV540" s="340"/>
      <c r="OTW540" s="485"/>
      <c r="OTX540" s="340"/>
      <c r="OTY540" s="485"/>
      <c r="OTZ540" s="340"/>
      <c r="OUA540" s="485"/>
      <c r="OUB540" s="340"/>
      <c r="OUC540" s="485"/>
      <c r="OUD540" s="340"/>
      <c r="OUE540" s="485"/>
      <c r="OUF540" s="340"/>
      <c r="OUG540" s="485"/>
      <c r="OUH540" s="340"/>
      <c r="OUI540" s="485"/>
      <c r="OUJ540" s="340"/>
      <c r="OUK540" s="485"/>
      <c r="OUL540" s="340"/>
      <c r="OUM540" s="485"/>
      <c r="OUN540" s="340"/>
      <c r="OUO540" s="485"/>
      <c r="OUP540" s="340"/>
      <c r="OUQ540" s="485"/>
      <c r="OUR540" s="340"/>
      <c r="OUS540" s="485"/>
      <c r="OUT540" s="340"/>
      <c r="OUU540" s="485"/>
      <c r="OUV540" s="340"/>
      <c r="OUW540" s="485"/>
      <c r="OUX540" s="340"/>
      <c r="OUY540" s="485"/>
      <c r="OUZ540" s="340"/>
      <c r="OVA540" s="485"/>
      <c r="OVB540" s="340"/>
      <c r="OVC540" s="485"/>
      <c r="OVD540" s="340"/>
      <c r="OVE540" s="485"/>
      <c r="OVF540" s="340"/>
      <c r="OVG540" s="485"/>
      <c r="OVH540" s="340"/>
      <c r="OVI540" s="485"/>
      <c r="OVJ540" s="340"/>
      <c r="OVK540" s="485"/>
      <c r="OVL540" s="340"/>
      <c r="OVM540" s="485"/>
      <c r="OVN540" s="340"/>
      <c r="OVO540" s="485"/>
      <c r="OVP540" s="340"/>
      <c r="OVQ540" s="485"/>
      <c r="OVR540" s="340"/>
      <c r="OVS540" s="485"/>
      <c r="OVT540" s="340"/>
      <c r="OVU540" s="485"/>
      <c r="OVV540" s="340"/>
      <c r="OVW540" s="485"/>
      <c r="OVX540" s="340"/>
      <c r="OVY540" s="485"/>
      <c r="OVZ540" s="340"/>
      <c r="OWA540" s="485"/>
      <c r="OWB540" s="340"/>
      <c r="OWC540" s="485"/>
      <c r="OWD540" s="340"/>
      <c r="OWE540" s="485"/>
      <c r="OWF540" s="340"/>
      <c r="OWG540" s="485"/>
      <c r="OWH540" s="340"/>
      <c r="OWI540" s="485"/>
      <c r="OWJ540" s="340"/>
      <c r="OWK540" s="485"/>
      <c r="OWL540" s="340"/>
      <c r="OWM540" s="485"/>
      <c r="OWN540" s="340"/>
      <c r="OWO540" s="485"/>
      <c r="OWP540" s="340"/>
      <c r="OWQ540" s="485"/>
      <c r="OWR540" s="340"/>
      <c r="OWS540" s="485"/>
      <c r="OWT540" s="340"/>
      <c r="OWU540" s="485"/>
      <c r="OWV540" s="340"/>
      <c r="OWW540" s="485"/>
      <c r="OWX540" s="340"/>
      <c r="OWY540" s="485"/>
      <c r="OWZ540" s="340"/>
      <c r="OXA540" s="485"/>
      <c r="OXB540" s="340"/>
      <c r="OXC540" s="485"/>
      <c r="OXD540" s="340"/>
      <c r="OXE540" s="485"/>
      <c r="OXF540" s="340"/>
      <c r="OXG540" s="485"/>
      <c r="OXH540" s="340"/>
      <c r="OXI540" s="485"/>
      <c r="OXJ540" s="340"/>
      <c r="OXK540" s="485"/>
      <c r="OXL540" s="340"/>
      <c r="OXM540" s="485"/>
      <c r="OXN540" s="340"/>
      <c r="OXO540" s="485"/>
      <c r="OXP540" s="340"/>
      <c r="OXQ540" s="485"/>
      <c r="OXR540" s="340"/>
      <c r="OXS540" s="485"/>
      <c r="OXT540" s="340"/>
      <c r="OXU540" s="485"/>
      <c r="OXV540" s="340"/>
      <c r="OXW540" s="485"/>
      <c r="OXX540" s="340"/>
      <c r="OXY540" s="485"/>
      <c r="OXZ540" s="340"/>
      <c r="OYA540" s="485"/>
      <c r="OYB540" s="340"/>
      <c r="OYC540" s="485"/>
      <c r="OYD540" s="340"/>
      <c r="OYE540" s="485"/>
      <c r="OYF540" s="340"/>
      <c r="OYG540" s="485"/>
      <c r="OYH540" s="340"/>
      <c r="OYI540" s="485"/>
      <c r="OYJ540" s="340"/>
      <c r="OYK540" s="485"/>
      <c r="OYL540" s="340"/>
      <c r="OYM540" s="485"/>
      <c r="OYN540" s="340"/>
      <c r="OYO540" s="485"/>
      <c r="OYP540" s="340"/>
      <c r="OYQ540" s="485"/>
      <c r="OYR540" s="340"/>
      <c r="OYS540" s="485"/>
      <c r="OYT540" s="340"/>
      <c r="OYU540" s="485"/>
      <c r="OYV540" s="340"/>
      <c r="OYW540" s="485"/>
      <c r="OYX540" s="340"/>
      <c r="OYY540" s="485"/>
      <c r="OYZ540" s="340"/>
      <c r="OZA540" s="485"/>
      <c r="OZB540" s="340"/>
      <c r="OZC540" s="485"/>
      <c r="OZD540" s="340"/>
      <c r="OZE540" s="485"/>
      <c r="OZF540" s="340"/>
      <c r="OZG540" s="485"/>
      <c r="OZH540" s="340"/>
      <c r="OZI540" s="485"/>
      <c r="OZJ540" s="340"/>
      <c r="OZK540" s="485"/>
      <c r="OZL540" s="340"/>
      <c r="OZM540" s="485"/>
      <c r="OZN540" s="340"/>
      <c r="OZO540" s="485"/>
      <c r="OZP540" s="340"/>
      <c r="OZQ540" s="485"/>
      <c r="OZR540" s="340"/>
      <c r="OZS540" s="485"/>
      <c r="OZT540" s="340"/>
      <c r="OZU540" s="485"/>
      <c r="OZV540" s="340"/>
      <c r="OZW540" s="485"/>
      <c r="OZX540" s="340"/>
      <c r="OZY540" s="485"/>
      <c r="OZZ540" s="340"/>
      <c r="PAA540" s="485"/>
      <c r="PAB540" s="340"/>
      <c r="PAC540" s="485"/>
      <c r="PAD540" s="340"/>
      <c r="PAE540" s="485"/>
      <c r="PAF540" s="340"/>
      <c r="PAG540" s="485"/>
      <c r="PAH540" s="340"/>
      <c r="PAI540" s="485"/>
      <c r="PAJ540" s="340"/>
      <c r="PAK540" s="485"/>
      <c r="PAL540" s="340"/>
      <c r="PAM540" s="485"/>
      <c r="PAN540" s="340"/>
      <c r="PAO540" s="485"/>
      <c r="PAP540" s="340"/>
      <c r="PAQ540" s="485"/>
      <c r="PAR540" s="340"/>
      <c r="PAS540" s="485"/>
      <c r="PAT540" s="340"/>
      <c r="PAU540" s="485"/>
      <c r="PAV540" s="340"/>
      <c r="PAW540" s="485"/>
      <c r="PAX540" s="340"/>
      <c r="PAY540" s="485"/>
      <c r="PAZ540" s="340"/>
      <c r="PBA540" s="485"/>
      <c r="PBB540" s="340"/>
      <c r="PBC540" s="485"/>
      <c r="PBD540" s="340"/>
      <c r="PBE540" s="485"/>
      <c r="PBF540" s="340"/>
      <c r="PBG540" s="485"/>
      <c r="PBH540" s="340"/>
      <c r="PBI540" s="485"/>
      <c r="PBJ540" s="340"/>
      <c r="PBK540" s="485"/>
      <c r="PBL540" s="340"/>
      <c r="PBM540" s="485"/>
      <c r="PBN540" s="340"/>
      <c r="PBO540" s="485"/>
      <c r="PBP540" s="340"/>
      <c r="PBQ540" s="485"/>
      <c r="PBR540" s="340"/>
      <c r="PBS540" s="485"/>
      <c r="PBT540" s="340"/>
      <c r="PBU540" s="485"/>
      <c r="PBV540" s="340"/>
      <c r="PBW540" s="485"/>
      <c r="PBX540" s="340"/>
      <c r="PBY540" s="485"/>
      <c r="PBZ540" s="340"/>
      <c r="PCA540" s="485"/>
      <c r="PCB540" s="340"/>
      <c r="PCC540" s="485"/>
      <c r="PCD540" s="340"/>
      <c r="PCE540" s="485"/>
      <c r="PCF540" s="340"/>
      <c r="PCG540" s="485"/>
      <c r="PCH540" s="340"/>
      <c r="PCI540" s="485"/>
      <c r="PCJ540" s="340"/>
      <c r="PCK540" s="485"/>
      <c r="PCL540" s="340"/>
      <c r="PCM540" s="485"/>
      <c r="PCN540" s="340"/>
      <c r="PCO540" s="485"/>
      <c r="PCP540" s="340"/>
      <c r="PCQ540" s="485"/>
      <c r="PCR540" s="340"/>
      <c r="PCS540" s="485"/>
      <c r="PCT540" s="340"/>
      <c r="PCU540" s="485"/>
      <c r="PCV540" s="340"/>
      <c r="PCW540" s="485"/>
      <c r="PCX540" s="340"/>
      <c r="PCY540" s="485"/>
      <c r="PCZ540" s="340"/>
      <c r="PDA540" s="485"/>
      <c r="PDB540" s="340"/>
      <c r="PDC540" s="485"/>
      <c r="PDD540" s="340"/>
      <c r="PDE540" s="485"/>
      <c r="PDF540" s="340"/>
      <c r="PDG540" s="485"/>
      <c r="PDH540" s="340"/>
      <c r="PDI540" s="485"/>
      <c r="PDJ540" s="340"/>
      <c r="PDK540" s="485"/>
      <c r="PDL540" s="340"/>
      <c r="PDM540" s="485"/>
      <c r="PDN540" s="340"/>
      <c r="PDO540" s="485"/>
      <c r="PDP540" s="340"/>
      <c r="PDQ540" s="485"/>
      <c r="PDR540" s="340"/>
      <c r="PDS540" s="485"/>
      <c r="PDT540" s="340"/>
      <c r="PDU540" s="485"/>
      <c r="PDV540" s="340"/>
      <c r="PDW540" s="485"/>
      <c r="PDX540" s="340"/>
      <c r="PDY540" s="485"/>
      <c r="PDZ540" s="340"/>
      <c r="PEA540" s="485"/>
      <c r="PEB540" s="340"/>
      <c r="PEC540" s="485"/>
      <c r="PED540" s="340"/>
      <c r="PEE540" s="485"/>
      <c r="PEF540" s="340"/>
      <c r="PEG540" s="485"/>
      <c r="PEH540" s="340"/>
      <c r="PEI540" s="485"/>
      <c r="PEJ540" s="340"/>
      <c r="PEK540" s="485"/>
      <c r="PEL540" s="340"/>
      <c r="PEM540" s="485"/>
      <c r="PEN540" s="340"/>
      <c r="PEO540" s="485"/>
      <c r="PEP540" s="340"/>
      <c r="PEQ540" s="485"/>
      <c r="PER540" s="340"/>
      <c r="PES540" s="485"/>
      <c r="PET540" s="340"/>
      <c r="PEU540" s="485"/>
      <c r="PEV540" s="340"/>
      <c r="PEW540" s="485"/>
      <c r="PEX540" s="340"/>
      <c r="PEY540" s="485"/>
      <c r="PEZ540" s="340"/>
      <c r="PFA540" s="485"/>
      <c r="PFB540" s="340"/>
      <c r="PFC540" s="485"/>
      <c r="PFD540" s="340"/>
      <c r="PFE540" s="485"/>
      <c r="PFF540" s="340"/>
      <c r="PFG540" s="485"/>
      <c r="PFH540" s="340"/>
      <c r="PFI540" s="485"/>
      <c r="PFJ540" s="340"/>
      <c r="PFK540" s="485"/>
      <c r="PFL540" s="340"/>
      <c r="PFM540" s="485"/>
      <c r="PFN540" s="340"/>
      <c r="PFO540" s="485"/>
      <c r="PFP540" s="340"/>
      <c r="PFQ540" s="485"/>
      <c r="PFR540" s="340"/>
      <c r="PFS540" s="485"/>
      <c r="PFT540" s="340"/>
      <c r="PFU540" s="485"/>
      <c r="PFV540" s="340"/>
      <c r="PFW540" s="485"/>
      <c r="PFX540" s="340"/>
      <c r="PFY540" s="485"/>
      <c r="PFZ540" s="340"/>
      <c r="PGA540" s="485"/>
      <c r="PGB540" s="340"/>
      <c r="PGC540" s="485"/>
      <c r="PGD540" s="340"/>
      <c r="PGE540" s="485"/>
      <c r="PGF540" s="340"/>
      <c r="PGG540" s="485"/>
      <c r="PGH540" s="340"/>
      <c r="PGI540" s="485"/>
      <c r="PGJ540" s="340"/>
      <c r="PGK540" s="485"/>
      <c r="PGL540" s="340"/>
      <c r="PGM540" s="485"/>
      <c r="PGN540" s="340"/>
      <c r="PGO540" s="485"/>
      <c r="PGP540" s="340"/>
      <c r="PGQ540" s="485"/>
      <c r="PGR540" s="340"/>
      <c r="PGS540" s="485"/>
      <c r="PGT540" s="340"/>
      <c r="PGU540" s="485"/>
      <c r="PGV540" s="340"/>
      <c r="PGW540" s="485"/>
      <c r="PGX540" s="340"/>
      <c r="PGY540" s="485"/>
      <c r="PGZ540" s="340"/>
      <c r="PHA540" s="485"/>
      <c r="PHB540" s="340"/>
      <c r="PHC540" s="485"/>
      <c r="PHD540" s="340"/>
      <c r="PHE540" s="485"/>
      <c r="PHF540" s="340"/>
      <c r="PHG540" s="485"/>
      <c r="PHH540" s="340"/>
      <c r="PHI540" s="485"/>
      <c r="PHJ540" s="340"/>
      <c r="PHK540" s="485"/>
      <c r="PHL540" s="340"/>
      <c r="PHM540" s="485"/>
      <c r="PHN540" s="340"/>
      <c r="PHO540" s="485"/>
      <c r="PHP540" s="340"/>
      <c r="PHQ540" s="485"/>
      <c r="PHR540" s="340"/>
      <c r="PHS540" s="485"/>
      <c r="PHT540" s="340"/>
      <c r="PHU540" s="485"/>
      <c r="PHV540" s="340"/>
      <c r="PHW540" s="485"/>
      <c r="PHX540" s="340"/>
      <c r="PHY540" s="485"/>
      <c r="PHZ540" s="340"/>
      <c r="PIA540" s="485"/>
      <c r="PIB540" s="340"/>
      <c r="PIC540" s="485"/>
      <c r="PID540" s="340"/>
      <c r="PIE540" s="485"/>
      <c r="PIF540" s="340"/>
      <c r="PIG540" s="485"/>
      <c r="PIH540" s="340"/>
      <c r="PII540" s="485"/>
      <c r="PIJ540" s="340"/>
      <c r="PIK540" s="485"/>
      <c r="PIL540" s="340"/>
      <c r="PIM540" s="485"/>
      <c r="PIN540" s="340"/>
      <c r="PIO540" s="485"/>
      <c r="PIP540" s="340"/>
      <c r="PIQ540" s="485"/>
      <c r="PIR540" s="340"/>
      <c r="PIS540" s="485"/>
      <c r="PIT540" s="340"/>
      <c r="PIU540" s="485"/>
      <c r="PIV540" s="340"/>
      <c r="PIW540" s="485"/>
      <c r="PIX540" s="340"/>
      <c r="PIY540" s="485"/>
      <c r="PIZ540" s="340"/>
      <c r="PJA540" s="485"/>
      <c r="PJB540" s="340"/>
      <c r="PJC540" s="485"/>
      <c r="PJD540" s="340"/>
      <c r="PJE540" s="485"/>
      <c r="PJF540" s="340"/>
      <c r="PJG540" s="485"/>
      <c r="PJH540" s="340"/>
      <c r="PJI540" s="485"/>
      <c r="PJJ540" s="340"/>
      <c r="PJK540" s="485"/>
      <c r="PJL540" s="340"/>
      <c r="PJM540" s="485"/>
      <c r="PJN540" s="340"/>
      <c r="PJO540" s="485"/>
      <c r="PJP540" s="340"/>
      <c r="PJQ540" s="485"/>
      <c r="PJR540" s="340"/>
      <c r="PJS540" s="485"/>
      <c r="PJT540" s="340"/>
      <c r="PJU540" s="485"/>
      <c r="PJV540" s="340"/>
      <c r="PJW540" s="485"/>
      <c r="PJX540" s="340"/>
      <c r="PJY540" s="485"/>
      <c r="PJZ540" s="340"/>
      <c r="PKA540" s="485"/>
      <c r="PKB540" s="340"/>
      <c r="PKC540" s="485"/>
      <c r="PKD540" s="340"/>
      <c r="PKE540" s="485"/>
      <c r="PKF540" s="340"/>
      <c r="PKG540" s="485"/>
      <c r="PKH540" s="340"/>
      <c r="PKI540" s="485"/>
      <c r="PKJ540" s="340"/>
      <c r="PKK540" s="485"/>
      <c r="PKL540" s="340"/>
      <c r="PKM540" s="485"/>
      <c r="PKN540" s="340"/>
      <c r="PKO540" s="485"/>
      <c r="PKP540" s="340"/>
      <c r="PKQ540" s="485"/>
      <c r="PKR540" s="340"/>
      <c r="PKS540" s="485"/>
      <c r="PKT540" s="340"/>
      <c r="PKU540" s="485"/>
      <c r="PKV540" s="340"/>
      <c r="PKW540" s="485"/>
      <c r="PKX540" s="340"/>
      <c r="PKY540" s="485"/>
      <c r="PKZ540" s="340"/>
      <c r="PLA540" s="485"/>
      <c r="PLB540" s="340"/>
      <c r="PLC540" s="485"/>
      <c r="PLD540" s="340"/>
      <c r="PLE540" s="485"/>
      <c r="PLF540" s="340"/>
      <c r="PLG540" s="485"/>
      <c r="PLH540" s="340"/>
      <c r="PLI540" s="485"/>
      <c r="PLJ540" s="340"/>
      <c r="PLK540" s="485"/>
      <c r="PLL540" s="340"/>
      <c r="PLM540" s="485"/>
      <c r="PLN540" s="340"/>
      <c r="PLO540" s="485"/>
      <c r="PLP540" s="340"/>
      <c r="PLQ540" s="485"/>
      <c r="PLR540" s="340"/>
      <c r="PLS540" s="485"/>
      <c r="PLT540" s="340"/>
      <c r="PLU540" s="485"/>
      <c r="PLV540" s="340"/>
      <c r="PLW540" s="485"/>
      <c r="PLX540" s="340"/>
      <c r="PLY540" s="485"/>
      <c r="PLZ540" s="340"/>
      <c r="PMA540" s="485"/>
      <c r="PMB540" s="340"/>
      <c r="PMC540" s="485"/>
      <c r="PMD540" s="340"/>
      <c r="PME540" s="485"/>
      <c r="PMF540" s="340"/>
      <c r="PMG540" s="485"/>
      <c r="PMH540" s="340"/>
      <c r="PMI540" s="485"/>
      <c r="PMJ540" s="340"/>
      <c r="PMK540" s="485"/>
      <c r="PML540" s="340"/>
      <c r="PMM540" s="485"/>
      <c r="PMN540" s="340"/>
      <c r="PMO540" s="485"/>
      <c r="PMP540" s="340"/>
      <c r="PMQ540" s="485"/>
      <c r="PMR540" s="340"/>
      <c r="PMS540" s="485"/>
      <c r="PMT540" s="340"/>
      <c r="PMU540" s="485"/>
      <c r="PMV540" s="340"/>
      <c r="PMW540" s="485"/>
      <c r="PMX540" s="340"/>
      <c r="PMY540" s="485"/>
      <c r="PMZ540" s="340"/>
      <c r="PNA540" s="485"/>
      <c r="PNB540" s="340"/>
      <c r="PNC540" s="485"/>
      <c r="PND540" s="340"/>
      <c r="PNE540" s="485"/>
      <c r="PNF540" s="340"/>
      <c r="PNG540" s="485"/>
      <c r="PNH540" s="340"/>
      <c r="PNI540" s="485"/>
      <c r="PNJ540" s="340"/>
      <c r="PNK540" s="485"/>
      <c r="PNL540" s="340"/>
      <c r="PNM540" s="485"/>
      <c r="PNN540" s="340"/>
      <c r="PNO540" s="485"/>
      <c r="PNP540" s="340"/>
      <c r="PNQ540" s="485"/>
      <c r="PNR540" s="340"/>
      <c r="PNS540" s="485"/>
      <c r="PNT540" s="340"/>
      <c r="PNU540" s="485"/>
      <c r="PNV540" s="340"/>
      <c r="PNW540" s="485"/>
      <c r="PNX540" s="340"/>
      <c r="PNY540" s="485"/>
      <c r="PNZ540" s="340"/>
      <c r="POA540" s="485"/>
      <c r="POB540" s="340"/>
      <c r="POC540" s="485"/>
      <c r="POD540" s="340"/>
      <c r="POE540" s="485"/>
      <c r="POF540" s="340"/>
      <c r="POG540" s="485"/>
      <c r="POH540" s="340"/>
      <c r="POI540" s="485"/>
      <c r="POJ540" s="340"/>
      <c r="POK540" s="485"/>
      <c r="POL540" s="340"/>
      <c r="POM540" s="485"/>
      <c r="PON540" s="340"/>
      <c r="POO540" s="485"/>
      <c r="POP540" s="340"/>
      <c r="POQ540" s="485"/>
      <c r="POR540" s="340"/>
      <c r="POS540" s="485"/>
      <c r="POT540" s="340"/>
      <c r="POU540" s="485"/>
      <c r="POV540" s="340"/>
      <c r="POW540" s="485"/>
      <c r="POX540" s="340"/>
      <c r="POY540" s="485"/>
      <c r="POZ540" s="340"/>
      <c r="PPA540" s="485"/>
      <c r="PPB540" s="340"/>
      <c r="PPC540" s="485"/>
      <c r="PPD540" s="340"/>
      <c r="PPE540" s="485"/>
      <c r="PPF540" s="340"/>
      <c r="PPG540" s="485"/>
      <c r="PPH540" s="340"/>
      <c r="PPI540" s="485"/>
      <c r="PPJ540" s="340"/>
      <c r="PPK540" s="485"/>
      <c r="PPL540" s="340"/>
      <c r="PPM540" s="485"/>
      <c r="PPN540" s="340"/>
      <c r="PPO540" s="485"/>
      <c r="PPP540" s="340"/>
      <c r="PPQ540" s="485"/>
      <c r="PPR540" s="340"/>
      <c r="PPS540" s="485"/>
      <c r="PPT540" s="340"/>
      <c r="PPU540" s="485"/>
      <c r="PPV540" s="340"/>
      <c r="PPW540" s="485"/>
      <c r="PPX540" s="340"/>
      <c r="PPY540" s="485"/>
      <c r="PPZ540" s="340"/>
      <c r="PQA540" s="485"/>
      <c r="PQB540" s="340"/>
      <c r="PQC540" s="485"/>
      <c r="PQD540" s="340"/>
      <c r="PQE540" s="485"/>
      <c r="PQF540" s="340"/>
      <c r="PQG540" s="485"/>
      <c r="PQH540" s="340"/>
      <c r="PQI540" s="485"/>
      <c r="PQJ540" s="340"/>
      <c r="PQK540" s="485"/>
      <c r="PQL540" s="340"/>
      <c r="PQM540" s="485"/>
      <c r="PQN540" s="340"/>
      <c r="PQO540" s="485"/>
      <c r="PQP540" s="340"/>
      <c r="PQQ540" s="485"/>
      <c r="PQR540" s="340"/>
      <c r="PQS540" s="485"/>
      <c r="PQT540" s="340"/>
      <c r="PQU540" s="485"/>
      <c r="PQV540" s="340"/>
      <c r="PQW540" s="485"/>
      <c r="PQX540" s="340"/>
      <c r="PQY540" s="485"/>
      <c r="PQZ540" s="340"/>
      <c r="PRA540" s="485"/>
      <c r="PRB540" s="340"/>
      <c r="PRC540" s="485"/>
      <c r="PRD540" s="340"/>
      <c r="PRE540" s="485"/>
      <c r="PRF540" s="340"/>
      <c r="PRG540" s="485"/>
      <c r="PRH540" s="340"/>
      <c r="PRI540" s="485"/>
      <c r="PRJ540" s="340"/>
      <c r="PRK540" s="485"/>
      <c r="PRL540" s="340"/>
      <c r="PRM540" s="485"/>
      <c r="PRN540" s="340"/>
      <c r="PRO540" s="485"/>
      <c r="PRP540" s="340"/>
      <c r="PRQ540" s="485"/>
      <c r="PRR540" s="340"/>
      <c r="PRS540" s="485"/>
      <c r="PRT540" s="340"/>
      <c r="PRU540" s="485"/>
      <c r="PRV540" s="340"/>
      <c r="PRW540" s="485"/>
      <c r="PRX540" s="340"/>
      <c r="PRY540" s="485"/>
      <c r="PRZ540" s="340"/>
      <c r="PSA540" s="485"/>
      <c r="PSB540" s="340"/>
      <c r="PSC540" s="485"/>
      <c r="PSD540" s="340"/>
      <c r="PSE540" s="485"/>
      <c r="PSF540" s="340"/>
      <c r="PSG540" s="485"/>
      <c r="PSH540" s="340"/>
      <c r="PSI540" s="485"/>
      <c r="PSJ540" s="340"/>
      <c r="PSK540" s="485"/>
      <c r="PSL540" s="340"/>
      <c r="PSM540" s="485"/>
      <c r="PSN540" s="340"/>
      <c r="PSO540" s="485"/>
      <c r="PSP540" s="340"/>
      <c r="PSQ540" s="485"/>
      <c r="PSR540" s="340"/>
      <c r="PSS540" s="485"/>
      <c r="PST540" s="340"/>
      <c r="PSU540" s="485"/>
      <c r="PSV540" s="340"/>
      <c r="PSW540" s="485"/>
      <c r="PSX540" s="340"/>
      <c r="PSY540" s="485"/>
      <c r="PSZ540" s="340"/>
      <c r="PTA540" s="485"/>
      <c r="PTB540" s="340"/>
      <c r="PTC540" s="485"/>
      <c r="PTD540" s="340"/>
      <c r="PTE540" s="485"/>
      <c r="PTF540" s="340"/>
      <c r="PTG540" s="485"/>
      <c r="PTH540" s="340"/>
      <c r="PTI540" s="485"/>
      <c r="PTJ540" s="340"/>
      <c r="PTK540" s="485"/>
      <c r="PTL540" s="340"/>
      <c r="PTM540" s="485"/>
      <c r="PTN540" s="340"/>
      <c r="PTO540" s="485"/>
      <c r="PTP540" s="340"/>
      <c r="PTQ540" s="485"/>
      <c r="PTR540" s="340"/>
      <c r="PTS540" s="485"/>
      <c r="PTT540" s="340"/>
      <c r="PTU540" s="485"/>
      <c r="PTV540" s="340"/>
      <c r="PTW540" s="485"/>
      <c r="PTX540" s="340"/>
      <c r="PTY540" s="485"/>
      <c r="PTZ540" s="340"/>
      <c r="PUA540" s="485"/>
      <c r="PUB540" s="340"/>
      <c r="PUC540" s="485"/>
      <c r="PUD540" s="340"/>
      <c r="PUE540" s="485"/>
      <c r="PUF540" s="340"/>
      <c r="PUG540" s="485"/>
      <c r="PUH540" s="340"/>
      <c r="PUI540" s="485"/>
      <c r="PUJ540" s="340"/>
      <c r="PUK540" s="485"/>
      <c r="PUL540" s="340"/>
      <c r="PUM540" s="485"/>
      <c r="PUN540" s="340"/>
      <c r="PUO540" s="485"/>
      <c r="PUP540" s="340"/>
      <c r="PUQ540" s="485"/>
      <c r="PUR540" s="340"/>
      <c r="PUS540" s="485"/>
      <c r="PUT540" s="340"/>
      <c r="PUU540" s="485"/>
      <c r="PUV540" s="340"/>
      <c r="PUW540" s="485"/>
      <c r="PUX540" s="340"/>
      <c r="PUY540" s="485"/>
      <c r="PUZ540" s="340"/>
      <c r="PVA540" s="485"/>
      <c r="PVB540" s="340"/>
      <c r="PVC540" s="485"/>
      <c r="PVD540" s="340"/>
      <c r="PVE540" s="485"/>
      <c r="PVF540" s="340"/>
      <c r="PVG540" s="485"/>
      <c r="PVH540" s="340"/>
      <c r="PVI540" s="485"/>
      <c r="PVJ540" s="340"/>
      <c r="PVK540" s="485"/>
      <c r="PVL540" s="340"/>
      <c r="PVM540" s="485"/>
      <c r="PVN540" s="340"/>
      <c r="PVO540" s="485"/>
      <c r="PVP540" s="340"/>
      <c r="PVQ540" s="485"/>
      <c r="PVR540" s="340"/>
      <c r="PVS540" s="485"/>
      <c r="PVT540" s="340"/>
      <c r="PVU540" s="485"/>
      <c r="PVV540" s="340"/>
      <c r="PVW540" s="485"/>
      <c r="PVX540" s="340"/>
      <c r="PVY540" s="485"/>
      <c r="PVZ540" s="340"/>
      <c r="PWA540" s="485"/>
      <c r="PWB540" s="340"/>
      <c r="PWC540" s="485"/>
      <c r="PWD540" s="340"/>
      <c r="PWE540" s="485"/>
      <c r="PWF540" s="340"/>
      <c r="PWG540" s="485"/>
      <c r="PWH540" s="340"/>
      <c r="PWI540" s="485"/>
      <c r="PWJ540" s="340"/>
      <c r="PWK540" s="485"/>
      <c r="PWL540" s="340"/>
      <c r="PWM540" s="485"/>
      <c r="PWN540" s="340"/>
      <c r="PWO540" s="485"/>
      <c r="PWP540" s="340"/>
      <c r="PWQ540" s="485"/>
      <c r="PWR540" s="340"/>
      <c r="PWS540" s="485"/>
      <c r="PWT540" s="340"/>
      <c r="PWU540" s="485"/>
      <c r="PWV540" s="340"/>
      <c r="PWW540" s="485"/>
      <c r="PWX540" s="340"/>
      <c r="PWY540" s="485"/>
      <c r="PWZ540" s="340"/>
      <c r="PXA540" s="485"/>
      <c r="PXB540" s="340"/>
      <c r="PXC540" s="485"/>
      <c r="PXD540" s="340"/>
      <c r="PXE540" s="485"/>
      <c r="PXF540" s="340"/>
      <c r="PXG540" s="485"/>
      <c r="PXH540" s="340"/>
      <c r="PXI540" s="485"/>
      <c r="PXJ540" s="340"/>
      <c r="PXK540" s="485"/>
      <c r="PXL540" s="340"/>
      <c r="PXM540" s="485"/>
      <c r="PXN540" s="340"/>
      <c r="PXO540" s="485"/>
      <c r="PXP540" s="340"/>
      <c r="PXQ540" s="485"/>
      <c r="PXR540" s="340"/>
      <c r="PXS540" s="485"/>
      <c r="PXT540" s="340"/>
      <c r="PXU540" s="485"/>
      <c r="PXV540" s="340"/>
      <c r="PXW540" s="485"/>
      <c r="PXX540" s="340"/>
      <c r="PXY540" s="485"/>
      <c r="PXZ540" s="340"/>
      <c r="PYA540" s="485"/>
      <c r="PYB540" s="340"/>
      <c r="PYC540" s="485"/>
      <c r="PYD540" s="340"/>
      <c r="PYE540" s="485"/>
      <c r="PYF540" s="340"/>
      <c r="PYG540" s="485"/>
      <c r="PYH540" s="340"/>
      <c r="PYI540" s="485"/>
      <c r="PYJ540" s="340"/>
      <c r="PYK540" s="485"/>
      <c r="PYL540" s="340"/>
      <c r="PYM540" s="485"/>
      <c r="PYN540" s="340"/>
      <c r="PYO540" s="485"/>
      <c r="PYP540" s="340"/>
      <c r="PYQ540" s="485"/>
      <c r="PYR540" s="340"/>
      <c r="PYS540" s="485"/>
      <c r="PYT540" s="340"/>
      <c r="PYU540" s="485"/>
      <c r="PYV540" s="340"/>
      <c r="PYW540" s="485"/>
      <c r="PYX540" s="340"/>
      <c r="PYY540" s="485"/>
      <c r="PYZ540" s="340"/>
      <c r="PZA540" s="485"/>
      <c r="PZB540" s="340"/>
      <c r="PZC540" s="485"/>
      <c r="PZD540" s="340"/>
      <c r="PZE540" s="485"/>
      <c r="PZF540" s="340"/>
      <c r="PZG540" s="485"/>
      <c r="PZH540" s="340"/>
      <c r="PZI540" s="485"/>
      <c r="PZJ540" s="340"/>
      <c r="PZK540" s="485"/>
      <c r="PZL540" s="340"/>
      <c r="PZM540" s="485"/>
      <c r="PZN540" s="340"/>
      <c r="PZO540" s="485"/>
      <c r="PZP540" s="340"/>
      <c r="PZQ540" s="485"/>
      <c r="PZR540" s="340"/>
      <c r="PZS540" s="485"/>
      <c r="PZT540" s="340"/>
      <c r="PZU540" s="485"/>
      <c r="PZV540" s="340"/>
      <c r="PZW540" s="485"/>
      <c r="PZX540" s="340"/>
      <c r="PZY540" s="485"/>
      <c r="PZZ540" s="340"/>
      <c r="QAA540" s="485"/>
      <c r="QAB540" s="340"/>
      <c r="QAC540" s="485"/>
      <c r="QAD540" s="340"/>
      <c r="QAE540" s="485"/>
      <c r="QAF540" s="340"/>
      <c r="QAG540" s="485"/>
      <c r="QAH540" s="340"/>
      <c r="QAI540" s="485"/>
      <c r="QAJ540" s="340"/>
      <c r="QAK540" s="485"/>
      <c r="QAL540" s="340"/>
      <c r="QAM540" s="485"/>
      <c r="QAN540" s="340"/>
      <c r="QAO540" s="485"/>
      <c r="QAP540" s="340"/>
      <c r="QAQ540" s="485"/>
      <c r="QAR540" s="340"/>
      <c r="QAS540" s="485"/>
      <c r="QAT540" s="340"/>
      <c r="QAU540" s="485"/>
      <c r="QAV540" s="340"/>
      <c r="QAW540" s="485"/>
      <c r="QAX540" s="340"/>
      <c r="QAY540" s="485"/>
      <c r="QAZ540" s="340"/>
      <c r="QBA540" s="485"/>
      <c r="QBB540" s="340"/>
      <c r="QBC540" s="485"/>
      <c r="QBD540" s="340"/>
      <c r="QBE540" s="485"/>
      <c r="QBF540" s="340"/>
      <c r="QBG540" s="485"/>
      <c r="QBH540" s="340"/>
      <c r="QBI540" s="485"/>
      <c r="QBJ540" s="340"/>
      <c r="QBK540" s="485"/>
      <c r="QBL540" s="340"/>
      <c r="QBM540" s="485"/>
      <c r="QBN540" s="340"/>
      <c r="QBO540" s="485"/>
      <c r="QBP540" s="340"/>
      <c r="QBQ540" s="485"/>
      <c r="QBR540" s="340"/>
      <c r="QBS540" s="485"/>
      <c r="QBT540" s="340"/>
      <c r="QBU540" s="485"/>
      <c r="QBV540" s="340"/>
      <c r="QBW540" s="485"/>
      <c r="QBX540" s="340"/>
      <c r="QBY540" s="485"/>
      <c r="QBZ540" s="340"/>
      <c r="QCA540" s="485"/>
      <c r="QCB540" s="340"/>
      <c r="QCC540" s="485"/>
      <c r="QCD540" s="340"/>
      <c r="QCE540" s="485"/>
      <c r="QCF540" s="340"/>
      <c r="QCG540" s="485"/>
      <c r="QCH540" s="340"/>
      <c r="QCI540" s="485"/>
      <c r="QCJ540" s="340"/>
      <c r="QCK540" s="485"/>
      <c r="QCL540" s="340"/>
      <c r="QCM540" s="485"/>
      <c r="QCN540" s="340"/>
      <c r="QCO540" s="485"/>
      <c r="QCP540" s="340"/>
      <c r="QCQ540" s="485"/>
      <c r="QCR540" s="340"/>
      <c r="QCS540" s="485"/>
      <c r="QCT540" s="340"/>
      <c r="QCU540" s="485"/>
      <c r="QCV540" s="340"/>
      <c r="QCW540" s="485"/>
      <c r="QCX540" s="340"/>
      <c r="QCY540" s="485"/>
      <c r="QCZ540" s="340"/>
      <c r="QDA540" s="485"/>
      <c r="QDB540" s="340"/>
      <c r="QDC540" s="485"/>
      <c r="QDD540" s="340"/>
      <c r="QDE540" s="485"/>
      <c r="QDF540" s="340"/>
      <c r="QDG540" s="485"/>
      <c r="QDH540" s="340"/>
      <c r="QDI540" s="485"/>
      <c r="QDJ540" s="340"/>
      <c r="QDK540" s="485"/>
      <c r="QDL540" s="340"/>
      <c r="QDM540" s="485"/>
      <c r="QDN540" s="340"/>
      <c r="QDO540" s="485"/>
      <c r="QDP540" s="340"/>
      <c r="QDQ540" s="485"/>
      <c r="QDR540" s="340"/>
      <c r="QDS540" s="485"/>
      <c r="QDT540" s="340"/>
      <c r="QDU540" s="485"/>
      <c r="QDV540" s="340"/>
      <c r="QDW540" s="485"/>
      <c r="QDX540" s="340"/>
      <c r="QDY540" s="485"/>
      <c r="QDZ540" s="340"/>
      <c r="QEA540" s="485"/>
      <c r="QEB540" s="340"/>
      <c r="QEC540" s="485"/>
      <c r="QED540" s="340"/>
      <c r="QEE540" s="485"/>
      <c r="QEF540" s="340"/>
      <c r="QEG540" s="485"/>
      <c r="QEH540" s="340"/>
      <c r="QEI540" s="485"/>
      <c r="QEJ540" s="340"/>
      <c r="QEK540" s="485"/>
      <c r="QEL540" s="340"/>
      <c r="QEM540" s="485"/>
      <c r="QEN540" s="340"/>
      <c r="QEO540" s="485"/>
      <c r="QEP540" s="340"/>
      <c r="QEQ540" s="485"/>
      <c r="QER540" s="340"/>
      <c r="QES540" s="485"/>
      <c r="QET540" s="340"/>
      <c r="QEU540" s="485"/>
      <c r="QEV540" s="340"/>
      <c r="QEW540" s="485"/>
      <c r="QEX540" s="340"/>
      <c r="QEY540" s="485"/>
      <c r="QEZ540" s="340"/>
      <c r="QFA540" s="485"/>
      <c r="QFB540" s="340"/>
      <c r="QFC540" s="485"/>
      <c r="QFD540" s="340"/>
      <c r="QFE540" s="485"/>
      <c r="QFF540" s="340"/>
      <c r="QFG540" s="485"/>
      <c r="QFH540" s="340"/>
      <c r="QFI540" s="485"/>
      <c r="QFJ540" s="340"/>
      <c r="QFK540" s="485"/>
      <c r="QFL540" s="340"/>
      <c r="QFM540" s="485"/>
      <c r="QFN540" s="340"/>
      <c r="QFO540" s="485"/>
      <c r="QFP540" s="340"/>
      <c r="QFQ540" s="485"/>
      <c r="QFR540" s="340"/>
      <c r="QFS540" s="485"/>
      <c r="QFT540" s="340"/>
      <c r="QFU540" s="485"/>
      <c r="QFV540" s="340"/>
      <c r="QFW540" s="485"/>
      <c r="QFX540" s="340"/>
      <c r="QFY540" s="485"/>
      <c r="QFZ540" s="340"/>
      <c r="QGA540" s="485"/>
      <c r="QGB540" s="340"/>
      <c r="QGC540" s="485"/>
      <c r="QGD540" s="340"/>
      <c r="QGE540" s="485"/>
      <c r="QGF540" s="340"/>
      <c r="QGG540" s="485"/>
      <c r="QGH540" s="340"/>
      <c r="QGI540" s="485"/>
      <c r="QGJ540" s="340"/>
      <c r="QGK540" s="485"/>
      <c r="QGL540" s="340"/>
      <c r="QGM540" s="485"/>
      <c r="QGN540" s="340"/>
      <c r="QGO540" s="485"/>
      <c r="QGP540" s="340"/>
      <c r="QGQ540" s="485"/>
      <c r="QGR540" s="340"/>
      <c r="QGS540" s="485"/>
      <c r="QGT540" s="340"/>
      <c r="QGU540" s="485"/>
      <c r="QGV540" s="340"/>
      <c r="QGW540" s="485"/>
      <c r="QGX540" s="340"/>
      <c r="QGY540" s="485"/>
      <c r="QGZ540" s="340"/>
      <c r="QHA540" s="485"/>
      <c r="QHB540" s="340"/>
      <c r="QHC540" s="485"/>
      <c r="QHD540" s="340"/>
      <c r="QHE540" s="485"/>
      <c r="QHF540" s="340"/>
      <c r="QHG540" s="485"/>
      <c r="QHH540" s="340"/>
      <c r="QHI540" s="485"/>
      <c r="QHJ540" s="340"/>
      <c r="QHK540" s="485"/>
      <c r="QHL540" s="340"/>
      <c r="QHM540" s="485"/>
      <c r="QHN540" s="340"/>
      <c r="QHO540" s="485"/>
      <c r="QHP540" s="340"/>
      <c r="QHQ540" s="485"/>
      <c r="QHR540" s="340"/>
      <c r="QHS540" s="485"/>
      <c r="QHT540" s="340"/>
      <c r="QHU540" s="485"/>
      <c r="QHV540" s="340"/>
      <c r="QHW540" s="485"/>
      <c r="QHX540" s="340"/>
      <c r="QHY540" s="485"/>
      <c r="QHZ540" s="340"/>
      <c r="QIA540" s="485"/>
      <c r="QIB540" s="340"/>
      <c r="QIC540" s="485"/>
      <c r="QID540" s="340"/>
      <c r="QIE540" s="485"/>
      <c r="QIF540" s="340"/>
      <c r="QIG540" s="485"/>
      <c r="QIH540" s="340"/>
      <c r="QII540" s="485"/>
      <c r="QIJ540" s="340"/>
      <c r="QIK540" s="485"/>
      <c r="QIL540" s="340"/>
      <c r="QIM540" s="485"/>
      <c r="QIN540" s="340"/>
      <c r="QIO540" s="485"/>
      <c r="QIP540" s="340"/>
      <c r="QIQ540" s="485"/>
      <c r="QIR540" s="340"/>
      <c r="QIS540" s="485"/>
      <c r="QIT540" s="340"/>
      <c r="QIU540" s="485"/>
      <c r="QIV540" s="340"/>
      <c r="QIW540" s="485"/>
      <c r="QIX540" s="340"/>
      <c r="QIY540" s="485"/>
      <c r="QIZ540" s="340"/>
      <c r="QJA540" s="485"/>
      <c r="QJB540" s="340"/>
      <c r="QJC540" s="485"/>
      <c r="QJD540" s="340"/>
      <c r="QJE540" s="485"/>
      <c r="QJF540" s="340"/>
      <c r="QJG540" s="485"/>
      <c r="QJH540" s="340"/>
      <c r="QJI540" s="485"/>
      <c r="QJJ540" s="340"/>
      <c r="QJK540" s="485"/>
      <c r="QJL540" s="340"/>
      <c r="QJM540" s="485"/>
      <c r="QJN540" s="340"/>
      <c r="QJO540" s="485"/>
      <c r="QJP540" s="340"/>
      <c r="QJQ540" s="485"/>
      <c r="QJR540" s="340"/>
      <c r="QJS540" s="485"/>
      <c r="QJT540" s="340"/>
      <c r="QJU540" s="485"/>
      <c r="QJV540" s="340"/>
      <c r="QJW540" s="485"/>
      <c r="QJX540" s="340"/>
      <c r="QJY540" s="485"/>
      <c r="QJZ540" s="340"/>
      <c r="QKA540" s="485"/>
      <c r="QKB540" s="340"/>
      <c r="QKC540" s="485"/>
      <c r="QKD540" s="340"/>
      <c r="QKE540" s="485"/>
      <c r="QKF540" s="340"/>
      <c r="QKG540" s="485"/>
      <c r="QKH540" s="340"/>
      <c r="QKI540" s="485"/>
      <c r="QKJ540" s="340"/>
      <c r="QKK540" s="485"/>
      <c r="QKL540" s="340"/>
      <c r="QKM540" s="485"/>
      <c r="QKN540" s="340"/>
      <c r="QKO540" s="485"/>
      <c r="QKP540" s="340"/>
      <c r="QKQ540" s="485"/>
      <c r="QKR540" s="340"/>
      <c r="QKS540" s="485"/>
      <c r="QKT540" s="340"/>
      <c r="QKU540" s="485"/>
      <c r="QKV540" s="340"/>
      <c r="QKW540" s="485"/>
      <c r="QKX540" s="340"/>
      <c r="QKY540" s="485"/>
      <c r="QKZ540" s="340"/>
      <c r="QLA540" s="485"/>
      <c r="QLB540" s="340"/>
      <c r="QLC540" s="485"/>
      <c r="QLD540" s="340"/>
      <c r="QLE540" s="485"/>
      <c r="QLF540" s="340"/>
      <c r="QLG540" s="485"/>
      <c r="QLH540" s="340"/>
      <c r="QLI540" s="485"/>
      <c r="QLJ540" s="340"/>
      <c r="QLK540" s="485"/>
      <c r="QLL540" s="340"/>
      <c r="QLM540" s="485"/>
      <c r="QLN540" s="340"/>
      <c r="QLO540" s="485"/>
      <c r="QLP540" s="340"/>
      <c r="QLQ540" s="485"/>
      <c r="QLR540" s="340"/>
      <c r="QLS540" s="485"/>
      <c r="QLT540" s="340"/>
      <c r="QLU540" s="485"/>
      <c r="QLV540" s="340"/>
      <c r="QLW540" s="485"/>
      <c r="QLX540" s="340"/>
      <c r="QLY540" s="485"/>
      <c r="QLZ540" s="340"/>
      <c r="QMA540" s="485"/>
      <c r="QMB540" s="340"/>
      <c r="QMC540" s="485"/>
      <c r="QMD540" s="340"/>
      <c r="QME540" s="485"/>
      <c r="QMF540" s="340"/>
      <c r="QMG540" s="485"/>
      <c r="QMH540" s="340"/>
      <c r="QMI540" s="485"/>
      <c r="QMJ540" s="340"/>
      <c r="QMK540" s="485"/>
      <c r="QML540" s="340"/>
      <c r="QMM540" s="485"/>
      <c r="QMN540" s="340"/>
      <c r="QMO540" s="485"/>
      <c r="QMP540" s="340"/>
      <c r="QMQ540" s="485"/>
      <c r="QMR540" s="340"/>
      <c r="QMS540" s="485"/>
      <c r="QMT540" s="340"/>
      <c r="QMU540" s="485"/>
      <c r="QMV540" s="340"/>
      <c r="QMW540" s="485"/>
      <c r="QMX540" s="340"/>
      <c r="QMY540" s="485"/>
      <c r="QMZ540" s="340"/>
      <c r="QNA540" s="485"/>
      <c r="QNB540" s="340"/>
      <c r="QNC540" s="485"/>
      <c r="QND540" s="340"/>
      <c r="QNE540" s="485"/>
      <c r="QNF540" s="340"/>
      <c r="QNG540" s="485"/>
      <c r="QNH540" s="340"/>
      <c r="QNI540" s="485"/>
      <c r="QNJ540" s="340"/>
      <c r="QNK540" s="485"/>
      <c r="QNL540" s="340"/>
      <c r="QNM540" s="485"/>
      <c r="QNN540" s="340"/>
      <c r="QNO540" s="485"/>
      <c r="QNP540" s="340"/>
      <c r="QNQ540" s="485"/>
      <c r="QNR540" s="340"/>
      <c r="QNS540" s="485"/>
      <c r="QNT540" s="340"/>
      <c r="QNU540" s="485"/>
      <c r="QNV540" s="340"/>
      <c r="QNW540" s="485"/>
      <c r="QNX540" s="340"/>
      <c r="QNY540" s="485"/>
      <c r="QNZ540" s="340"/>
      <c r="QOA540" s="485"/>
      <c r="QOB540" s="340"/>
      <c r="QOC540" s="485"/>
      <c r="QOD540" s="340"/>
      <c r="QOE540" s="485"/>
      <c r="QOF540" s="340"/>
      <c r="QOG540" s="485"/>
      <c r="QOH540" s="340"/>
      <c r="QOI540" s="485"/>
      <c r="QOJ540" s="340"/>
      <c r="QOK540" s="485"/>
      <c r="QOL540" s="340"/>
      <c r="QOM540" s="485"/>
      <c r="QON540" s="340"/>
      <c r="QOO540" s="485"/>
      <c r="QOP540" s="340"/>
      <c r="QOQ540" s="485"/>
      <c r="QOR540" s="340"/>
      <c r="QOS540" s="485"/>
      <c r="QOT540" s="340"/>
      <c r="QOU540" s="485"/>
      <c r="QOV540" s="340"/>
      <c r="QOW540" s="485"/>
      <c r="QOX540" s="340"/>
      <c r="QOY540" s="485"/>
      <c r="QOZ540" s="340"/>
      <c r="QPA540" s="485"/>
      <c r="QPB540" s="340"/>
      <c r="QPC540" s="485"/>
      <c r="QPD540" s="340"/>
      <c r="QPE540" s="485"/>
      <c r="QPF540" s="340"/>
      <c r="QPG540" s="485"/>
      <c r="QPH540" s="340"/>
      <c r="QPI540" s="485"/>
      <c r="QPJ540" s="340"/>
      <c r="QPK540" s="485"/>
      <c r="QPL540" s="340"/>
      <c r="QPM540" s="485"/>
      <c r="QPN540" s="340"/>
      <c r="QPO540" s="485"/>
      <c r="QPP540" s="340"/>
      <c r="QPQ540" s="485"/>
      <c r="QPR540" s="340"/>
      <c r="QPS540" s="485"/>
      <c r="QPT540" s="340"/>
      <c r="QPU540" s="485"/>
      <c r="QPV540" s="340"/>
      <c r="QPW540" s="485"/>
      <c r="QPX540" s="340"/>
      <c r="QPY540" s="485"/>
      <c r="QPZ540" s="340"/>
      <c r="QQA540" s="485"/>
      <c r="QQB540" s="340"/>
      <c r="QQC540" s="485"/>
      <c r="QQD540" s="340"/>
      <c r="QQE540" s="485"/>
      <c r="QQF540" s="340"/>
      <c r="QQG540" s="485"/>
      <c r="QQH540" s="340"/>
      <c r="QQI540" s="485"/>
      <c r="QQJ540" s="340"/>
      <c r="QQK540" s="485"/>
      <c r="QQL540" s="340"/>
      <c r="QQM540" s="485"/>
      <c r="QQN540" s="340"/>
      <c r="QQO540" s="485"/>
      <c r="QQP540" s="340"/>
      <c r="QQQ540" s="485"/>
      <c r="QQR540" s="340"/>
      <c r="QQS540" s="485"/>
      <c r="QQT540" s="340"/>
      <c r="QQU540" s="485"/>
      <c r="QQV540" s="340"/>
      <c r="QQW540" s="485"/>
      <c r="QQX540" s="340"/>
      <c r="QQY540" s="485"/>
      <c r="QQZ540" s="340"/>
      <c r="QRA540" s="485"/>
      <c r="QRB540" s="340"/>
      <c r="QRC540" s="485"/>
      <c r="QRD540" s="340"/>
      <c r="QRE540" s="485"/>
      <c r="QRF540" s="340"/>
      <c r="QRG540" s="485"/>
      <c r="QRH540" s="340"/>
      <c r="QRI540" s="485"/>
      <c r="QRJ540" s="340"/>
      <c r="QRK540" s="485"/>
      <c r="QRL540" s="340"/>
      <c r="QRM540" s="485"/>
      <c r="QRN540" s="340"/>
      <c r="QRO540" s="485"/>
      <c r="QRP540" s="340"/>
      <c r="QRQ540" s="485"/>
      <c r="QRR540" s="340"/>
      <c r="QRS540" s="485"/>
      <c r="QRT540" s="340"/>
      <c r="QRU540" s="485"/>
      <c r="QRV540" s="340"/>
      <c r="QRW540" s="485"/>
      <c r="QRX540" s="340"/>
      <c r="QRY540" s="485"/>
      <c r="QRZ540" s="340"/>
      <c r="QSA540" s="485"/>
      <c r="QSB540" s="340"/>
      <c r="QSC540" s="485"/>
      <c r="QSD540" s="340"/>
      <c r="QSE540" s="485"/>
      <c r="QSF540" s="340"/>
      <c r="QSG540" s="485"/>
      <c r="QSH540" s="340"/>
      <c r="QSI540" s="485"/>
      <c r="QSJ540" s="340"/>
      <c r="QSK540" s="485"/>
      <c r="QSL540" s="340"/>
      <c r="QSM540" s="485"/>
      <c r="QSN540" s="340"/>
      <c r="QSO540" s="485"/>
      <c r="QSP540" s="340"/>
      <c r="QSQ540" s="485"/>
      <c r="QSR540" s="340"/>
      <c r="QSS540" s="485"/>
      <c r="QST540" s="340"/>
      <c r="QSU540" s="485"/>
      <c r="QSV540" s="340"/>
      <c r="QSW540" s="485"/>
      <c r="QSX540" s="340"/>
      <c r="QSY540" s="485"/>
      <c r="QSZ540" s="340"/>
      <c r="QTA540" s="485"/>
      <c r="QTB540" s="340"/>
      <c r="QTC540" s="485"/>
      <c r="QTD540" s="340"/>
      <c r="QTE540" s="485"/>
      <c r="QTF540" s="340"/>
      <c r="QTG540" s="485"/>
      <c r="QTH540" s="340"/>
      <c r="QTI540" s="485"/>
      <c r="QTJ540" s="340"/>
      <c r="QTK540" s="485"/>
      <c r="QTL540" s="340"/>
      <c r="QTM540" s="485"/>
      <c r="QTN540" s="340"/>
      <c r="QTO540" s="485"/>
      <c r="QTP540" s="340"/>
      <c r="QTQ540" s="485"/>
      <c r="QTR540" s="340"/>
      <c r="QTS540" s="485"/>
      <c r="QTT540" s="340"/>
      <c r="QTU540" s="485"/>
      <c r="QTV540" s="340"/>
      <c r="QTW540" s="485"/>
      <c r="QTX540" s="340"/>
      <c r="QTY540" s="485"/>
      <c r="QTZ540" s="340"/>
      <c r="QUA540" s="485"/>
      <c r="QUB540" s="340"/>
      <c r="QUC540" s="485"/>
      <c r="QUD540" s="340"/>
      <c r="QUE540" s="485"/>
      <c r="QUF540" s="340"/>
      <c r="QUG540" s="485"/>
      <c r="QUH540" s="340"/>
      <c r="QUI540" s="485"/>
      <c r="QUJ540" s="340"/>
      <c r="QUK540" s="485"/>
      <c r="QUL540" s="340"/>
      <c r="QUM540" s="485"/>
      <c r="QUN540" s="340"/>
      <c r="QUO540" s="485"/>
      <c r="QUP540" s="340"/>
      <c r="QUQ540" s="485"/>
      <c r="QUR540" s="340"/>
      <c r="QUS540" s="485"/>
      <c r="QUT540" s="340"/>
      <c r="QUU540" s="485"/>
      <c r="QUV540" s="340"/>
      <c r="QUW540" s="485"/>
      <c r="QUX540" s="340"/>
      <c r="QUY540" s="485"/>
      <c r="QUZ540" s="340"/>
      <c r="QVA540" s="485"/>
      <c r="QVB540" s="340"/>
      <c r="QVC540" s="485"/>
      <c r="QVD540" s="340"/>
      <c r="QVE540" s="485"/>
      <c r="QVF540" s="340"/>
      <c r="QVG540" s="485"/>
      <c r="QVH540" s="340"/>
      <c r="QVI540" s="485"/>
      <c r="QVJ540" s="340"/>
      <c r="QVK540" s="485"/>
      <c r="QVL540" s="340"/>
      <c r="QVM540" s="485"/>
      <c r="QVN540" s="340"/>
      <c r="QVO540" s="485"/>
      <c r="QVP540" s="340"/>
      <c r="QVQ540" s="485"/>
      <c r="QVR540" s="340"/>
      <c r="QVS540" s="485"/>
      <c r="QVT540" s="340"/>
      <c r="QVU540" s="485"/>
      <c r="QVV540" s="340"/>
      <c r="QVW540" s="485"/>
      <c r="QVX540" s="340"/>
      <c r="QVY540" s="485"/>
      <c r="QVZ540" s="340"/>
      <c r="QWA540" s="485"/>
      <c r="QWB540" s="340"/>
      <c r="QWC540" s="485"/>
      <c r="QWD540" s="340"/>
      <c r="QWE540" s="485"/>
      <c r="QWF540" s="340"/>
      <c r="QWG540" s="485"/>
      <c r="QWH540" s="340"/>
      <c r="QWI540" s="485"/>
      <c r="QWJ540" s="340"/>
      <c r="QWK540" s="485"/>
      <c r="QWL540" s="340"/>
      <c r="QWM540" s="485"/>
      <c r="QWN540" s="340"/>
      <c r="QWO540" s="485"/>
      <c r="QWP540" s="340"/>
      <c r="QWQ540" s="485"/>
      <c r="QWR540" s="340"/>
      <c r="QWS540" s="485"/>
      <c r="QWT540" s="340"/>
      <c r="QWU540" s="485"/>
      <c r="QWV540" s="340"/>
      <c r="QWW540" s="485"/>
      <c r="QWX540" s="340"/>
      <c r="QWY540" s="485"/>
      <c r="QWZ540" s="340"/>
      <c r="QXA540" s="485"/>
      <c r="QXB540" s="340"/>
      <c r="QXC540" s="485"/>
      <c r="QXD540" s="340"/>
      <c r="QXE540" s="485"/>
      <c r="QXF540" s="340"/>
      <c r="QXG540" s="485"/>
      <c r="QXH540" s="340"/>
      <c r="QXI540" s="485"/>
      <c r="QXJ540" s="340"/>
      <c r="QXK540" s="485"/>
      <c r="QXL540" s="340"/>
      <c r="QXM540" s="485"/>
      <c r="QXN540" s="340"/>
      <c r="QXO540" s="485"/>
      <c r="QXP540" s="340"/>
      <c r="QXQ540" s="485"/>
      <c r="QXR540" s="340"/>
      <c r="QXS540" s="485"/>
      <c r="QXT540" s="340"/>
      <c r="QXU540" s="485"/>
      <c r="QXV540" s="340"/>
      <c r="QXW540" s="485"/>
      <c r="QXX540" s="340"/>
      <c r="QXY540" s="485"/>
      <c r="QXZ540" s="340"/>
      <c r="QYA540" s="485"/>
      <c r="QYB540" s="340"/>
      <c r="QYC540" s="485"/>
      <c r="QYD540" s="340"/>
      <c r="QYE540" s="485"/>
      <c r="QYF540" s="340"/>
      <c r="QYG540" s="485"/>
      <c r="QYH540" s="340"/>
      <c r="QYI540" s="485"/>
      <c r="QYJ540" s="340"/>
      <c r="QYK540" s="485"/>
      <c r="QYL540" s="340"/>
      <c r="QYM540" s="485"/>
      <c r="QYN540" s="340"/>
      <c r="QYO540" s="485"/>
      <c r="QYP540" s="340"/>
      <c r="QYQ540" s="485"/>
      <c r="QYR540" s="340"/>
      <c r="QYS540" s="485"/>
      <c r="QYT540" s="340"/>
      <c r="QYU540" s="485"/>
      <c r="QYV540" s="340"/>
      <c r="QYW540" s="485"/>
      <c r="QYX540" s="340"/>
      <c r="QYY540" s="485"/>
      <c r="QYZ540" s="340"/>
      <c r="QZA540" s="485"/>
      <c r="QZB540" s="340"/>
      <c r="QZC540" s="485"/>
      <c r="QZD540" s="340"/>
      <c r="QZE540" s="485"/>
      <c r="QZF540" s="340"/>
      <c r="QZG540" s="485"/>
      <c r="QZH540" s="340"/>
      <c r="QZI540" s="485"/>
      <c r="QZJ540" s="340"/>
      <c r="QZK540" s="485"/>
      <c r="QZL540" s="340"/>
      <c r="QZM540" s="485"/>
      <c r="QZN540" s="340"/>
      <c r="QZO540" s="485"/>
      <c r="QZP540" s="340"/>
      <c r="QZQ540" s="485"/>
      <c r="QZR540" s="340"/>
      <c r="QZS540" s="485"/>
      <c r="QZT540" s="340"/>
      <c r="QZU540" s="485"/>
      <c r="QZV540" s="340"/>
      <c r="QZW540" s="485"/>
      <c r="QZX540" s="340"/>
      <c r="QZY540" s="485"/>
      <c r="QZZ540" s="340"/>
      <c r="RAA540" s="485"/>
      <c r="RAB540" s="340"/>
      <c r="RAC540" s="485"/>
      <c r="RAD540" s="340"/>
      <c r="RAE540" s="485"/>
      <c r="RAF540" s="340"/>
      <c r="RAG540" s="485"/>
      <c r="RAH540" s="340"/>
      <c r="RAI540" s="485"/>
      <c r="RAJ540" s="340"/>
      <c r="RAK540" s="485"/>
      <c r="RAL540" s="340"/>
      <c r="RAM540" s="485"/>
      <c r="RAN540" s="340"/>
      <c r="RAO540" s="485"/>
      <c r="RAP540" s="340"/>
      <c r="RAQ540" s="485"/>
      <c r="RAR540" s="340"/>
      <c r="RAS540" s="485"/>
      <c r="RAT540" s="340"/>
      <c r="RAU540" s="485"/>
      <c r="RAV540" s="340"/>
      <c r="RAW540" s="485"/>
      <c r="RAX540" s="340"/>
      <c r="RAY540" s="485"/>
      <c r="RAZ540" s="340"/>
      <c r="RBA540" s="485"/>
      <c r="RBB540" s="340"/>
      <c r="RBC540" s="485"/>
      <c r="RBD540" s="340"/>
      <c r="RBE540" s="485"/>
      <c r="RBF540" s="340"/>
      <c r="RBG540" s="485"/>
      <c r="RBH540" s="340"/>
      <c r="RBI540" s="485"/>
      <c r="RBJ540" s="340"/>
      <c r="RBK540" s="485"/>
      <c r="RBL540" s="340"/>
      <c r="RBM540" s="485"/>
      <c r="RBN540" s="340"/>
      <c r="RBO540" s="485"/>
      <c r="RBP540" s="340"/>
      <c r="RBQ540" s="485"/>
      <c r="RBR540" s="340"/>
      <c r="RBS540" s="485"/>
      <c r="RBT540" s="340"/>
      <c r="RBU540" s="485"/>
      <c r="RBV540" s="340"/>
      <c r="RBW540" s="485"/>
      <c r="RBX540" s="340"/>
      <c r="RBY540" s="485"/>
      <c r="RBZ540" s="340"/>
      <c r="RCA540" s="485"/>
      <c r="RCB540" s="340"/>
      <c r="RCC540" s="485"/>
      <c r="RCD540" s="340"/>
      <c r="RCE540" s="485"/>
      <c r="RCF540" s="340"/>
      <c r="RCG540" s="485"/>
      <c r="RCH540" s="340"/>
      <c r="RCI540" s="485"/>
      <c r="RCJ540" s="340"/>
      <c r="RCK540" s="485"/>
      <c r="RCL540" s="340"/>
      <c r="RCM540" s="485"/>
      <c r="RCN540" s="340"/>
      <c r="RCO540" s="485"/>
      <c r="RCP540" s="340"/>
      <c r="RCQ540" s="485"/>
      <c r="RCR540" s="340"/>
      <c r="RCS540" s="485"/>
      <c r="RCT540" s="340"/>
      <c r="RCU540" s="485"/>
      <c r="RCV540" s="340"/>
      <c r="RCW540" s="485"/>
      <c r="RCX540" s="340"/>
      <c r="RCY540" s="485"/>
      <c r="RCZ540" s="340"/>
      <c r="RDA540" s="485"/>
      <c r="RDB540" s="340"/>
      <c r="RDC540" s="485"/>
      <c r="RDD540" s="340"/>
      <c r="RDE540" s="485"/>
      <c r="RDF540" s="340"/>
      <c r="RDG540" s="485"/>
      <c r="RDH540" s="340"/>
      <c r="RDI540" s="485"/>
      <c r="RDJ540" s="340"/>
      <c r="RDK540" s="485"/>
      <c r="RDL540" s="340"/>
      <c r="RDM540" s="485"/>
      <c r="RDN540" s="340"/>
      <c r="RDO540" s="485"/>
      <c r="RDP540" s="340"/>
      <c r="RDQ540" s="485"/>
      <c r="RDR540" s="340"/>
      <c r="RDS540" s="485"/>
      <c r="RDT540" s="340"/>
      <c r="RDU540" s="485"/>
      <c r="RDV540" s="340"/>
      <c r="RDW540" s="485"/>
      <c r="RDX540" s="340"/>
      <c r="RDY540" s="485"/>
      <c r="RDZ540" s="340"/>
      <c r="REA540" s="485"/>
      <c r="REB540" s="340"/>
      <c r="REC540" s="485"/>
      <c r="RED540" s="340"/>
      <c r="REE540" s="485"/>
      <c r="REF540" s="340"/>
      <c r="REG540" s="485"/>
      <c r="REH540" s="340"/>
      <c r="REI540" s="485"/>
      <c r="REJ540" s="340"/>
      <c r="REK540" s="485"/>
      <c r="REL540" s="340"/>
      <c r="REM540" s="485"/>
      <c r="REN540" s="340"/>
      <c r="REO540" s="485"/>
      <c r="REP540" s="340"/>
      <c r="REQ540" s="485"/>
      <c r="RER540" s="340"/>
      <c r="RES540" s="485"/>
      <c r="RET540" s="340"/>
      <c r="REU540" s="485"/>
      <c r="REV540" s="340"/>
      <c r="REW540" s="485"/>
      <c r="REX540" s="340"/>
      <c r="REY540" s="485"/>
      <c r="REZ540" s="340"/>
      <c r="RFA540" s="485"/>
      <c r="RFB540" s="340"/>
      <c r="RFC540" s="485"/>
      <c r="RFD540" s="340"/>
      <c r="RFE540" s="485"/>
      <c r="RFF540" s="340"/>
      <c r="RFG540" s="485"/>
      <c r="RFH540" s="340"/>
      <c r="RFI540" s="485"/>
      <c r="RFJ540" s="340"/>
      <c r="RFK540" s="485"/>
      <c r="RFL540" s="340"/>
      <c r="RFM540" s="485"/>
      <c r="RFN540" s="340"/>
      <c r="RFO540" s="485"/>
      <c r="RFP540" s="340"/>
      <c r="RFQ540" s="485"/>
      <c r="RFR540" s="340"/>
      <c r="RFS540" s="485"/>
      <c r="RFT540" s="340"/>
      <c r="RFU540" s="485"/>
      <c r="RFV540" s="340"/>
      <c r="RFW540" s="485"/>
      <c r="RFX540" s="340"/>
      <c r="RFY540" s="485"/>
      <c r="RFZ540" s="340"/>
      <c r="RGA540" s="485"/>
      <c r="RGB540" s="340"/>
      <c r="RGC540" s="485"/>
      <c r="RGD540" s="340"/>
      <c r="RGE540" s="485"/>
      <c r="RGF540" s="340"/>
      <c r="RGG540" s="485"/>
      <c r="RGH540" s="340"/>
      <c r="RGI540" s="485"/>
      <c r="RGJ540" s="340"/>
      <c r="RGK540" s="485"/>
      <c r="RGL540" s="340"/>
      <c r="RGM540" s="485"/>
      <c r="RGN540" s="340"/>
      <c r="RGO540" s="485"/>
      <c r="RGP540" s="340"/>
      <c r="RGQ540" s="485"/>
      <c r="RGR540" s="340"/>
      <c r="RGS540" s="485"/>
      <c r="RGT540" s="340"/>
      <c r="RGU540" s="485"/>
      <c r="RGV540" s="340"/>
      <c r="RGW540" s="485"/>
      <c r="RGX540" s="340"/>
      <c r="RGY540" s="485"/>
      <c r="RGZ540" s="340"/>
      <c r="RHA540" s="485"/>
      <c r="RHB540" s="340"/>
      <c r="RHC540" s="485"/>
      <c r="RHD540" s="340"/>
      <c r="RHE540" s="485"/>
      <c r="RHF540" s="340"/>
      <c r="RHG540" s="485"/>
      <c r="RHH540" s="340"/>
      <c r="RHI540" s="485"/>
      <c r="RHJ540" s="340"/>
      <c r="RHK540" s="485"/>
      <c r="RHL540" s="340"/>
      <c r="RHM540" s="485"/>
      <c r="RHN540" s="340"/>
      <c r="RHO540" s="485"/>
      <c r="RHP540" s="340"/>
      <c r="RHQ540" s="485"/>
      <c r="RHR540" s="340"/>
      <c r="RHS540" s="485"/>
      <c r="RHT540" s="340"/>
      <c r="RHU540" s="485"/>
      <c r="RHV540" s="340"/>
      <c r="RHW540" s="485"/>
      <c r="RHX540" s="340"/>
      <c r="RHY540" s="485"/>
      <c r="RHZ540" s="340"/>
      <c r="RIA540" s="485"/>
      <c r="RIB540" s="340"/>
      <c r="RIC540" s="485"/>
      <c r="RID540" s="340"/>
      <c r="RIE540" s="485"/>
      <c r="RIF540" s="340"/>
      <c r="RIG540" s="485"/>
      <c r="RIH540" s="340"/>
      <c r="RII540" s="485"/>
      <c r="RIJ540" s="340"/>
      <c r="RIK540" s="485"/>
      <c r="RIL540" s="340"/>
      <c r="RIM540" s="485"/>
      <c r="RIN540" s="340"/>
      <c r="RIO540" s="485"/>
      <c r="RIP540" s="340"/>
      <c r="RIQ540" s="485"/>
      <c r="RIR540" s="340"/>
      <c r="RIS540" s="485"/>
      <c r="RIT540" s="340"/>
      <c r="RIU540" s="485"/>
      <c r="RIV540" s="340"/>
      <c r="RIW540" s="485"/>
      <c r="RIX540" s="340"/>
      <c r="RIY540" s="485"/>
      <c r="RIZ540" s="340"/>
      <c r="RJA540" s="485"/>
      <c r="RJB540" s="340"/>
      <c r="RJC540" s="485"/>
      <c r="RJD540" s="340"/>
      <c r="RJE540" s="485"/>
      <c r="RJF540" s="340"/>
      <c r="RJG540" s="485"/>
      <c r="RJH540" s="340"/>
      <c r="RJI540" s="485"/>
      <c r="RJJ540" s="340"/>
      <c r="RJK540" s="485"/>
      <c r="RJL540" s="340"/>
      <c r="RJM540" s="485"/>
      <c r="RJN540" s="340"/>
      <c r="RJO540" s="485"/>
      <c r="RJP540" s="340"/>
      <c r="RJQ540" s="485"/>
      <c r="RJR540" s="340"/>
      <c r="RJS540" s="485"/>
      <c r="RJT540" s="340"/>
      <c r="RJU540" s="485"/>
      <c r="RJV540" s="340"/>
      <c r="RJW540" s="485"/>
      <c r="RJX540" s="340"/>
      <c r="RJY540" s="485"/>
      <c r="RJZ540" s="340"/>
      <c r="RKA540" s="485"/>
      <c r="RKB540" s="340"/>
      <c r="RKC540" s="485"/>
      <c r="RKD540" s="340"/>
      <c r="RKE540" s="485"/>
      <c r="RKF540" s="340"/>
      <c r="RKG540" s="485"/>
      <c r="RKH540" s="340"/>
      <c r="RKI540" s="485"/>
      <c r="RKJ540" s="340"/>
      <c r="RKK540" s="485"/>
      <c r="RKL540" s="340"/>
      <c r="RKM540" s="485"/>
      <c r="RKN540" s="340"/>
      <c r="RKO540" s="485"/>
      <c r="RKP540" s="340"/>
      <c r="RKQ540" s="485"/>
      <c r="RKR540" s="340"/>
      <c r="RKS540" s="485"/>
      <c r="RKT540" s="340"/>
      <c r="RKU540" s="485"/>
      <c r="RKV540" s="340"/>
      <c r="RKW540" s="485"/>
      <c r="RKX540" s="340"/>
      <c r="RKY540" s="485"/>
      <c r="RKZ540" s="340"/>
      <c r="RLA540" s="485"/>
      <c r="RLB540" s="340"/>
      <c r="RLC540" s="485"/>
      <c r="RLD540" s="340"/>
      <c r="RLE540" s="485"/>
      <c r="RLF540" s="340"/>
      <c r="RLG540" s="485"/>
      <c r="RLH540" s="340"/>
      <c r="RLI540" s="485"/>
      <c r="RLJ540" s="340"/>
      <c r="RLK540" s="485"/>
      <c r="RLL540" s="340"/>
      <c r="RLM540" s="485"/>
      <c r="RLN540" s="340"/>
      <c r="RLO540" s="485"/>
      <c r="RLP540" s="340"/>
      <c r="RLQ540" s="485"/>
      <c r="RLR540" s="340"/>
      <c r="RLS540" s="485"/>
      <c r="RLT540" s="340"/>
      <c r="RLU540" s="485"/>
      <c r="RLV540" s="340"/>
      <c r="RLW540" s="485"/>
      <c r="RLX540" s="340"/>
      <c r="RLY540" s="485"/>
      <c r="RLZ540" s="340"/>
      <c r="RMA540" s="485"/>
      <c r="RMB540" s="340"/>
      <c r="RMC540" s="485"/>
      <c r="RMD540" s="340"/>
      <c r="RME540" s="485"/>
      <c r="RMF540" s="340"/>
      <c r="RMG540" s="485"/>
      <c r="RMH540" s="340"/>
      <c r="RMI540" s="485"/>
      <c r="RMJ540" s="340"/>
      <c r="RMK540" s="485"/>
      <c r="RML540" s="340"/>
      <c r="RMM540" s="485"/>
      <c r="RMN540" s="340"/>
      <c r="RMO540" s="485"/>
      <c r="RMP540" s="340"/>
      <c r="RMQ540" s="485"/>
      <c r="RMR540" s="340"/>
      <c r="RMS540" s="485"/>
      <c r="RMT540" s="340"/>
      <c r="RMU540" s="485"/>
      <c r="RMV540" s="340"/>
      <c r="RMW540" s="485"/>
      <c r="RMX540" s="340"/>
      <c r="RMY540" s="485"/>
      <c r="RMZ540" s="340"/>
      <c r="RNA540" s="485"/>
      <c r="RNB540" s="340"/>
      <c r="RNC540" s="485"/>
      <c r="RND540" s="340"/>
      <c r="RNE540" s="485"/>
      <c r="RNF540" s="340"/>
      <c r="RNG540" s="485"/>
      <c r="RNH540" s="340"/>
      <c r="RNI540" s="485"/>
      <c r="RNJ540" s="340"/>
      <c r="RNK540" s="485"/>
      <c r="RNL540" s="340"/>
      <c r="RNM540" s="485"/>
      <c r="RNN540" s="340"/>
      <c r="RNO540" s="485"/>
      <c r="RNP540" s="340"/>
      <c r="RNQ540" s="485"/>
      <c r="RNR540" s="340"/>
      <c r="RNS540" s="485"/>
      <c r="RNT540" s="340"/>
      <c r="RNU540" s="485"/>
      <c r="RNV540" s="340"/>
      <c r="RNW540" s="485"/>
      <c r="RNX540" s="340"/>
      <c r="RNY540" s="485"/>
      <c r="RNZ540" s="340"/>
      <c r="ROA540" s="485"/>
      <c r="ROB540" s="340"/>
      <c r="ROC540" s="485"/>
      <c r="ROD540" s="340"/>
      <c r="ROE540" s="485"/>
      <c r="ROF540" s="340"/>
      <c r="ROG540" s="485"/>
      <c r="ROH540" s="340"/>
      <c r="ROI540" s="485"/>
      <c r="ROJ540" s="340"/>
      <c r="ROK540" s="485"/>
      <c r="ROL540" s="340"/>
      <c r="ROM540" s="485"/>
      <c r="RON540" s="340"/>
      <c r="ROO540" s="485"/>
      <c r="ROP540" s="340"/>
      <c r="ROQ540" s="485"/>
      <c r="ROR540" s="340"/>
      <c r="ROS540" s="485"/>
      <c r="ROT540" s="340"/>
      <c r="ROU540" s="485"/>
      <c r="ROV540" s="340"/>
      <c r="ROW540" s="485"/>
      <c r="ROX540" s="340"/>
      <c r="ROY540" s="485"/>
      <c r="ROZ540" s="340"/>
      <c r="RPA540" s="485"/>
      <c r="RPB540" s="340"/>
      <c r="RPC540" s="485"/>
      <c r="RPD540" s="340"/>
      <c r="RPE540" s="485"/>
      <c r="RPF540" s="340"/>
      <c r="RPG540" s="485"/>
      <c r="RPH540" s="340"/>
      <c r="RPI540" s="485"/>
      <c r="RPJ540" s="340"/>
      <c r="RPK540" s="485"/>
      <c r="RPL540" s="340"/>
      <c r="RPM540" s="485"/>
      <c r="RPN540" s="340"/>
      <c r="RPO540" s="485"/>
      <c r="RPP540" s="340"/>
      <c r="RPQ540" s="485"/>
      <c r="RPR540" s="340"/>
      <c r="RPS540" s="485"/>
      <c r="RPT540" s="340"/>
      <c r="RPU540" s="485"/>
      <c r="RPV540" s="340"/>
      <c r="RPW540" s="485"/>
      <c r="RPX540" s="340"/>
      <c r="RPY540" s="485"/>
      <c r="RPZ540" s="340"/>
      <c r="RQA540" s="485"/>
      <c r="RQB540" s="340"/>
      <c r="RQC540" s="485"/>
      <c r="RQD540" s="340"/>
      <c r="RQE540" s="485"/>
      <c r="RQF540" s="340"/>
      <c r="RQG540" s="485"/>
      <c r="RQH540" s="340"/>
      <c r="RQI540" s="485"/>
      <c r="RQJ540" s="340"/>
      <c r="RQK540" s="485"/>
      <c r="RQL540" s="340"/>
      <c r="RQM540" s="485"/>
      <c r="RQN540" s="340"/>
      <c r="RQO540" s="485"/>
      <c r="RQP540" s="340"/>
      <c r="RQQ540" s="485"/>
      <c r="RQR540" s="340"/>
      <c r="RQS540" s="485"/>
      <c r="RQT540" s="340"/>
      <c r="RQU540" s="485"/>
      <c r="RQV540" s="340"/>
      <c r="RQW540" s="485"/>
      <c r="RQX540" s="340"/>
      <c r="RQY540" s="485"/>
      <c r="RQZ540" s="340"/>
      <c r="RRA540" s="485"/>
      <c r="RRB540" s="340"/>
      <c r="RRC540" s="485"/>
      <c r="RRD540" s="340"/>
      <c r="RRE540" s="485"/>
      <c r="RRF540" s="340"/>
      <c r="RRG540" s="485"/>
      <c r="RRH540" s="340"/>
      <c r="RRI540" s="485"/>
      <c r="RRJ540" s="340"/>
      <c r="RRK540" s="485"/>
      <c r="RRL540" s="340"/>
      <c r="RRM540" s="485"/>
      <c r="RRN540" s="340"/>
      <c r="RRO540" s="485"/>
      <c r="RRP540" s="340"/>
      <c r="RRQ540" s="485"/>
      <c r="RRR540" s="340"/>
      <c r="RRS540" s="485"/>
      <c r="RRT540" s="340"/>
      <c r="RRU540" s="485"/>
      <c r="RRV540" s="340"/>
      <c r="RRW540" s="485"/>
      <c r="RRX540" s="340"/>
      <c r="RRY540" s="485"/>
      <c r="RRZ540" s="340"/>
      <c r="RSA540" s="485"/>
      <c r="RSB540" s="340"/>
      <c r="RSC540" s="485"/>
      <c r="RSD540" s="340"/>
      <c r="RSE540" s="485"/>
      <c r="RSF540" s="340"/>
      <c r="RSG540" s="485"/>
      <c r="RSH540" s="340"/>
      <c r="RSI540" s="485"/>
      <c r="RSJ540" s="340"/>
      <c r="RSK540" s="485"/>
      <c r="RSL540" s="340"/>
      <c r="RSM540" s="485"/>
      <c r="RSN540" s="340"/>
      <c r="RSO540" s="485"/>
      <c r="RSP540" s="340"/>
      <c r="RSQ540" s="485"/>
      <c r="RSR540" s="340"/>
      <c r="RSS540" s="485"/>
      <c r="RST540" s="340"/>
      <c r="RSU540" s="485"/>
      <c r="RSV540" s="340"/>
      <c r="RSW540" s="485"/>
      <c r="RSX540" s="340"/>
      <c r="RSY540" s="485"/>
      <c r="RSZ540" s="340"/>
      <c r="RTA540" s="485"/>
      <c r="RTB540" s="340"/>
      <c r="RTC540" s="485"/>
      <c r="RTD540" s="340"/>
      <c r="RTE540" s="485"/>
      <c r="RTF540" s="340"/>
      <c r="RTG540" s="485"/>
      <c r="RTH540" s="340"/>
      <c r="RTI540" s="485"/>
      <c r="RTJ540" s="340"/>
      <c r="RTK540" s="485"/>
      <c r="RTL540" s="340"/>
      <c r="RTM540" s="485"/>
      <c r="RTN540" s="340"/>
      <c r="RTO540" s="485"/>
      <c r="RTP540" s="340"/>
      <c r="RTQ540" s="485"/>
      <c r="RTR540" s="340"/>
      <c r="RTS540" s="485"/>
      <c r="RTT540" s="340"/>
      <c r="RTU540" s="485"/>
      <c r="RTV540" s="340"/>
      <c r="RTW540" s="485"/>
      <c r="RTX540" s="340"/>
      <c r="RTY540" s="485"/>
      <c r="RTZ540" s="340"/>
      <c r="RUA540" s="485"/>
      <c r="RUB540" s="340"/>
      <c r="RUC540" s="485"/>
      <c r="RUD540" s="340"/>
      <c r="RUE540" s="485"/>
      <c r="RUF540" s="340"/>
      <c r="RUG540" s="485"/>
      <c r="RUH540" s="340"/>
      <c r="RUI540" s="485"/>
      <c r="RUJ540" s="340"/>
      <c r="RUK540" s="485"/>
      <c r="RUL540" s="340"/>
      <c r="RUM540" s="485"/>
      <c r="RUN540" s="340"/>
      <c r="RUO540" s="485"/>
      <c r="RUP540" s="340"/>
      <c r="RUQ540" s="485"/>
      <c r="RUR540" s="340"/>
      <c r="RUS540" s="485"/>
      <c r="RUT540" s="340"/>
      <c r="RUU540" s="485"/>
      <c r="RUV540" s="340"/>
      <c r="RUW540" s="485"/>
      <c r="RUX540" s="340"/>
      <c r="RUY540" s="485"/>
      <c r="RUZ540" s="340"/>
      <c r="RVA540" s="485"/>
      <c r="RVB540" s="340"/>
      <c r="RVC540" s="485"/>
      <c r="RVD540" s="340"/>
      <c r="RVE540" s="485"/>
      <c r="RVF540" s="340"/>
      <c r="RVG540" s="485"/>
      <c r="RVH540" s="340"/>
      <c r="RVI540" s="485"/>
      <c r="RVJ540" s="340"/>
      <c r="RVK540" s="485"/>
      <c r="RVL540" s="340"/>
      <c r="RVM540" s="485"/>
      <c r="RVN540" s="340"/>
      <c r="RVO540" s="485"/>
      <c r="RVP540" s="340"/>
      <c r="RVQ540" s="485"/>
      <c r="RVR540" s="340"/>
      <c r="RVS540" s="485"/>
      <c r="RVT540" s="340"/>
      <c r="RVU540" s="485"/>
      <c r="RVV540" s="340"/>
      <c r="RVW540" s="485"/>
      <c r="RVX540" s="340"/>
      <c r="RVY540" s="485"/>
      <c r="RVZ540" s="340"/>
      <c r="RWA540" s="485"/>
      <c r="RWB540" s="340"/>
      <c r="RWC540" s="485"/>
      <c r="RWD540" s="340"/>
      <c r="RWE540" s="485"/>
      <c r="RWF540" s="340"/>
      <c r="RWG540" s="485"/>
      <c r="RWH540" s="340"/>
      <c r="RWI540" s="485"/>
      <c r="RWJ540" s="340"/>
      <c r="RWK540" s="485"/>
      <c r="RWL540" s="340"/>
      <c r="RWM540" s="485"/>
      <c r="RWN540" s="340"/>
      <c r="RWO540" s="485"/>
      <c r="RWP540" s="340"/>
      <c r="RWQ540" s="485"/>
      <c r="RWR540" s="340"/>
      <c r="RWS540" s="485"/>
      <c r="RWT540" s="340"/>
      <c r="RWU540" s="485"/>
      <c r="RWV540" s="340"/>
      <c r="RWW540" s="485"/>
      <c r="RWX540" s="340"/>
      <c r="RWY540" s="485"/>
      <c r="RWZ540" s="340"/>
      <c r="RXA540" s="485"/>
      <c r="RXB540" s="340"/>
      <c r="RXC540" s="485"/>
      <c r="RXD540" s="340"/>
      <c r="RXE540" s="485"/>
      <c r="RXF540" s="340"/>
      <c r="RXG540" s="485"/>
      <c r="RXH540" s="340"/>
      <c r="RXI540" s="485"/>
      <c r="RXJ540" s="340"/>
      <c r="RXK540" s="485"/>
      <c r="RXL540" s="340"/>
      <c r="RXM540" s="485"/>
      <c r="RXN540" s="340"/>
      <c r="RXO540" s="485"/>
      <c r="RXP540" s="340"/>
      <c r="RXQ540" s="485"/>
      <c r="RXR540" s="340"/>
      <c r="RXS540" s="485"/>
      <c r="RXT540" s="340"/>
      <c r="RXU540" s="485"/>
      <c r="RXV540" s="340"/>
      <c r="RXW540" s="485"/>
      <c r="RXX540" s="340"/>
      <c r="RXY540" s="485"/>
      <c r="RXZ540" s="340"/>
      <c r="RYA540" s="485"/>
      <c r="RYB540" s="340"/>
      <c r="RYC540" s="485"/>
      <c r="RYD540" s="340"/>
      <c r="RYE540" s="485"/>
      <c r="RYF540" s="340"/>
      <c r="RYG540" s="485"/>
      <c r="RYH540" s="340"/>
      <c r="RYI540" s="485"/>
      <c r="RYJ540" s="340"/>
      <c r="RYK540" s="485"/>
      <c r="RYL540" s="340"/>
      <c r="RYM540" s="485"/>
      <c r="RYN540" s="340"/>
      <c r="RYO540" s="485"/>
      <c r="RYP540" s="340"/>
      <c r="RYQ540" s="485"/>
      <c r="RYR540" s="340"/>
      <c r="RYS540" s="485"/>
      <c r="RYT540" s="340"/>
      <c r="RYU540" s="485"/>
      <c r="RYV540" s="340"/>
      <c r="RYW540" s="485"/>
      <c r="RYX540" s="340"/>
      <c r="RYY540" s="485"/>
      <c r="RYZ540" s="340"/>
      <c r="RZA540" s="485"/>
      <c r="RZB540" s="340"/>
      <c r="RZC540" s="485"/>
      <c r="RZD540" s="340"/>
      <c r="RZE540" s="485"/>
      <c r="RZF540" s="340"/>
      <c r="RZG540" s="485"/>
      <c r="RZH540" s="340"/>
      <c r="RZI540" s="485"/>
      <c r="RZJ540" s="340"/>
      <c r="RZK540" s="485"/>
      <c r="RZL540" s="340"/>
      <c r="RZM540" s="485"/>
      <c r="RZN540" s="340"/>
      <c r="RZO540" s="485"/>
      <c r="RZP540" s="340"/>
      <c r="RZQ540" s="485"/>
      <c r="RZR540" s="340"/>
      <c r="RZS540" s="485"/>
      <c r="RZT540" s="340"/>
      <c r="RZU540" s="485"/>
      <c r="RZV540" s="340"/>
      <c r="RZW540" s="485"/>
      <c r="RZX540" s="340"/>
      <c r="RZY540" s="485"/>
      <c r="RZZ540" s="340"/>
      <c r="SAA540" s="485"/>
      <c r="SAB540" s="340"/>
      <c r="SAC540" s="485"/>
      <c r="SAD540" s="340"/>
      <c r="SAE540" s="485"/>
      <c r="SAF540" s="340"/>
      <c r="SAG540" s="485"/>
      <c r="SAH540" s="340"/>
      <c r="SAI540" s="485"/>
      <c r="SAJ540" s="340"/>
      <c r="SAK540" s="485"/>
      <c r="SAL540" s="340"/>
      <c r="SAM540" s="485"/>
      <c r="SAN540" s="340"/>
      <c r="SAO540" s="485"/>
      <c r="SAP540" s="340"/>
      <c r="SAQ540" s="485"/>
      <c r="SAR540" s="340"/>
      <c r="SAS540" s="485"/>
      <c r="SAT540" s="340"/>
      <c r="SAU540" s="485"/>
      <c r="SAV540" s="340"/>
      <c r="SAW540" s="485"/>
      <c r="SAX540" s="340"/>
      <c r="SAY540" s="485"/>
      <c r="SAZ540" s="340"/>
      <c r="SBA540" s="485"/>
      <c r="SBB540" s="340"/>
      <c r="SBC540" s="485"/>
      <c r="SBD540" s="340"/>
      <c r="SBE540" s="485"/>
      <c r="SBF540" s="340"/>
      <c r="SBG540" s="485"/>
      <c r="SBH540" s="340"/>
      <c r="SBI540" s="485"/>
      <c r="SBJ540" s="340"/>
      <c r="SBK540" s="485"/>
      <c r="SBL540" s="340"/>
      <c r="SBM540" s="485"/>
      <c r="SBN540" s="340"/>
      <c r="SBO540" s="485"/>
      <c r="SBP540" s="340"/>
      <c r="SBQ540" s="485"/>
      <c r="SBR540" s="340"/>
      <c r="SBS540" s="485"/>
      <c r="SBT540" s="340"/>
      <c r="SBU540" s="485"/>
      <c r="SBV540" s="340"/>
      <c r="SBW540" s="485"/>
      <c r="SBX540" s="340"/>
      <c r="SBY540" s="485"/>
      <c r="SBZ540" s="340"/>
      <c r="SCA540" s="485"/>
      <c r="SCB540" s="340"/>
      <c r="SCC540" s="485"/>
      <c r="SCD540" s="340"/>
      <c r="SCE540" s="485"/>
      <c r="SCF540" s="340"/>
      <c r="SCG540" s="485"/>
      <c r="SCH540" s="340"/>
      <c r="SCI540" s="485"/>
      <c r="SCJ540" s="340"/>
      <c r="SCK540" s="485"/>
      <c r="SCL540" s="340"/>
      <c r="SCM540" s="485"/>
      <c r="SCN540" s="340"/>
      <c r="SCO540" s="485"/>
      <c r="SCP540" s="340"/>
      <c r="SCQ540" s="485"/>
      <c r="SCR540" s="340"/>
      <c r="SCS540" s="485"/>
      <c r="SCT540" s="340"/>
      <c r="SCU540" s="485"/>
      <c r="SCV540" s="340"/>
      <c r="SCW540" s="485"/>
      <c r="SCX540" s="340"/>
      <c r="SCY540" s="485"/>
      <c r="SCZ540" s="340"/>
      <c r="SDA540" s="485"/>
      <c r="SDB540" s="340"/>
      <c r="SDC540" s="485"/>
      <c r="SDD540" s="340"/>
      <c r="SDE540" s="485"/>
      <c r="SDF540" s="340"/>
      <c r="SDG540" s="485"/>
      <c r="SDH540" s="340"/>
      <c r="SDI540" s="485"/>
      <c r="SDJ540" s="340"/>
      <c r="SDK540" s="485"/>
      <c r="SDL540" s="340"/>
      <c r="SDM540" s="485"/>
      <c r="SDN540" s="340"/>
      <c r="SDO540" s="485"/>
      <c r="SDP540" s="340"/>
      <c r="SDQ540" s="485"/>
      <c r="SDR540" s="340"/>
      <c r="SDS540" s="485"/>
      <c r="SDT540" s="340"/>
      <c r="SDU540" s="485"/>
      <c r="SDV540" s="340"/>
      <c r="SDW540" s="485"/>
      <c r="SDX540" s="340"/>
      <c r="SDY540" s="485"/>
      <c r="SDZ540" s="340"/>
      <c r="SEA540" s="485"/>
      <c r="SEB540" s="340"/>
      <c r="SEC540" s="485"/>
      <c r="SED540" s="340"/>
      <c r="SEE540" s="485"/>
      <c r="SEF540" s="340"/>
      <c r="SEG540" s="485"/>
      <c r="SEH540" s="340"/>
      <c r="SEI540" s="485"/>
      <c r="SEJ540" s="340"/>
      <c r="SEK540" s="485"/>
      <c r="SEL540" s="340"/>
      <c r="SEM540" s="485"/>
      <c r="SEN540" s="340"/>
      <c r="SEO540" s="485"/>
      <c r="SEP540" s="340"/>
      <c r="SEQ540" s="485"/>
      <c r="SER540" s="340"/>
      <c r="SES540" s="485"/>
      <c r="SET540" s="340"/>
      <c r="SEU540" s="485"/>
      <c r="SEV540" s="340"/>
      <c r="SEW540" s="485"/>
      <c r="SEX540" s="340"/>
      <c r="SEY540" s="485"/>
      <c r="SEZ540" s="340"/>
      <c r="SFA540" s="485"/>
      <c r="SFB540" s="340"/>
      <c r="SFC540" s="485"/>
      <c r="SFD540" s="340"/>
      <c r="SFE540" s="485"/>
      <c r="SFF540" s="340"/>
      <c r="SFG540" s="485"/>
      <c r="SFH540" s="340"/>
      <c r="SFI540" s="485"/>
      <c r="SFJ540" s="340"/>
      <c r="SFK540" s="485"/>
      <c r="SFL540" s="340"/>
      <c r="SFM540" s="485"/>
      <c r="SFN540" s="340"/>
      <c r="SFO540" s="485"/>
      <c r="SFP540" s="340"/>
      <c r="SFQ540" s="485"/>
      <c r="SFR540" s="340"/>
      <c r="SFS540" s="485"/>
      <c r="SFT540" s="340"/>
      <c r="SFU540" s="485"/>
      <c r="SFV540" s="340"/>
      <c r="SFW540" s="485"/>
      <c r="SFX540" s="340"/>
      <c r="SFY540" s="485"/>
      <c r="SFZ540" s="340"/>
      <c r="SGA540" s="485"/>
      <c r="SGB540" s="340"/>
      <c r="SGC540" s="485"/>
      <c r="SGD540" s="340"/>
      <c r="SGE540" s="485"/>
      <c r="SGF540" s="340"/>
      <c r="SGG540" s="485"/>
      <c r="SGH540" s="340"/>
      <c r="SGI540" s="485"/>
      <c r="SGJ540" s="340"/>
      <c r="SGK540" s="485"/>
      <c r="SGL540" s="340"/>
      <c r="SGM540" s="485"/>
      <c r="SGN540" s="340"/>
      <c r="SGO540" s="485"/>
      <c r="SGP540" s="340"/>
      <c r="SGQ540" s="485"/>
      <c r="SGR540" s="340"/>
      <c r="SGS540" s="485"/>
      <c r="SGT540" s="340"/>
      <c r="SGU540" s="485"/>
      <c r="SGV540" s="340"/>
      <c r="SGW540" s="485"/>
      <c r="SGX540" s="340"/>
      <c r="SGY540" s="485"/>
      <c r="SGZ540" s="340"/>
      <c r="SHA540" s="485"/>
      <c r="SHB540" s="340"/>
      <c r="SHC540" s="485"/>
      <c r="SHD540" s="340"/>
      <c r="SHE540" s="485"/>
      <c r="SHF540" s="340"/>
      <c r="SHG540" s="485"/>
      <c r="SHH540" s="340"/>
      <c r="SHI540" s="485"/>
      <c r="SHJ540" s="340"/>
      <c r="SHK540" s="485"/>
      <c r="SHL540" s="340"/>
      <c r="SHM540" s="485"/>
      <c r="SHN540" s="340"/>
      <c r="SHO540" s="485"/>
      <c r="SHP540" s="340"/>
      <c r="SHQ540" s="485"/>
      <c r="SHR540" s="340"/>
      <c r="SHS540" s="485"/>
      <c r="SHT540" s="340"/>
      <c r="SHU540" s="485"/>
      <c r="SHV540" s="340"/>
      <c r="SHW540" s="485"/>
      <c r="SHX540" s="340"/>
      <c r="SHY540" s="485"/>
      <c r="SHZ540" s="340"/>
      <c r="SIA540" s="485"/>
      <c r="SIB540" s="340"/>
      <c r="SIC540" s="485"/>
      <c r="SID540" s="340"/>
      <c r="SIE540" s="485"/>
      <c r="SIF540" s="340"/>
      <c r="SIG540" s="485"/>
      <c r="SIH540" s="340"/>
      <c r="SII540" s="485"/>
      <c r="SIJ540" s="340"/>
      <c r="SIK540" s="485"/>
      <c r="SIL540" s="340"/>
      <c r="SIM540" s="485"/>
      <c r="SIN540" s="340"/>
      <c r="SIO540" s="485"/>
      <c r="SIP540" s="340"/>
      <c r="SIQ540" s="485"/>
      <c r="SIR540" s="340"/>
      <c r="SIS540" s="485"/>
      <c r="SIT540" s="340"/>
      <c r="SIU540" s="485"/>
      <c r="SIV540" s="340"/>
      <c r="SIW540" s="485"/>
      <c r="SIX540" s="340"/>
      <c r="SIY540" s="485"/>
      <c r="SIZ540" s="340"/>
      <c r="SJA540" s="485"/>
      <c r="SJB540" s="340"/>
      <c r="SJC540" s="485"/>
      <c r="SJD540" s="340"/>
      <c r="SJE540" s="485"/>
      <c r="SJF540" s="340"/>
      <c r="SJG540" s="485"/>
      <c r="SJH540" s="340"/>
      <c r="SJI540" s="485"/>
      <c r="SJJ540" s="340"/>
      <c r="SJK540" s="485"/>
      <c r="SJL540" s="340"/>
      <c r="SJM540" s="485"/>
      <c r="SJN540" s="340"/>
      <c r="SJO540" s="485"/>
      <c r="SJP540" s="340"/>
      <c r="SJQ540" s="485"/>
      <c r="SJR540" s="340"/>
      <c r="SJS540" s="485"/>
      <c r="SJT540" s="340"/>
      <c r="SJU540" s="485"/>
      <c r="SJV540" s="340"/>
      <c r="SJW540" s="485"/>
      <c r="SJX540" s="340"/>
      <c r="SJY540" s="485"/>
      <c r="SJZ540" s="340"/>
      <c r="SKA540" s="485"/>
      <c r="SKB540" s="340"/>
      <c r="SKC540" s="485"/>
      <c r="SKD540" s="340"/>
      <c r="SKE540" s="485"/>
      <c r="SKF540" s="340"/>
      <c r="SKG540" s="485"/>
      <c r="SKH540" s="340"/>
      <c r="SKI540" s="485"/>
      <c r="SKJ540" s="340"/>
      <c r="SKK540" s="485"/>
      <c r="SKL540" s="340"/>
      <c r="SKM540" s="485"/>
      <c r="SKN540" s="340"/>
      <c r="SKO540" s="485"/>
      <c r="SKP540" s="340"/>
      <c r="SKQ540" s="485"/>
      <c r="SKR540" s="340"/>
      <c r="SKS540" s="485"/>
      <c r="SKT540" s="340"/>
      <c r="SKU540" s="485"/>
      <c r="SKV540" s="340"/>
      <c r="SKW540" s="485"/>
      <c r="SKX540" s="340"/>
      <c r="SKY540" s="485"/>
      <c r="SKZ540" s="340"/>
      <c r="SLA540" s="485"/>
      <c r="SLB540" s="340"/>
      <c r="SLC540" s="485"/>
      <c r="SLD540" s="340"/>
      <c r="SLE540" s="485"/>
      <c r="SLF540" s="340"/>
      <c r="SLG540" s="485"/>
      <c r="SLH540" s="340"/>
      <c r="SLI540" s="485"/>
      <c r="SLJ540" s="340"/>
      <c r="SLK540" s="485"/>
      <c r="SLL540" s="340"/>
      <c r="SLM540" s="485"/>
      <c r="SLN540" s="340"/>
      <c r="SLO540" s="485"/>
      <c r="SLP540" s="340"/>
      <c r="SLQ540" s="485"/>
      <c r="SLR540" s="340"/>
      <c r="SLS540" s="485"/>
      <c r="SLT540" s="340"/>
      <c r="SLU540" s="485"/>
      <c r="SLV540" s="340"/>
      <c r="SLW540" s="485"/>
      <c r="SLX540" s="340"/>
      <c r="SLY540" s="485"/>
      <c r="SLZ540" s="340"/>
      <c r="SMA540" s="485"/>
      <c r="SMB540" s="340"/>
      <c r="SMC540" s="485"/>
      <c r="SMD540" s="340"/>
      <c r="SME540" s="485"/>
      <c r="SMF540" s="340"/>
      <c r="SMG540" s="485"/>
      <c r="SMH540" s="340"/>
      <c r="SMI540" s="485"/>
      <c r="SMJ540" s="340"/>
      <c r="SMK540" s="485"/>
      <c r="SML540" s="340"/>
      <c r="SMM540" s="485"/>
      <c r="SMN540" s="340"/>
      <c r="SMO540" s="485"/>
      <c r="SMP540" s="340"/>
      <c r="SMQ540" s="485"/>
      <c r="SMR540" s="340"/>
      <c r="SMS540" s="485"/>
      <c r="SMT540" s="340"/>
      <c r="SMU540" s="485"/>
      <c r="SMV540" s="340"/>
      <c r="SMW540" s="485"/>
      <c r="SMX540" s="340"/>
      <c r="SMY540" s="485"/>
      <c r="SMZ540" s="340"/>
      <c r="SNA540" s="485"/>
      <c r="SNB540" s="340"/>
      <c r="SNC540" s="485"/>
      <c r="SND540" s="340"/>
      <c r="SNE540" s="485"/>
      <c r="SNF540" s="340"/>
      <c r="SNG540" s="485"/>
      <c r="SNH540" s="340"/>
      <c r="SNI540" s="485"/>
      <c r="SNJ540" s="340"/>
      <c r="SNK540" s="485"/>
      <c r="SNL540" s="340"/>
      <c r="SNM540" s="485"/>
      <c r="SNN540" s="340"/>
      <c r="SNO540" s="485"/>
      <c r="SNP540" s="340"/>
      <c r="SNQ540" s="485"/>
      <c r="SNR540" s="340"/>
      <c r="SNS540" s="485"/>
      <c r="SNT540" s="340"/>
      <c r="SNU540" s="485"/>
      <c r="SNV540" s="340"/>
      <c r="SNW540" s="485"/>
      <c r="SNX540" s="340"/>
      <c r="SNY540" s="485"/>
      <c r="SNZ540" s="340"/>
      <c r="SOA540" s="485"/>
      <c r="SOB540" s="340"/>
      <c r="SOC540" s="485"/>
      <c r="SOD540" s="340"/>
      <c r="SOE540" s="485"/>
      <c r="SOF540" s="340"/>
      <c r="SOG540" s="485"/>
      <c r="SOH540" s="340"/>
      <c r="SOI540" s="485"/>
      <c r="SOJ540" s="340"/>
      <c r="SOK540" s="485"/>
      <c r="SOL540" s="340"/>
      <c r="SOM540" s="485"/>
      <c r="SON540" s="340"/>
      <c r="SOO540" s="485"/>
      <c r="SOP540" s="340"/>
      <c r="SOQ540" s="485"/>
      <c r="SOR540" s="340"/>
      <c r="SOS540" s="485"/>
      <c r="SOT540" s="340"/>
      <c r="SOU540" s="485"/>
      <c r="SOV540" s="340"/>
      <c r="SOW540" s="485"/>
      <c r="SOX540" s="340"/>
      <c r="SOY540" s="485"/>
      <c r="SOZ540" s="340"/>
      <c r="SPA540" s="485"/>
      <c r="SPB540" s="340"/>
      <c r="SPC540" s="485"/>
      <c r="SPD540" s="340"/>
      <c r="SPE540" s="485"/>
      <c r="SPF540" s="340"/>
      <c r="SPG540" s="485"/>
      <c r="SPH540" s="340"/>
      <c r="SPI540" s="485"/>
      <c r="SPJ540" s="340"/>
      <c r="SPK540" s="485"/>
      <c r="SPL540" s="340"/>
      <c r="SPM540" s="485"/>
      <c r="SPN540" s="340"/>
      <c r="SPO540" s="485"/>
      <c r="SPP540" s="340"/>
      <c r="SPQ540" s="485"/>
      <c r="SPR540" s="340"/>
      <c r="SPS540" s="485"/>
      <c r="SPT540" s="340"/>
      <c r="SPU540" s="485"/>
      <c r="SPV540" s="340"/>
      <c r="SPW540" s="485"/>
      <c r="SPX540" s="340"/>
      <c r="SPY540" s="485"/>
      <c r="SPZ540" s="340"/>
      <c r="SQA540" s="485"/>
      <c r="SQB540" s="340"/>
      <c r="SQC540" s="485"/>
      <c r="SQD540" s="340"/>
      <c r="SQE540" s="485"/>
      <c r="SQF540" s="340"/>
      <c r="SQG540" s="485"/>
      <c r="SQH540" s="340"/>
      <c r="SQI540" s="485"/>
      <c r="SQJ540" s="340"/>
      <c r="SQK540" s="485"/>
      <c r="SQL540" s="340"/>
      <c r="SQM540" s="485"/>
      <c r="SQN540" s="340"/>
      <c r="SQO540" s="485"/>
      <c r="SQP540" s="340"/>
      <c r="SQQ540" s="485"/>
      <c r="SQR540" s="340"/>
      <c r="SQS540" s="485"/>
      <c r="SQT540" s="340"/>
      <c r="SQU540" s="485"/>
      <c r="SQV540" s="340"/>
      <c r="SQW540" s="485"/>
      <c r="SQX540" s="340"/>
      <c r="SQY540" s="485"/>
      <c r="SQZ540" s="340"/>
      <c r="SRA540" s="485"/>
      <c r="SRB540" s="340"/>
      <c r="SRC540" s="485"/>
      <c r="SRD540" s="340"/>
      <c r="SRE540" s="485"/>
      <c r="SRF540" s="340"/>
      <c r="SRG540" s="485"/>
      <c r="SRH540" s="340"/>
      <c r="SRI540" s="485"/>
      <c r="SRJ540" s="340"/>
      <c r="SRK540" s="485"/>
      <c r="SRL540" s="340"/>
      <c r="SRM540" s="485"/>
      <c r="SRN540" s="340"/>
      <c r="SRO540" s="485"/>
      <c r="SRP540" s="340"/>
      <c r="SRQ540" s="485"/>
      <c r="SRR540" s="340"/>
      <c r="SRS540" s="485"/>
      <c r="SRT540" s="340"/>
      <c r="SRU540" s="485"/>
      <c r="SRV540" s="340"/>
      <c r="SRW540" s="485"/>
      <c r="SRX540" s="340"/>
      <c r="SRY540" s="485"/>
      <c r="SRZ540" s="340"/>
      <c r="SSA540" s="485"/>
      <c r="SSB540" s="340"/>
      <c r="SSC540" s="485"/>
      <c r="SSD540" s="340"/>
      <c r="SSE540" s="485"/>
      <c r="SSF540" s="340"/>
      <c r="SSG540" s="485"/>
      <c r="SSH540" s="340"/>
      <c r="SSI540" s="485"/>
      <c r="SSJ540" s="340"/>
      <c r="SSK540" s="485"/>
      <c r="SSL540" s="340"/>
      <c r="SSM540" s="485"/>
      <c r="SSN540" s="340"/>
      <c r="SSO540" s="485"/>
      <c r="SSP540" s="340"/>
      <c r="SSQ540" s="485"/>
      <c r="SSR540" s="340"/>
      <c r="SSS540" s="485"/>
      <c r="SST540" s="340"/>
      <c r="SSU540" s="485"/>
      <c r="SSV540" s="340"/>
      <c r="SSW540" s="485"/>
      <c r="SSX540" s="340"/>
      <c r="SSY540" s="485"/>
      <c r="SSZ540" s="340"/>
      <c r="STA540" s="485"/>
      <c r="STB540" s="340"/>
      <c r="STC540" s="485"/>
      <c r="STD540" s="340"/>
      <c r="STE540" s="485"/>
      <c r="STF540" s="340"/>
      <c r="STG540" s="485"/>
      <c r="STH540" s="340"/>
      <c r="STI540" s="485"/>
      <c r="STJ540" s="340"/>
      <c r="STK540" s="485"/>
      <c r="STL540" s="340"/>
      <c r="STM540" s="485"/>
      <c r="STN540" s="340"/>
      <c r="STO540" s="485"/>
      <c r="STP540" s="340"/>
      <c r="STQ540" s="485"/>
      <c r="STR540" s="340"/>
      <c r="STS540" s="485"/>
      <c r="STT540" s="340"/>
      <c r="STU540" s="485"/>
      <c r="STV540" s="340"/>
      <c r="STW540" s="485"/>
      <c r="STX540" s="340"/>
      <c r="STY540" s="485"/>
      <c r="STZ540" s="340"/>
      <c r="SUA540" s="485"/>
      <c r="SUB540" s="340"/>
      <c r="SUC540" s="485"/>
      <c r="SUD540" s="340"/>
      <c r="SUE540" s="485"/>
      <c r="SUF540" s="340"/>
      <c r="SUG540" s="485"/>
      <c r="SUH540" s="340"/>
      <c r="SUI540" s="485"/>
      <c r="SUJ540" s="340"/>
      <c r="SUK540" s="485"/>
      <c r="SUL540" s="340"/>
      <c r="SUM540" s="485"/>
      <c r="SUN540" s="340"/>
      <c r="SUO540" s="485"/>
      <c r="SUP540" s="340"/>
      <c r="SUQ540" s="485"/>
      <c r="SUR540" s="340"/>
      <c r="SUS540" s="485"/>
      <c r="SUT540" s="340"/>
      <c r="SUU540" s="485"/>
      <c r="SUV540" s="340"/>
      <c r="SUW540" s="485"/>
      <c r="SUX540" s="340"/>
      <c r="SUY540" s="485"/>
      <c r="SUZ540" s="340"/>
      <c r="SVA540" s="485"/>
      <c r="SVB540" s="340"/>
      <c r="SVC540" s="485"/>
      <c r="SVD540" s="340"/>
      <c r="SVE540" s="485"/>
      <c r="SVF540" s="340"/>
      <c r="SVG540" s="485"/>
      <c r="SVH540" s="340"/>
      <c r="SVI540" s="485"/>
      <c r="SVJ540" s="340"/>
      <c r="SVK540" s="485"/>
      <c r="SVL540" s="340"/>
      <c r="SVM540" s="485"/>
      <c r="SVN540" s="340"/>
      <c r="SVO540" s="485"/>
      <c r="SVP540" s="340"/>
      <c r="SVQ540" s="485"/>
      <c r="SVR540" s="340"/>
      <c r="SVS540" s="485"/>
      <c r="SVT540" s="340"/>
      <c r="SVU540" s="485"/>
      <c r="SVV540" s="340"/>
      <c r="SVW540" s="485"/>
      <c r="SVX540" s="340"/>
      <c r="SVY540" s="485"/>
      <c r="SVZ540" s="340"/>
      <c r="SWA540" s="485"/>
      <c r="SWB540" s="340"/>
      <c r="SWC540" s="485"/>
      <c r="SWD540" s="340"/>
      <c r="SWE540" s="485"/>
      <c r="SWF540" s="340"/>
      <c r="SWG540" s="485"/>
      <c r="SWH540" s="340"/>
      <c r="SWI540" s="485"/>
      <c r="SWJ540" s="340"/>
      <c r="SWK540" s="485"/>
      <c r="SWL540" s="340"/>
      <c r="SWM540" s="485"/>
      <c r="SWN540" s="340"/>
      <c r="SWO540" s="485"/>
      <c r="SWP540" s="340"/>
      <c r="SWQ540" s="485"/>
      <c r="SWR540" s="340"/>
      <c r="SWS540" s="485"/>
      <c r="SWT540" s="340"/>
      <c r="SWU540" s="485"/>
      <c r="SWV540" s="340"/>
      <c r="SWW540" s="485"/>
      <c r="SWX540" s="340"/>
      <c r="SWY540" s="485"/>
      <c r="SWZ540" s="340"/>
      <c r="SXA540" s="485"/>
      <c r="SXB540" s="340"/>
      <c r="SXC540" s="485"/>
      <c r="SXD540" s="340"/>
      <c r="SXE540" s="485"/>
      <c r="SXF540" s="340"/>
      <c r="SXG540" s="485"/>
      <c r="SXH540" s="340"/>
      <c r="SXI540" s="485"/>
      <c r="SXJ540" s="340"/>
      <c r="SXK540" s="485"/>
      <c r="SXL540" s="340"/>
      <c r="SXM540" s="485"/>
      <c r="SXN540" s="340"/>
      <c r="SXO540" s="485"/>
      <c r="SXP540" s="340"/>
      <c r="SXQ540" s="485"/>
      <c r="SXR540" s="340"/>
      <c r="SXS540" s="485"/>
      <c r="SXT540" s="340"/>
      <c r="SXU540" s="485"/>
      <c r="SXV540" s="340"/>
      <c r="SXW540" s="485"/>
      <c r="SXX540" s="340"/>
      <c r="SXY540" s="485"/>
      <c r="SXZ540" s="340"/>
      <c r="SYA540" s="485"/>
      <c r="SYB540" s="340"/>
      <c r="SYC540" s="485"/>
      <c r="SYD540" s="340"/>
      <c r="SYE540" s="485"/>
      <c r="SYF540" s="340"/>
      <c r="SYG540" s="485"/>
      <c r="SYH540" s="340"/>
      <c r="SYI540" s="485"/>
      <c r="SYJ540" s="340"/>
      <c r="SYK540" s="485"/>
      <c r="SYL540" s="340"/>
      <c r="SYM540" s="485"/>
      <c r="SYN540" s="340"/>
      <c r="SYO540" s="485"/>
      <c r="SYP540" s="340"/>
      <c r="SYQ540" s="485"/>
      <c r="SYR540" s="340"/>
      <c r="SYS540" s="485"/>
      <c r="SYT540" s="340"/>
      <c r="SYU540" s="485"/>
      <c r="SYV540" s="340"/>
      <c r="SYW540" s="485"/>
      <c r="SYX540" s="340"/>
      <c r="SYY540" s="485"/>
      <c r="SYZ540" s="340"/>
      <c r="SZA540" s="485"/>
      <c r="SZB540" s="340"/>
      <c r="SZC540" s="485"/>
      <c r="SZD540" s="340"/>
      <c r="SZE540" s="485"/>
      <c r="SZF540" s="340"/>
      <c r="SZG540" s="485"/>
      <c r="SZH540" s="340"/>
      <c r="SZI540" s="485"/>
      <c r="SZJ540" s="340"/>
      <c r="SZK540" s="485"/>
      <c r="SZL540" s="340"/>
      <c r="SZM540" s="485"/>
      <c r="SZN540" s="340"/>
      <c r="SZO540" s="485"/>
      <c r="SZP540" s="340"/>
      <c r="SZQ540" s="485"/>
      <c r="SZR540" s="340"/>
      <c r="SZS540" s="485"/>
      <c r="SZT540" s="340"/>
      <c r="SZU540" s="485"/>
      <c r="SZV540" s="340"/>
      <c r="SZW540" s="485"/>
      <c r="SZX540" s="340"/>
      <c r="SZY540" s="485"/>
      <c r="SZZ540" s="340"/>
      <c r="TAA540" s="485"/>
      <c r="TAB540" s="340"/>
      <c r="TAC540" s="485"/>
      <c r="TAD540" s="340"/>
      <c r="TAE540" s="485"/>
      <c r="TAF540" s="340"/>
      <c r="TAG540" s="485"/>
      <c r="TAH540" s="340"/>
      <c r="TAI540" s="485"/>
      <c r="TAJ540" s="340"/>
      <c r="TAK540" s="485"/>
      <c r="TAL540" s="340"/>
      <c r="TAM540" s="485"/>
      <c r="TAN540" s="340"/>
      <c r="TAO540" s="485"/>
      <c r="TAP540" s="340"/>
      <c r="TAQ540" s="485"/>
      <c r="TAR540" s="340"/>
      <c r="TAS540" s="485"/>
      <c r="TAT540" s="340"/>
      <c r="TAU540" s="485"/>
      <c r="TAV540" s="340"/>
      <c r="TAW540" s="485"/>
      <c r="TAX540" s="340"/>
      <c r="TAY540" s="485"/>
      <c r="TAZ540" s="340"/>
      <c r="TBA540" s="485"/>
      <c r="TBB540" s="340"/>
      <c r="TBC540" s="485"/>
      <c r="TBD540" s="340"/>
      <c r="TBE540" s="485"/>
      <c r="TBF540" s="340"/>
      <c r="TBG540" s="485"/>
      <c r="TBH540" s="340"/>
      <c r="TBI540" s="485"/>
      <c r="TBJ540" s="340"/>
      <c r="TBK540" s="485"/>
      <c r="TBL540" s="340"/>
      <c r="TBM540" s="485"/>
      <c r="TBN540" s="340"/>
      <c r="TBO540" s="485"/>
      <c r="TBP540" s="340"/>
      <c r="TBQ540" s="485"/>
      <c r="TBR540" s="340"/>
      <c r="TBS540" s="485"/>
      <c r="TBT540" s="340"/>
      <c r="TBU540" s="485"/>
      <c r="TBV540" s="340"/>
      <c r="TBW540" s="485"/>
      <c r="TBX540" s="340"/>
      <c r="TBY540" s="485"/>
      <c r="TBZ540" s="340"/>
      <c r="TCA540" s="485"/>
      <c r="TCB540" s="340"/>
      <c r="TCC540" s="485"/>
      <c r="TCD540" s="340"/>
      <c r="TCE540" s="485"/>
      <c r="TCF540" s="340"/>
      <c r="TCG540" s="485"/>
      <c r="TCH540" s="340"/>
      <c r="TCI540" s="485"/>
      <c r="TCJ540" s="340"/>
      <c r="TCK540" s="485"/>
      <c r="TCL540" s="340"/>
      <c r="TCM540" s="485"/>
      <c r="TCN540" s="340"/>
      <c r="TCO540" s="485"/>
      <c r="TCP540" s="340"/>
      <c r="TCQ540" s="485"/>
      <c r="TCR540" s="340"/>
      <c r="TCS540" s="485"/>
      <c r="TCT540" s="340"/>
      <c r="TCU540" s="485"/>
      <c r="TCV540" s="340"/>
      <c r="TCW540" s="485"/>
      <c r="TCX540" s="340"/>
      <c r="TCY540" s="485"/>
      <c r="TCZ540" s="340"/>
      <c r="TDA540" s="485"/>
      <c r="TDB540" s="340"/>
      <c r="TDC540" s="485"/>
      <c r="TDD540" s="340"/>
      <c r="TDE540" s="485"/>
      <c r="TDF540" s="340"/>
      <c r="TDG540" s="485"/>
      <c r="TDH540" s="340"/>
      <c r="TDI540" s="485"/>
      <c r="TDJ540" s="340"/>
      <c r="TDK540" s="485"/>
      <c r="TDL540" s="340"/>
      <c r="TDM540" s="485"/>
      <c r="TDN540" s="340"/>
      <c r="TDO540" s="485"/>
      <c r="TDP540" s="340"/>
      <c r="TDQ540" s="485"/>
      <c r="TDR540" s="340"/>
      <c r="TDS540" s="485"/>
      <c r="TDT540" s="340"/>
      <c r="TDU540" s="485"/>
      <c r="TDV540" s="340"/>
      <c r="TDW540" s="485"/>
      <c r="TDX540" s="340"/>
      <c r="TDY540" s="485"/>
      <c r="TDZ540" s="340"/>
      <c r="TEA540" s="485"/>
      <c r="TEB540" s="340"/>
      <c r="TEC540" s="485"/>
      <c r="TED540" s="340"/>
      <c r="TEE540" s="485"/>
      <c r="TEF540" s="340"/>
      <c r="TEG540" s="485"/>
      <c r="TEH540" s="340"/>
      <c r="TEI540" s="485"/>
      <c r="TEJ540" s="340"/>
      <c r="TEK540" s="485"/>
      <c r="TEL540" s="340"/>
      <c r="TEM540" s="485"/>
      <c r="TEN540" s="340"/>
      <c r="TEO540" s="485"/>
      <c r="TEP540" s="340"/>
      <c r="TEQ540" s="485"/>
      <c r="TER540" s="340"/>
      <c r="TES540" s="485"/>
      <c r="TET540" s="340"/>
      <c r="TEU540" s="485"/>
      <c r="TEV540" s="340"/>
      <c r="TEW540" s="485"/>
      <c r="TEX540" s="340"/>
      <c r="TEY540" s="485"/>
      <c r="TEZ540" s="340"/>
      <c r="TFA540" s="485"/>
      <c r="TFB540" s="340"/>
      <c r="TFC540" s="485"/>
      <c r="TFD540" s="340"/>
      <c r="TFE540" s="485"/>
      <c r="TFF540" s="340"/>
      <c r="TFG540" s="485"/>
      <c r="TFH540" s="340"/>
      <c r="TFI540" s="485"/>
      <c r="TFJ540" s="340"/>
      <c r="TFK540" s="485"/>
      <c r="TFL540" s="340"/>
      <c r="TFM540" s="485"/>
      <c r="TFN540" s="340"/>
      <c r="TFO540" s="485"/>
      <c r="TFP540" s="340"/>
      <c r="TFQ540" s="485"/>
      <c r="TFR540" s="340"/>
      <c r="TFS540" s="485"/>
      <c r="TFT540" s="340"/>
      <c r="TFU540" s="485"/>
      <c r="TFV540" s="340"/>
      <c r="TFW540" s="485"/>
      <c r="TFX540" s="340"/>
      <c r="TFY540" s="485"/>
      <c r="TFZ540" s="340"/>
      <c r="TGA540" s="485"/>
      <c r="TGB540" s="340"/>
      <c r="TGC540" s="485"/>
      <c r="TGD540" s="340"/>
      <c r="TGE540" s="485"/>
      <c r="TGF540" s="340"/>
      <c r="TGG540" s="485"/>
      <c r="TGH540" s="340"/>
      <c r="TGI540" s="485"/>
      <c r="TGJ540" s="340"/>
      <c r="TGK540" s="485"/>
      <c r="TGL540" s="340"/>
      <c r="TGM540" s="485"/>
      <c r="TGN540" s="340"/>
      <c r="TGO540" s="485"/>
      <c r="TGP540" s="340"/>
      <c r="TGQ540" s="485"/>
      <c r="TGR540" s="340"/>
      <c r="TGS540" s="485"/>
      <c r="TGT540" s="340"/>
      <c r="TGU540" s="485"/>
      <c r="TGV540" s="340"/>
      <c r="TGW540" s="485"/>
      <c r="TGX540" s="340"/>
      <c r="TGY540" s="485"/>
      <c r="TGZ540" s="340"/>
      <c r="THA540" s="485"/>
      <c r="THB540" s="340"/>
      <c r="THC540" s="485"/>
      <c r="THD540" s="340"/>
      <c r="THE540" s="485"/>
      <c r="THF540" s="340"/>
      <c r="THG540" s="485"/>
      <c r="THH540" s="340"/>
      <c r="THI540" s="485"/>
      <c r="THJ540" s="340"/>
      <c r="THK540" s="485"/>
      <c r="THL540" s="340"/>
      <c r="THM540" s="485"/>
      <c r="THN540" s="340"/>
      <c r="THO540" s="485"/>
      <c r="THP540" s="340"/>
      <c r="THQ540" s="485"/>
      <c r="THR540" s="340"/>
      <c r="THS540" s="485"/>
      <c r="THT540" s="340"/>
      <c r="THU540" s="485"/>
      <c r="THV540" s="340"/>
      <c r="THW540" s="485"/>
      <c r="THX540" s="340"/>
      <c r="THY540" s="485"/>
      <c r="THZ540" s="340"/>
      <c r="TIA540" s="485"/>
      <c r="TIB540" s="340"/>
      <c r="TIC540" s="485"/>
      <c r="TID540" s="340"/>
      <c r="TIE540" s="485"/>
      <c r="TIF540" s="340"/>
      <c r="TIG540" s="485"/>
      <c r="TIH540" s="340"/>
      <c r="TII540" s="485"/>
      <c r="TIJ540" s="340"/>
      <c r="TIK540" s="485"/>
      <c r="TIL540" s="340"/>
      <c r="TIM540" s="485"/>
      <c r="TIN540" s="340"/>
      <c r="TIO540" s="485"/>
      <c r="TIP540" s="340"/>
      <c r="TIQ540" s="485"/>
      <c r="TIR540" s="340"/>
      <c r="TIS540" s="485"/>
      <c r="TIT540" s="340"/>
      <c r="TIU540" s="485"/>
      <c r="TIV540" s="340"/>
      <c r="TIW540" s="485"/>
      <c r="TIX540" s="340"/>
      <c r="TIY540" s="485"/>
      <c r="TIZ540" s="340"/>
      <c r="TJA540" s="485"/>
      <c r="TJB540" s="340"/>
      <c r="TJC540" s="485"/>
      <c r="TJD540" s="340"/>
      <c r="TJE540" s="485"/>
      <c r="TJF540" s="340"/>
      <c r="TJG540" s="485"/>
      <c r="TJH540" s="340"/>
      <c r="TJI540" s="485"/>
      <c r="TJJ540" s="340"/>
      <c r="TJK540" s="485"/>
      <c r="TJL540" s="340"/>
      <c r="TJM540" s="485"/>
      <c r="TJN540" s="340"/>
      <c r="TJO540" s="485"/>
      <c r="TJP540" s="340"/>
      <c r="TJQ540" s="485"/>
      <c r="TJR540" s="340"/>
      <c r="TJS540" s="485"/>
      <c r="TJT540" s="340"/>
      <c r="TJU540" s="485"/>
      <c r="TJV540" s="340"/>
      <c r="TJW540" s="485"/>
      <c r="TJX540" s="340"/>
      <c r="TJY540" s="485"/>
      <c r="TJZ540" s="340"/>
      <c r="TKA540" s="485"/>
      <c r="TKB540" s="340"/>
      <c r="TKC540" s="485"/>
      <c r="TKD540" s="340"/>
      <c r="TKE540" s="485"/>
      <c r="TKF540" s="340"/>
      <c r="TKG540" s="485"/>
      <c r="TKH540" s="340"/>
      <c r="TKI540" s="485"/>
      <c r="TKJ540" s="340"/>
      <c r="TKK540" s="485"/>
      <c r="TKL540" s="340"/>
      <c r="TKM540" s="485"/>
      <c r="TKN540" s="340"/>
      <c r="TKO540" s="485"/>
      <c r="TKP540" s="340"/>
      <c r="TKQ540" s="485"/>
      <c r="TKR540" s="340"/>
      <c r="TKS540" s="485"/>
      <c r="TKT540" s="340"/>
      <c r="TKU540" s="485"/>
      <c r="TKV540" s="340"/>
      <c r="TKW540" s="485"/>
      <c r="TKX540" s="340"/>
      <c r="TKY540" s="485"/>
      <c r="TKZ540" s="340"/>
      <c r="TLA540" s="485"/>
      <c r="TLB540" s="340"/>
      <c r="TLC540" s="485"/>
      <c r="TLD540" s="340"/>
      <c r="TLE540" s="485"/>
      <c r="TLF540" s="340"/>
      <c r="TLG540" s="485"/>
      <c r="TLH540" s="340"/>
      <c r="TLI540" s="485"/>
      <c r="TLJ540" s="340"/>
      <c r="TLK540" s="485"/>
      <c r="TLL540" s="340"/>
      <c r="TLM540" s="485"/>
      <c r="TLN540" s="340"/>
      <c r="TLO540" s="485"/>
      <c r="TLP540" s="340"/>
      <c r="TLQ540" s="485"/>
      <c r="TLR540" s="340"/>
      <c r="TLS540" s="485"/>
      <c r="TLT540" s="340"/>
      <c r="TLU540" s="485"/>
      <c r="TLV540" s="340"/>
      <c r="TLW540" s="485"/>
      <c r="TLX540" s="340"/>
      <c r="TLY540" s="485"/>
      <c r="TLZ540" s="340"/>
      <c r="TMA540" s="485"/>
      <c r="TMB540" s="340"/>
      <c r="TMC540" s="485"/>
      <c r="TMD540" s="340"/>
      <c r="TME540" s="485"/>
      <c r="TMF540" s="340"/>
      <c r="TMG540" s="485"/>
      <c r="TMH540" s="340"/>
      <c r="TMI540" s="485"/>
      <c r="TMJ540" s="340"/>
      <c r="TMK540" s="485"/>
      <c r="TML540" s="340"/>
      <c r="TMM540" s="485"/>
      <c r="TMN540" s="340"/>
      <c r="TMO540" s="485"/>
      <c r="TMP540" s="340"/>
      <c r="TMQ540" s="485"/>
      <c r="TMR540" s="340"/>
      <c r="TMS540" s="485"/>
      <c r="TMT540" s="340"/>
      <c r="TMU540" s="485"/>
      <c r="TMV540" s="340"/>
      <c r="TMW540" s="485"/>
      <c r="TMX540" s="340"/>
      <c r="TMY540" s="485"/>
      <c r="TMZ540" s="340"/>
      <c r="TNA540" s="485"/>
      <c r="TNB540" s="340"/>
      <c r="TNC540" s="485"/>
      <c r="TND540" s="340"/>
      <c r="TNE540" s="485"/>
      <c r="TNF540" s="340"/>
      <c r="TNG540" s="485"/>
      <c r="TNH540" s="340"/>
      <c r="TNI540" s="485"/>
      <c r="TNJ540" s="340"/>
      <c r="TNK540" s="485"/>
      <c r="TNL540" s="340"/>
      <c r="TNM540" s="485"/>
      <c r="TNN540" s="340"/>
      <c r="TNO540" s="485"/>
      <c r="TNP540" s="340"/>
      <c r="TNQ540" s="485"/>
      <c r="TNR540" s="340"/>
      <c r="TNS540" s="485"/>
      <c r="TNT540" s="340"/>
      <c r="TNU540" s="485"/>
      <c r="TNV540" s="340"/>
      <c r="TNW540" s="485"/>
      <c r="TNX540" s="340"/>
      <c r="TNY540" s="485"/>
      <c r="TNZ540" s="340"/>
      <c r="TOA540" s="485"/>
      <c r="TOB540" s="340"/>
      <c r="TOC540" s="485"/>
      <c r="TOD540" s="340"/>
      <c r="TOE540" s="485"/>
      <c r="TOF540" s="340"/>
      <c r="TOG540" s="485"/>
      <c r="TOH540" s="340"/>
      <c r="TOI540" s="485"/>
      <c r="TOJ540" s="340"/>
      <c r="TOK540" s="485"/>
      <c r="TOL540" s="340"/>
      <c r="TOM540" s="485"/>
      <c r="TON540" s="340"/>
      <c r="TOO540" s="485"/>
      <c r="TOP540" s="340"/>
      <c r="TOQ540" s="485"/>
      <c r="TOR540" s="340"/>
      <c r="TOS540" s="485"/>
      <c r="TOT540" s="340"/>
      <c r="TOU540" s="485"/>
      <c r="TOV540" s="340"/>
      <c r="TOW540" s="485"/>
      <c r="TOX540" s="340"/>
      <c r="TOY540" s="485"/>
      <c r="TOZ540" s="340"/>
      <c r="TPA540" s="485"/>
      <c r="TPB540" s="340"/>
      <c r="TPC540" s="485"/>
      <c r="TPD540" s="340"/>
      <c r="TPE540" s="485"/>
      <c r="TPF540" s="340"/>
      <c r="TPG540" s="485"/>
      <c r="TPH540" s="340"/>
      <c r="TPI540" s="485"/>
      <c r="TPJ540" s="340"/>
      <c r="TPK540" s="485"/>
      <c r="TPL540" s="340"/>
      <c r="TPM540" s="485"/>
      <c r="TPN540" s="340"/>
      <c r="TPO540" s="485"/>
      <c r="TPP540" s="340"/>
      <c r="TPQ540" s="485"/>
      <c r="TPR540" s="340"/>
      <c r="TPS540" s="485"/>
      <c r="TPT540" s="340"/>
      <c r="TPU540" s="485"/>
      <c r="TPV540" s="340"/>
      <c r="TPW540" s="485"/>
      <c r="TPX540" s="340"/>
      <c r="TPY540" s="485"/>
      <c r="TPZ540" s="340"/>
      <c r="TQA540" s="485"/>
      <c r="TQB540" s="340"/>
      <c r="TQC540" s="485"/>
      <c r="TQD540" s="340"/>
      <c r="TQE540" s="485"/>
      <c r="TQF540" s="340"/>
      <c r="TQG540" s="485"/>
      <c r="TQH540" s="340"/>
      <c r="TQI540" s="485"/>
      <c r="TQJ540" s="340"/>
      <c r="TQK540" s="485"/>
      <c r="TQL540" s="340"/>
      <c r="TQM540" s="485"/>
      <c r="TQN540" s="340"/>
      <c r="TQO540" s="485"/>
      <c r="TQP540" s="340"/>
      <c r="TQQ540" s="485"/>
      <c r="TQR540" s="340"/>
      <c r="TQS540" s="485"/>
      <c r="TQT540" s="340"/>
      <c r="TQU540" s="485"/>
      <c r="TQV540" s="340"/>
      <c r="TQW540" s="485"/>
      <c r="TQX540" s="340"/>
      <c r="TQY540" s="485"/>
      <c r="TQZ540" s="340"/>
      <c r="TRA540" s="485"/>
      <c r="TRB540" s="340"/>
      <c r="TRC540" s="485"/>
      <c r="TRD540" s="340"/>
      <c r="TRE540" s="485"/>
      <c r="TRF540" s="340"/>
      <c r="TRG540" s="485"/>
      <c r="TRH540" s="340"/>
      <c r="TRI540" s="485"/>
      <c r="TRJ540" s="340"/>
      <c r="TRK540" s="485"/>
      <c r="TRL540" s="340"/>
      <c r="TRM540" s="485"/>
      <c r="TRN540" s="340"/>
      <c r="TRO540" s="485"/>
      <c r="TRP540" s="340"/>
      <c r="TRQ540" s="485"/>
      <c r="TRR540" s="340"/>
      <c r="TRS540" s="485"/>
      <c r="TRT540" s="340"/>
      <c r="TRU540" s="485"/>
      <c r="TRV540" s="340"/>
      <c r="TRW540" s="485"/>
      <c r="TRX540" s="340"/>
      <c r="TRY540" s="485"/>
      <c r="TRZ540" s="340"/>
      <c r="TSA540" s="485"/>
      <c r="TSB540" s="340"/>
      <c r="TSC540" s="485"/>
      <c r="TSD540" s="340"/>
      <c r="TSE540" s="485"/>
      <c r="TSF540" s="340"/>
      <c r="TSG540" s="485"/>
      <c r="TSH540" s="340"/>
      <c r="TSI540" s="485"/>
      <c r="TSJ540" s="340"/>
      <c r="TSK540" s="485"/>
      <c r="TSL540" s="340"/>
      <c r="TSM540" s="485"/>
      <c r="TSN540" s="340"/>
      <c r="TSO540" s="485"/>
      <c r="TSP540" s="340"/>
      <c r="TSQ540" s="485"/>
      <c r="TSR540" s="340"/>
      <c r="TSS540" s="485"/>
      <c r="TST540" s="340"/>
      <c r="TSU540" s="485"/>
      <c r="TSV540" s="340"/>
      <c r="TSW540" s="485"/>
      <c r="TSX540" s="340"/>
      <c r="TSY540" s="485"/>
      <c r="TSZ540" s="340"/>
      <c r="TTA540" s="485"/>
      <c r="TTB540" s="340"/>
      <c r="TTC540" s="485"/>
      <c r="TTD540" s="340"/>
      <c r="TTE540" s="485"/>
      <c r="TTF540" s="340"/>
      <c r="TTG540" s="485"/>
      <c r="TTH540" s="340"/>
      <c r="TTI540" s="485"/>
      <c r="TTJ540" s="340"/>
      <c r="TTK540" s="485"/>
      <c r="TTL540" s="340"/>
      <c r="TTM540" s="485"/>
      <c r="TTN540" s="340"/>
      <c r="TTO540" s="485"/>
      <c r="TTP540" s="340"/>
      <c r="TTQ540" s="485"/>
      <c r="TTR540" s="340"/>
      <c r="TTS540" s="485"/>
      <c r="TTT540" s="340"/>
      <c r="TTU540" s="485"/>
      <c r="TTV540" s="340"/>
      <c r="TTW540" s="485"/>
      <c r="TTX540" s="340"/>
      <c r="TTY540" s="485"/>
      <c r="TTZ540" s="340"/>
      <c r="TUA540" s="485"/>
      <c r="TUB540" s="340"/>
      <c r="TUC540" s="485"/>
      <c r="TUD540" s="340"/>
      <c r="TUE540" s="485"/>
      <c r="TUF540" s="340"/>
      <c r="TUG540" s="485"/>
      <c r="TUH540" s="340"/>
      <c r="TUI540" s="485"/>
      <c r="TUJ540" s="340"/>
      <c r="TUK540" s="485"/>
      <c r="TUL540" s="340"/>
      <c r="TUM540" s="485"/>
      <c r="TUN540" s="340"/>
      <c r="TUO540" s="485"/>
      <c r="TUP540" s="340"/>
      <c r="TUQ540" s="485"/>
      <c r="TUR540" s="340"/>
      <c r="TUS540" s="485"/>
      <c r="TUT540" s="340"/>
      <c r="TUU540" s="485"/>
      <c r="TUV540" s="340"/>
      <c r="TUW540" s="485"/>
      <c r="TUX540" s="340"/>
      <c r="TUY540" s="485"/>
      <c r="TUZ540" s="340"/>
      <c r="TVA540" s="485"/>
      <c r="TVB540" s="340"/>
      <c r="TVC540" s="485"/>
      <c r="TVD540" s="340"/>
      <c r="TVE540" s="485"/>
      <c r="TVF540" s="340"/>
      <c r="TVG540" s="485"/>
      <c r="TVH540" s="340"/>
      <c r="TVI540" s="485"/>
      <c r="TVJ540" s="340"/>
      <c r="TVK540" s="485"/>
      <c r="TVL540" s="340"/>
      <c r="TVM540" s="485"/>
      <c r="TVN540" s="340"/>
      <c r="TVO540" s="485"/>
      <c r="TVP540" s="340"/>
      <c r="TVQ540" s="485"/>
      <c r="TVR540" s="340"/>
      <c r="TVS540" s="485"/>
      <c r="TVT540" s="340"/>
      <c r="TVU540" s="485"/>
      <c r="TVV540" s="340"/>
      <c r="TVW540" s="485"/>
      <c r="TVX540" s="340"/>
      <c r="TVY540" s="485"/>
      <c r="TVZ540" s="340"/>
      <c r="TWA540" s="485"/>
      <c r="TWB540" s="340"/>
      <c r="TWC540" s="485"/>
      <c r="TWD540" s="340"/>
      <c r="TWE540" s="485"/>
      <c r="TWF540" s="340"/>
      <c r="TWG540" s="485"/>
      <c r="TWH540" s="340"/>
      <c r="TWI540" s="485"/>
      <c r="TWJ540" s="340"/>
      <c r="TWK540" s="485"/>
      <c r="TWL540" s="340"/>
      <c r="TWM540" s="485"/>
      <c r="TWN540" s="340"/>
      <c r="TWO540" s="485"/>
      <c r="TWP540" s="340"/>
      <c r="TWQ540" s="485"/>
      <c r="TWR540" s="340"/>
      <c r="TWS540" s="485"/>
      <c r="TWT540" s="340"/>
      <c r="TWU540" s="485"/>
      <c r="TWV540" s="340"/>
      <c r="TWW540" s="485"/>
      <c r="TWX540" s="340"/>
      <c r="TWY540" s="485"/>
      <c r="TWZ540" s="340"/>
      <c r="TXA540" s="485"/>
      <c r="TXB540" s="340"/>
      <c r="TXC540" s="485"/>
      <c r="TXD540" s="340"/>
      <c r="TXE540" s="485"/>
      <c r="TXF540" s="340"/>
      <c r="TXG540" s="485"/>
      <c r="TXH540" s="340"/>
      <c r="TXI540" s="485"/>
      <c r="TXJ540" s="340"/>
      <c r="TXK540" s="485"/>
      <c r="TXL540" s="340"/>
      <c r="TXM540" s="485"/>
      <c r="TXN540" s="340"/>
      <c r="TXO540" s="485"/>
      <c r="TXP540" s="340"/>
      <c r="TXQ540" s="485"/>
      <c r="TXR540" s="340"/>
      <c r="TXS540" s="485"/>
      <c r="TXT540" s="340"/>
      <c r="TXU540" s="485"/>
      <c r="TXV540" s="340"/>
      <c r="TXW540" s="485"/>
      <c r="TXX540" s="340"/>
      <c r="TXY540" s="485"/>
      <c r="TXZ540" s="340"/>
      <c r="TYA540" s="485"/>
      <c r="TYB540" s="340"/>
      <c r="TYC540" s="485"/>
      <c r="TYD540" s="340"/>
      <c r="TYE540" s="485"/>
      <c r="TYF540" s="340"/>
      <c r="TYG540" s="485"/>
      <c r="TYH540" s="340"/>
      <c r="TYI540" s="485"/>
      <c r="TYJ540" s="340"/>
      <c r="TYK540" s="485"/>
      <c r="TYL540" s="340"/>
      <c r="TYM540" s="485"/>
      <c r="TYN540" s="340"/>
      <c r="TYO540" s="485"/>
      <c r="TYP540" s="340"/>
      <c r="TYQ540" s="485"/>
      <c r="TYR540" s="340"/>
      <c r="TYS540" s="485"/>
      <c r="TYT540" s="340"/>
      <c r="TYU540" s="485"/>
      <c r="TYV540" s="340"/>
      <c r="TYW540" s="485"/>
      <c r="TYX540" s="340"/>
      <c r="TYY540" s="485"/>
      <c r="TYZ540" s="340"/>
      <c r="TZA540" s="485"/>
      <c r="TZB540" s="340"/>
      <c r="TZC540" s="485"/>
      <c r="TZD540" s="340"/>
      <c r="TZE540" s="485"/>
      <c r="TZF540" s="340"/>
      <c r="TZG540" s="485"/>
      <c r="TZH540" s="340"/>
      <c r="TZI540" s="485"/>
      <c r="TZJ540" s="340"/>
      <c r="TZK540" s="485"/>
      <c r="TZL540" s="340"/>
      <c r="TZM540" s="485"/>
      <c r="TZN540" s="340"/>
      <c r="TZO540" s="485"/>
      <c r="TZP540" s="340"/>
      <c r="TZQ540" s="485"/>
      <c r="TZR540" s="340"/>
      <c r="TZS540" s="485"/>
      <c r="TZT540" s="340"/>
      <c r="TZU540" s="485"/>
      <c r="TZV540" s="340"/>
      <c r="TZW540" s="485"/>
      <c r="TZX540" s="340"/>
      <c r="TZY540" s="485"/>
      <c r="TZZ540" s="340"/>
      <c r="UAA540" s="485"/>
      <c r="UAB540" s="340"/>
      <c r="UAC540" s="485"/>
      <c r="UAD540" s="340"/>
      <c r="UAE540" s="485"/>
      <c r="UAF540" s="340"/>
      <c r="UAG540" s="485"/>
      <c r="UAH540" s="340"/>
      <c r="UAI540" s="485"/>
      <c r="UAJ540" s="340"/>
      <c r="UAK540" s="485"/>
      <c r="UAL540" s="340"/>
      <c r="UAM540" s="485"/>
      <c r="UAN540" s="340"/>
      <c r="UAO540" s="485"/>
      <c r="UAP540" s="340"/>
      <c r="UAQ540" s="485"/>
      <c r="UAR540" s="340"/>
      <c r="UAS540" s="485"/>
      <c r="UAT540" s="340"/>
      <c r="UAU540" s="485"/>
      <c r="UAV540" s="340"/>
      <c r="UAW540" s="485"/>
      <c r="UAX540" s="340"/>
      <c r="UAY540" s="485"/>
      <c r="UAZ540" s="340"/>
      <c r="UBA540" s="485"/>
      <c r="UBB540" s="340"/>
      <c r="UBC540" s="485"/>
      <c r="UBD540" s="340"/>
      <c r="UBE540" s="485"/>
      <c r="UBF540" s="340"/>
      <c r="UBG540" s="485"/>
      <c r="UBH540" s="340"/>
      <c r="UBI540" s="485"/>
      <c r="UBJ540" s="340"/>
      <c r="UBK540" s="485"/>
      <c r="UBL540" s="340"/>
      <c r="UBM540" s="485"/>
      <c r="UBN540" s="340"/>
      <c r="UBO540" s="485"/>
      <c r="UBP540" s="340"/>
      <c r="UBQ540" s="485"/>
      <c r="UBR540" s="340"/>
      <c r="UBS540" s="485"/>
      <c r="UBT540" s="340"/>
      <c r="UBU540" s="485"/>
      <c r="UBV540" s="340"/>
      <c r="UBW540" s="485"/>
      <c r="UBX540" s="340"/>
      <c r="UBY540" s="485"/>
      <c r="UBZ540" s="340"/>
      <c r="UCA540" s="485"/>
      <c r="UCB540" s="340"/>
      <c r="UCC540" s="485"/>
      <c r="UCD540" s="340"/>
      <c r="UCE540" s="485"/>
      <c r="UCF540" s="340"/>
      <c r="UCG540" s="485"/>
      <c r="UCH540" s="340"/>
      <c r="UCI540" s="485"/>
      <c r="UCJ540" s="340"/>
      <c r="UCK540" s="485"/>
      <c r="UCL540" s="340"/>
      <c r="UCM540" s="485"/>
      <c r="UCN540" s="340"/>
      <c r="UCO540" s="485"/>
      <c r="UCP540" s="340"/>
      <c r="UCQ540" s="485"/>
      <c r="UCR540" s="340"/>
      <c r="UCS540" s="485"/>
      <c r="UCT540" s="340"/>
      <c r="UCU540" s="485"/>
      <c r="UCV540" s="340"/>
      <c r="UCW540" s="485"/>
      <c r="UCX540" s="340"/>
      <c r="UCY540" s="485"/>
      <c r="UCZ540" s="340"/>
      <c r="UDA540" s="485"/>
      <c r="UDB540" s="340"/>
      <c r="UDC540" s="485"/>
      <c r="UDD540" s="340"/>
      <c r="UDE540" s="485"/>
      <c r="UDF540" s="340"/>
      <c r="UDG540" s="485"/>
      <c r="UDH540" s="340"/>
      <c r="UDI540" s="485"/>
      <c r="UDJ540" s="340"/>
      <c r="UDK540" s="485"/>
      <c r="UDL540" s="340"/>
      <c r="UDM540" s="485"/>
      <c r="UDN540" s="340"/>
      <c r="UDO540" s="485"/>
      <c r="UDP540" s="340"/>
      <c r="UDQ540" s="485"/>
      <c r="UDR540" s="340"/>
      <c r="UDS540" s="485"/>
      <c r="UDT540" s="340"/>
      <c r="UDU540" s="485"/>
      <c r="UDV540" s="340"/>
      <c r="UDW540" s="485"/>
      <c r="UDX540" s="340"/>
      <c r="UDY540" s="485"/>
      <c r="UDZ540" s="340"/>
      <c r="UEA540" s="485"/>
      <c r="UEB540" s="340"/>
      <c r="UEC540" s="485"/>
      <c r="UED540" s="340"/>
      <c r="UEE540" s="485"/>
      <c r="UEF540" s="340"/>
      <c r="UEG540" s="485"/>
      <c r="UEH540" s="340"/>
      <c r="UEI540" s="485"/>
      <c r="UEJ540" s="340"/>
      <c r="UEK540" s="485"/>
      <c r="UEL540" s="340"/>
      <c r="UEM540" s="485"/>
      <c r="UEN540" s="340"/>
      <c r="UEO540" s="485"/>
      <c r="UEP540" s="340"/>
      <c r="UEQ540" s="485"/>
      <c r="UER540" s="340"/>
      <c r="UES540" s="485"/>
      <c r="UET540" s="340"/>
      <c r="UEU540" s="485"/>
      <c r="UEV540" s="340"/>
      <c r="UEW540" s="485"/>
      <c r="UEX540" s="340"/>
      <c r="UEY540" s="485"/>
      <c r="UEZ540" s="340"/>
      <c r="UFA540" s="485"/>
      <c r="UFB540" s="340"/>
      <c r="UFC540" s="485"/>
      <c r="UFD540" s="340"/>
      <c r="UFE540" s="485"/>
      <c r="UFF540" s="340"/>
      <c r="UFG540" s="485"/>
      <c r="UFH540" s="340"/>
      <c r="UFI540" s="485"/>
      <c r="UFJ540" s="340"/>
      <c r="UFK540" s="485"/>
      <c r="UFL540" s="340"/>
      <c r="UFM540" s="485"/>
      <c r="UFN540" s="340"/>
      <c r="UFO540" s="485"/>
      <c r="UFP540" s="340"/>
      <c r="UFQ540" s="485"/>
      <c r="UFR540" s="340"/>
      <c r="UFS540" s="485"/>
      <c r="UFT540" s="340"/>
      <c r="UFU540" s="485"/>
      <c r="UFV540" s="340"/>
      <c r="UFW540" s="485"/>
      <c r="UFX540" s="340"/>
      <c r="UFY540" s="485"/>
      <c r="UFZ540" s="340"/>
      <c r="UGA540" s="485"/>
      <c r="UGB540" s="340"/>
      <c r="UGC540" s="485"/>
      <c r="UGD540" s="340"/>
      <c r="UGE540" s="485"/>
      <c r="UGF540" s="340"/>
      <c r="UGG540" s="485"/>
      <c r="UGH540" s="340"/>
      <c r="UGI540" s="485"/>
      <c r="UGJ540" s="340"/>
      <c r="UGK540" s="485"/>
      <c r="UGL540" s="340"/>
      <c r="UGM540" s="485"/>
      <c r="UGN540" s="340"/>
      <c r="UGO540" s="485"/>
      <c r="UGP540" s="340"/>
      <c r="UGQ540" s="485"/>
      <c r="UGR540" s="340"/>
      <c r="UGS540" s="485"/>
      <c r="UGT540" s="340"/>
      <c r="UGU540" s="485"/>
      <c r="UGV540" s="340"/>
      <c r="UGW540" s="485"/>
      <c r="UGX540" s="340"/>
      <c r="UGY540" s="485"/>
      <c r="UGZ540" s="340"/>
      <c r="UHA540" s="485"/>
      <c r="UHB540" s="340"/>
      <c r="UHC540" s="485"/>
      <c r="UHD540" s="340"/>
      <c r="UHE540" s="485"/>
      <c r="UHF540" s="340"/>
      <c r="UHG540" s="485"/>
      <c r="UHH540" s="340"/>
      <c r="UHI540" s="485"/>
      <c r="UHJ540" s="340"/>
      <c r="UHK540" s="485"/>
      <c r="UHL540" s="340"/>
      <c r="UHM540" s="485"/>
      <c r="UHN540" s="340"/>
      <c r="UHO540" s="485"/>
      <c r="UHP540" s="340"/>
      <c r="UHQ540" s="485"/>
      <c r="UHR540" s="340"/>
      <c r="UHS540" s="485"/>
      <c r="UHT540" s="340"/>
      <c r="UHU540" s="485"/>
      <c r="UHV540" s="340"/>
      <c r="UHW540" s="485"/>
      <c r="UHX540" s="340"/>
      <c r="UHY540" s="485"/>
      <c r="UHZ540" s="340"/>
      <c r="UIA540" s="485"/>
      <c r="UIB540" s="340"/>
      <c r="UIC540" s="485"/>
      <c r="UID540" s="340"/>
      <c r="UIE540" s="485"/>
      <c r="UIF540" s="340"/>
      <c r="UIG540" s="485"/>
      <c r="UIH540" s="340"/>
      <c r="UII540" s="485"/>
      <c r="UIJ540" s="340"/>
      <c r="UIK540" s="485"/>
      <c r="UIL540" s="340"/>
      <c r="UIM540" s="485"/>
      <c r="UIN540" s="340"/>
      <c r="UIO540" s="485"/>
      <c r="UIP540" s="340"/>
      <c r="UIQ540" s="485"/>
      <c r="UIR540" s="340"/>
      <c r="UIS540" s="485"/>
      <c r="UIT540" s="340"/>
      <c r="UIU540" s="485"/>
      <c r="UIV540" s="340"/>
      <c r="UIW540" s="485"/>
      <c r="UIX540" s="340"/>
      <c r="UIY540" s="485"/>
      <c r="UIZ540" s="340"/>
      <c r="UJA540" s="485"/>
      <c r="UJB540" s="340"/>
      <c r="UJC540" s="485"/>
      <c r="UJD540" s="340"/>
      <c r="UJE540" s="485"/>
      <c r="UJF540" s="340"/>
      <c r="UJG540" s="485"/>
      <c r="UJH540" s="340"/>
      <c r="UJI540" s="485"/>
      <c r="UJJ540" s="340"/>
      <c r="UJK540" s="485"/>
      <c r="UJL540" s="340"/>
      <c r="UJM540" s="485"/>
      <c r="UJN540" s="340"/>
      <c r="UJO540" s="485"/>
      <c r="UJP540" s="340"/>
      <c r="UJQ540" s="485"/>
      <c r="UJR540" s="340"/>
      <c r="UJS540" s="485"/>
      <c r="UJT540" s="340"/>
      <c r="UJU540" s="485"/>
      <c r="UJV540" s="340"/>
      <c r="UJW540" s="485"/>
      <c r="UJX540" s="340"/>
      <c r="UJY540" s="485"/>
      <c r="UJZ540" s="340"/>
      <c r="UKA540" s="485"/>
      <c r="UKB540" s="340"/>
      <c r="UKC540" s="485"/>
      <c r="UKD540" s="340"/>
      <c r="UKE540" s="485"/>
      <c r="UKF540" s="340"/>
      <c r="UKG540" s="485"/>
      <c r="UKH540" s="340"/>
      <c r="UKI540" s="485"/>
      <c r="UKJ540" s="340"/>
      <c r="UKK540" s="485"/>
      <c r="UKL540" s="340"/>
      <c r="UKM540" s="485"/>
      <c r="UKN540" s="340"/>
      <c r="UKO540" s="485"/>
      <c r="UKP540" s="340"/>
      <c r="UKQ540" s="485"/>
      <c r="UKR540" s="340"/>
      <c r="UKS540" s="485"/>
      <c r="UKT540" s="340"/>
      <c r="UKU540" s="485"/>
      <c r="UKV540" s="340"/>
      <c r="UKW540" s="485"/>
      <c r="UKX540" s="340"/>
      <c r="UKY540" s="485"/>
      <c r="UKZ540" s="340"/>
      <c r="ULA540" s="485"/>
      <c r="ULB540" s="340"/>
      <c r="ULC540" s="485"/>
      <c r="ULD540" s="340"/>
      <c r="ULE540" s="485"/>
      <c r="ULF540" s="340"/>
      <c r="ULG540" s="485"/>
      <c r="ULH540" s="340"/>
      <c r="ULI540" s="485"/>
      <c r="ULJ540" s="340"/>
      <c r="ULK540" s="485"/>
      <c r="ULL540" s="340"/>
      <c r="ULM540" s="485"/>
      <c r="ULN540" s="340"/>
      <c r="ULO540" s="485"/>
      <c r="ULP540" s="340"/>
      <c r="ULQ540" s="485"/>
      <c r="ULR540" s="340"/>
      <c r="ULS540" s="485"/>
      <c r="ULT540" s="340"/>
      <c r="ULU540" s="485"/>
      <c r="ULV540" s="340"/>
      <c r="ULW540" s="485"/>
      <c r="ULX540" s="340"/>
      <c r="ULY540" s="485"/>
      <c r="ULZ540" s="340"/>
      <c r="UMA540" s="485"/>
      <c r="UMB540" s="340"/>
      <c r="UMC540" s="485"/>
      <c r="UMD540" s="340"/>
      <c r="UME540" s="485"/>
      <c r="UMF540" s="340"/>
      <c r="UMG540" s="485"/>
      <c r="UMH540" s="340"/>
      <c r="UMI540" s="485"/>
      <c r="UMJ540" s="340"/>
      <c r="UMK540" s="485"/>
      <c r="UML540" s="340"/>
      <c r="UMM540" s="485"/>
      <c r="UMN540" s="340"/>
      <c r="UMO540" s="485"/>
      <c r="UMP540" s="340"/>
      <c r="UMQ540" s="485"/>
      <c r="UMR540" s="340"/>
      <c r="UMS540" s="485"/>
      <c r="UMT540" s="340"/>
      <c r="UMU540" s="485"/>
      <c r="UMV540" s="485"/>
      <c r="UMW540" s="340"/>
      <c r="UMX540" s="485"/>
      <c r="UMY540" s="340"/>
      <c r="UMZ540" s="485"/>
      <c r="UNA540" s="340"/>
      <c r="UNB540" s="485"/>
      <c r="UNC540" s="340"/>
      <c r="UND540" s="485"/>
      <c r="UNE540" s="340"/>
      <c r="UNF540" s="485"/>
      <c r="UNG540" s="340"/>
      <c r="UNH540" s="485"/>
      <c r="UNI540" s="340"/>
      <c r="UNJ540" s="485"/>
      <c r="UNK540" s="340"/>
      <c r="UNL540" s="485"/>
      <c r="UNM540" s="340"/>
      <c r="UNN540" s="485"/>
      <c r="UNO540" s="340"/>
      <c r="UNP540" s="485"/>
      <c r="UNQ540" s="340"/>
      <c r="UNR540" s="485"/>
      <c r="UNS540" s="340"/>
      <c r="UNT540" s="485"/>
      <c r="UNU540" s="340"/>
      <c r="UNV540" s="485"/>
      <c r="UNW540" s="340"/>
      <c r="UNX540" s="485"/>
      <c r="UNY540" s="340"/>
      <c r="UNZ540" s="485"/>
      <c r="UOA540" s="340"/>
      <c r="UOB540" s="485"/>
      <c r="UOC540" s="340"/>
      <c r="UOD540" s="485"/>
      <c r="UOE540" s="340"/>
      <c r="UOF540" s="485"/>
      <c r="UOG540" s="340"/>
      <c r="UOH540" s="485"/>
      <c r="UOI540" s="340"/>
      <c r="UOJ540" s="485"/>
      <c r="UOK540" s="340"/>
      <c r="UOL540" s="485"/>
      <c r="UOM540" s="340"/>
      <c r="UON540" s="485"/>
      <c r="UOO540" s="340"/>
      <c r="UOP540" s="485"/>
      <c r="UOQ540" s="340"/>
      <c r="UOR540" s="485"/>
      <c r="UOS540" s="340"/>
      <c r="UOT540" s="485"/>
      <c r="UOU540" s="340"/>
      <c r="UOV540" s="485"/>
      <c r="UOW540" s="340"/>
      <c r="UOX540" s="485"/>
      <c r="UOY540" s="340"/>
      <c r="UOZ540" s="485"/>
      <c r="UPA540" s="340"/>
      <c r="UPB540" s="485"/>
      <c r="UPC540" s="340"/>
      <c r="UPD540" s="485"/>
      <c r="UPE540" s="340"/>
      <c r="UPF540" s="485"/>
      <c r="UPG540" s="340"/>
      <c r="UPH540" s="485"/>
      <c r="UPI540" s="340"/>
      <c r="UPJ540" s="485"/>
      <c r="UPK540" s="340"/>
      <c r="UPL540" s="485"/>
      <c r="UPM540" s="340"/>
      <c r="UPN540" s="485"/>
      <c r="UPO540" s="340"/>
      <c r="UPP540" s="485"/>
      <c r="UPQ540" s="340"/>
      <c r="UPR540" s="485"/>
      <c r="UPS540" s="340"/>
      <c r="UPT540" s="485"/>
      <c r="UPU540" s="340"/>
      <c r="UPV540" s="485"/>
      <c r="UPW540" s="340"/>
      <c r="UPX540" s="485"/>
      <c r="UPY540" s="340"/>
      <c r="UPZ540" s="485"/>
      <c r="UQA540" s="340"/>
      <c r="UQB540" s="485"/>
      <c r="UQC540" s="340"/>
      <c r="UQD540" s="485"/>
      <c r="UQE540" s="340"/>
      <c r="UQF540" s="485"/>
      <c r="UQG540" s="340"/>
      <c r="UQH540" s="485"/>
      <c r="UQI540" s="340"/>
      <c r="UQJ540" s="485"/>
      <c r="UQK540" s="340"/>
      <c r="UQL540" s="485"/>
      <c r="UQM540" s="340"/>
      <c r="UQN540" s="485"/>
      <c r="UQO540" s="340"/>
      <c r="UQP540" s="485"/>
      <c r="UQQ540" s="340"/>
      <c r="UQR540" s="485"/>
      <c r="UQS540" s="340"/>
      <c r="UQT540" s="485"/>
      <c r="UQU540" s="340"/>
      <c r="UQV540" s="485"/>
      <c r="UQW540" s="340"/>
      <c r="UQX540" s="485"/>
      <c r="UQY540" s="340"/>
      <c r="UQZ540" s="485"/>
      <c r="URA540" s="340"/>
      <c r="URB540" s="485"/>
      <c r="URC540" s="340"/>
      <c r="URD540" s="485"/>
      <c r="URE540" s="340"/>
      <c r="URF540" s="485"/>
      <c r="URG540" s="340"/>
      <c r="URH540" s="485"/>
      <c r="URI540" s="340"/>
      <c r="URJ540" s="485"/>
      <c r="URK540" s="340"/>
      <c r="URL540" s="485"/>
      <c r="URM540" s="340"/>
      <c r="URN540" s="485"/>
      <c r="URO540" s="340"/>
      <c r="URP540" s="485"/>
      <c r="URQ540" s="340"/>
      <c r="URR540" s="485"/>
      <c r="URS540" s="340"/>
      <c r="URT540" s="485"/>
      <c r="URU540" s="340"/>
      <c r="URV540" s="485"/>
      <c r="URW540" s="340"/>
      <c r="URX540" s="485"/>
      <c r="URY540" s="340"/>
      <c r="URZ540" s="485"/>
      <c r="USA540" s="340"/>
      <c r="USB540" s="485"/>
      <c r="USC540" s="340"/>
      <c r="USD540" s="485"/>
      <c r="USE540" s="340"/>
      <c r="USF540" s="485"/>
      <c r="USG540" s="340"/>
      <c r="USH540" s="485"/>
      <c r="USI540" s="340"/>
      <c r="USJ540" s="485"/>
      <c r="USK540" s="340"/>
      <c r="USL540" s="485"/>
      <c r="USM540" s="340"/>
      <c r="USN540" s="485"/>
      <c r="USO540" s="340"/>
      <c r="USP540" s="485"/>
      <c r="USQ540" s="340"/>
      <c r="USR540" s="485"/>
      <c r="USS540" s="340"/>
      <c r="UST540" s="485"/>
      <c r="USU540" s="340"/>
      <c r="USV540" s="485"/>
      <c r="USW540" s="340"/>
      <c r="USX540" s="485"/>
      <c r="USY540" s="340"/>
      <c r="USZ540" s="485"/>
      <c r="UTA540" s="340"/>
      <c r="UTB540" s="485"/>
      <c r="UTC540" s="340"/>
      <c r="UTD540" s="485"/>
      <c r="UTE540" s="340"/>
      <c r="UTF540" s="485"/>
      <c r="UTG540" s="340"/>
      <c r="UTH540" s="485"/>
      <c r="UTI540" s="340"/>
      <c r="UTJ540" s="485"/>
      <c r="UTK540" s="340"/>
      <c r="UTL540" s="485"/>
      <c r="UTM540" s="340"/>
      <c r="UTN540" s="485"/>
      <c r="UTO540" s="340"/>
      <c r="UTP540" s="485"/>
      <c r="UTQ540" s="340"/>
      <c r="UTR540" s="485"/>
      <c r="UTS540" s="340"/>
      <c r="UTT540" s="485"/>
      <c r="UTU540" s="340"/>
      <c r="UTV540" s="485"/>
      <c r="UTW540" s="340"/>
      <c r="UTX540" s="485"/>
      <c r="UTY540" s="340"/>
      <c r="UTZ540" s="485"/>
      <c r="UUA540" s="340"/>
      <c r="UUB540" s="485"/>
      <c r="UUC540" s="340"/>
      <c r="UUD540" s="485"/>
      <c r="UUE540" s="340"/>
      <c r="UUF540" s="485"/>
      <c r="UUG540" s="340"/>
      <c r="UUH540" s="485"/>
      <c r="UUI540" s="340"/>
      <c r="UUJ540" s="485"/>
      <c r="UUK540" s="340"/>
      <c r="UUL540" s="485"/>
      <c r="UUM540" s="340"/>
      <c r="UUN540" s="485"/>
      <c r="UUO540" s="340"/>
      <c r="UUP540" s="485"/>
      <c r="UUQ540" s="340"/>
      <c r="UUR540" s="485"/>
      <c r="UUS540" s="340"/>
      <c r="UUT540" s="485"/>
      <c r="UUU540" s="340"/>
      <c r="UUV540" s="485"/>
      <c r="UUW540" s="340"/>
      <c r="UUX540" s="485"/>
      <c r="UUY540" s="340"/>
      <c r="UUZ540" s="485"/>
      <c r="UVA540" s="340"/>
      <c r="UVB540" s="485"/>
      <c r="UVC540" s="340"/>
      <c r="UVD540" s="485"/>
      <c r="UVE540" s="340"/>
      <c r="UVF540" s="485"/>
      <c r="UVG540" s="340"/>
      <c r="UVH540" s="485"/>
      <c r="UVI540" s="340"/>
      <c r="UVJ540" s="485"/>
      <c r="UVK540" s="340"/>
      <c r="UVL540" s="485"/>
      <c r="UVM540" s="340"/>
      <c r="UVN540" s="485"/>
      <c r="UVO540" s="340"/>
      <c r="UVP540" s="485"/>
      <c r="UVQ540" s="340"/>
      <c r="UVR540" s="485"/>
      <c r="UVS540" s="340"/>
      <c r="UVT540" s="485"/>
      <c r="UVU540" s="340"/>
      <c r="UVV540" s="485"/>
      <c r="UVW540" s="340"/>
      <c r="UVX540" s="485"/>
      <c r="UVY540" s="340"/>
      <c r="UVZ540" s="485"/>
      <c r="UWA540" s="340"/>
      <c r="UWB540" s="485"/>
      <c r="UWC540" s="340"/>
      <c r="UWD540" s="485"/>
      <c r="UWE540" s="340"/>
      <c r="UWF540" s="485"/>
      <c r="UWG540" s="340"/>
      <c r="UWH540" s="485"/>
      <c r="UWI540" s="340"/>
      <c r="UWJ540" s="485"/>
      <c r="UWK540" s="340"/>
      <c r="UWL540" s="485"/>
      <c r="UWM540" s="340"/>
      <c r="UWN540" s="485"/>
      <c r="UWO540" s="340"/>
      <c r="UWP540" s="485"/>
      <c r="UWQ540" s="340"/>
      <c r="UWR540" s="485"/>
      <c r="UWS540" s="340"/>
      <c r="UWT540" s="485"/>
      <c r="UWU540" s="340"/>
      <c r="UWV540" s="485"/>
      <c r="UWW540" s="340"/>
      <c r="UWX540" s="485"/>
      <c r="UWY540" s="340"/>
      <c r="UWZ540" s="485"/>
      <c r="UXA540" s="340"/>
      <c r="UXB540" s="485"/>
      <c r="UXC540" s="340"/>
      <c r="UXD540" s="485"/>
      <c r="UXE540" s="340"/>
      <c r="UXF540" s="485"/>
      <c r="UXG540" s="340"/>
      <c r="UXH540" s="485"/>
      <c r="UXI540" s="340"/>
      <c r="UXJ540" s="485"/>
      <c r="UXK540" s="340"/>
      <c r="UXL540" s="485"/>
      <c r="UXM540" s="340"/>
      <c r="UXN540" s="485"/>
      <c r="UXO540" s="340"/>
      <c r="UXP540" s="485"/>
      <c r="UXQ540" s="340"/>
      <c r="UXR540" s="485"/>
      <c r="UXS540" s="340"/>
      <c r="UXT540" s="485"/>
      <c r="UXU540" s="340"/>
      <c r="UXV540" s="485"/>
      <c r="UXW540" s="340"/>
      <c r="UXX540" s="485"/>
      <c r="UXY540" s="340"/>
      <c r="UXZ540" s="485"/>
      <c r="UYA540" s="340"/>
      <c r="UYB540" s="485"/>
      <c r="UYC540" s="340"/>
      <c r="UYD540" s="485"/>
      <c r="UYE540" s="340"/>
      <c r="UYF540" s="485"/>
      <c r="UYG540" s="340"/>
      <c r="UYH540" s="485"/>
      <c r="UYI540" s="340"/>
      <c r="UYJ540" s="485"/>
      <c r="UYK540" s="340"/>
      <c r="UYL540" s="485"/>
      <c r="UYM540" s="340"/>
      <c r="UYN540" s="485"/>
      <c r="UYO540" s="340"/>
      <c r="UYP540" s="485"/>
      <c r="UYQ540" s="340"/>
      <c r="UYR540" s="485"/>
      <c r="UYS540" s="340"/>
      <c r="UYT540" s="485"/>
      <c r="UYU540" s="340"/>
      <c r="UYV540" s="485"/>
      <c r="UYW540" s="340"/>
      <c r="UYX540" s="485"/>
      <c r="UYY540" s="340"/>
      <c r="UYZ540" s="485"/>
      <c r="UZA540" s="340"/>
      <c r="UZB540" s="485"/>
      <c r="UZC540" s="340"/>
      <c r="UZD540" s="485"/>
      <c r="UZE540" s="340"/>
      <c r="UZF540" s="485"/>
      <c r="UZG540" s="340"/>
      <c r="UZH540" s="485"/>
      <c r="UZI540" s="340"/>
      <c r="UZJ540" s="485"/>
      <c r="UZK540" s="340"/>
      <c r="UZL540" s="485"/>
      <c r="UZM540" s="340"/>
      <c r="UZN540" s="485"/>
      <c r="UZO540" s="340"/>
      <c r="UZP540" s="485"/>
      <c r="UZQ540" s="340"/>
      <c r="UZR540" s="485"/>
      <c r="UZS540" s="340"/>
      <c r="UZT540" s="485"/>
      <c r="UZU540" s="340"/>
      <c r="UZV540" s="485"/>
      <c r="UZW540" s="340"/>
      <c r="UZX540" s="485"/>
      <c r="UZY540" s="340"/>
      <c r="UZZ540" s="485"/>
      <c r="VAA540" s="340"/>
      <c r="VAB540" s="485"/>
      <c r="VAC540" s="340"/>
      <c r="VAD540" s="485"/>
      <c r="VAE540" s="340"/>
      <c r="VAF540" s="485"/>
      <c r="VAG540" s="340"/>
      <c r="VAH540" s="485"/>
      <c r="VAI540" s="340"/>
      <c r="VAJ540" s="485"/>
      <c r="VAK540" s="340"/>
      <c r="VAL540" s="485"/>
      <c r="VAM540" s="340"/>
      <c r="VAN540" s="485"/>
      <c r="VAO540" s="340"/>
      <c r="VAP540" s="485"/>
      <c r="VAQ540" s="340"/>
      <c r="VAR540" s="485"/>
      <c r="VAS540" s="340"/>
      <c r="VAT540" s="485"/>
      <c r="VAU540" s="340"/>
      <c r="VAV540" s="485"/>
      <c r="VAW540" s="340"/>
      <c r="VAX540" s="485"/>
      <c r="VAY540" s="340"/>
      <c r="VAZ540" s="485"/>
      <c r="VBA540" s="340"/>
      <c r="VBB540" s="485"/>
      <c r="VBC540" s="340"/>
      <c r="VBD540" s="485"/>
      <c r="VBE540" s="340"/>
      <c r="VBF540" s="485"/>
      <c r="VBG540" s="340"/>
      <c r="VBH540" s="485"/>
      <c r="VBI540" s="340"/>
      <c r="VBJ540" s="485"/>
      <c r="VBK540" s="340"/>
      <c r="VBL540" s="485"/>
      <c r="VBM540" s="340"/>
      <c r="VBN540" s="485"/>
      <c r="VBO540" s="340"/>
      <c r="VBP540" s="485"/>
      <c r="VBQ540" s="340"/>
      <c r="VBR540" s="485"/>
      <c r="VBS540" s="340"/>
      <c r="VBT540" s="485"/>
      <c r="VBU540" s="340"/>
      <c r="VBV540" s="485"/>
      <c r="VBW540" s="340"/>
      <c r="VBX540" s="485"/>
      <c r="VBY540" s="340"/>
      <c r="VBZ540" s="485"/>
      <c r="VCA540" s="340"/>
      <c r="VCB540" s="485"/>
      <c r="VCC540" s="340"/>
      <c r="VCD540" s="485"/>
      <c r="VCE540" s="340"/>
      <c r="VCF540" s="485"/>
      <c r="VCG540" s="340"/>
      <c r="VCH540" s="485"/>
      <c r="VCI540" s="340"/>
      <c r="VCJ540" s="485"/>
      <c r="VCK540" s="340"/>
      <c r="VCL540" s="485"/>
      <c r="VCM540" s="340"/>
      <c r="VCN540" s="485"/>
      <c r="VCO540" s="340"/>
      <c r="VCP540" s="485"/>
      <c r="VCQ540" s="340"/>
      <c r="VCR540" s="485"/>
      <c r="VCS540" s="340"/>
      <c r="VCT540" s="485"/>
      <c r="VCU540" s="340"/>
      <c r="VCV540" s="485"/>
      <c r="VCW540" s="340"/>
      <c r="VCX540" s="485"/>
      <c r="VCY540" s="340"/>
      <c r="VCZ540" s="485"/>
      <c r="VDA540" s="340"/>
      <c r="VDB540" s="485"/>
      <c r="VDC540" s="340"/>
      <c r="VDD540" s="485"/>
      <c r="VDE540" s="340"/>
      <c r="VDF540" s="485"/>
      <c r="VDG540" s="340"/>
      <c r="VDH540" s="485"/>
      <c r="VDI540" s="340"/>
      <c r="VDJ540" s="485"/>
      <c r="VDK540" s="340"/>
      <c r="VDL540" s="485"/>
      <c r="VDM540" s="340"/>
      <c r="VDN540" s="485"/>
      <c r="VDO540" s="340"/>
      <c r="VDP540" s="485"/>
      <c r="VDQ540" s="340"/>
      <c r="VDR540" s="485"/>
      <c r="VDS540" s="340"/>
      <c r="VDT540" s="485"/>
      <c r="VDU540" s="340"/>
      <c r="VDV540" s="485"/>
      <c r="VDW540" s="340"/>
      <c r="VDX540" s="485"/>
      <c r="VDY540" s="340"/>
      <c r="VDZ540" s="485"/>
      <c r="VEA540" s="340"/>
      <c r="VEB540" s="485"/>
      <c r="VEC540" s="340"/>
      <c r="VED540" s="485"/>
      <c r="VEE540" s="340"/>
      <c r="VEF540" s="485"/>
      <c r="VEG540" s="340"/>
      <c r="VEH540" s="485"/>
      <c r="VEI540" s="340"/>
      <c r="VEJ540" s="485"/>
      <c r="VEK540" s="340"/>
      <c r="VEL540" s="485"/>
      <c r="VEM540" s="340"/>
      <c r="VEN540" s="485"/>
      <c r="VEO540" s="340"/>
      <c r="VEP540" s="485"/>
      <c r="VEQ540" s="340"/>
      <c r="VER540" s="485"/>
      <c r="VES540" s="340"/>
      <c r="VET540" s="485"/>
      <c r="VEU540" s="340"/>
      <c r="VEV540" s="485"/>
      <c r="VEW540" s="340"/>
      <c r="VEX540" s="485"/>
      <c r="VEY540" s="340"/>
      <c r="VEZ540" s="485"/>
      <c r="VFA540" s="340"/>
      <c r="VFB540" s="485"/>
      <c r="VFC540" s="340"/>
      <c r="VFD540" s="485"/>
      <c r="VFE540" s="340"/>
      <c r="VFF540" s="485"/>
      <c r="VFG540" s="340"/>
      <c r="VFH540" s="485"/>
      <c r="VFI540" s="340"/>
      <c r="VFJ540" s="485"/>
      <c r="VFK540" s="340"/>
      <c r="VFL540" s="485"/>
      <c r="VFM540" s="340"/>
      <c r="VFN540" s="485"/>
      <c r="VFO540" s="340"/>
      <c r="VFP540" s="485"/>
      <c r="VFQ540" s="340"/>
      <c r="VFR540" s="485"/>
      <c r="VFS540" s="340"/>
      <c r="VFT540" s="485"/>
      <c r="VFU540" s="340"/>
      <c r="VFV540" s="485"/>
      <c r="VFW540" s="340"/>
      <c r="VFX540" s="485"/>
      <c r="VFY540" s="340"/>
      <c r="VFZ540" s="485"/>
      <c r="VGA540" s="340"/>
      <c r="VGB540" s="485"/>
      <c r="VGC540" s="340"/>
      <c r="VGD540" s="485"/>
      <c r="VGE540" s="340"/>
      <c r="VGF540" s="485"/>
      <c r="VGG540" s="340"/>
      <c r="VGH540" s="485"/>
      <c r="VGI540" s="340"/>
      <c r="VGJ540" s="485"/>
      <c r="VGK540" s="340"/>
      <c r="VGL540" s="485"/>
      <c r="VGM540" s="340"/>
      <c r="VGN540" s="485"/>
      <c r="VGO540" s="340"/>
      <c r="VGP540" s="485"/>
      <c r="VGQ540" s="340"/>
      <c r="VGR540" s="485"/>
      <c r="VGS540" s="340"/>
      <c r="VGT540" s="485"/>
      <c r="VGU540" s="340"/>
      <c r="VGV540" s="485"/>
      <c r="VGW540" s="340"/>
      <c r="VGX540" s="485"/>
      <c r="VGY540" s="340"/>
      <c r="VGZ540" s="485"/>
      <c r="VHA540" s="340"/>
      <c r="VHB540" s="485"/>
      <c r="VHC540" s="340"/>
      <c r="VHD540" s="485"/>
      <c r="VHE540" s="340"/>
      <c r="VHF540" s="485"/>
      <c r="VHG540" s="340"/>
      <c r="VHH540" s="485"/>
      <c r="VHI540" s="340"/>
      <c r="VHJ540" s="485"/>
      <c r="VHK540" s="340"/>
      <c r="VHL540" s="485"/>
      <c r="VHM540" s="340"/>
      <c r="VHN540" s="485"/>
      <c r="VHO540" s="340"/>
      <c r="VHP540" s="485"/>
      <c r="VHQ540" s="340"/>
      <c r="VHR540" s="485"/>
      <c r="VHS540" s="340"/>
      <c r="VHT540" s="485"/>
      <c r="VHU540" s="340"/>
      <c r="VHV540" s="485"/>
      <c r="VHW540" s="340"/>
      <c r="VHX540" s="485"/>
      <c r="VHY540" s="340"/>
      <c r="VHZ540" s="485"/>
      <c r="VIA540" s="340"/>
      <c r="VIB540" s="485"/>
      <c r="VIC540" s="340"/>
      <c r="VID540" s="485"/>
      <c r="VIE540" s="340"/>
      <c r="VIF540" s="485"/>
      <c r="VIG540" s="340"/>
      <c r="VIH540" s="485"/>
      <c r="VII540" s="340"/>
      <c r="VIJ540" s="485"/>
      <c r="VIK540" s="340"/>
      <c r="VIL540" s="485"/>
      <c r="VIM540" s="340"/>
      <c r="VIN540" s="485"/>
      <c r="VIO540" s="340"/>
      <c r="VIP540" s="485"/>
      <c r="VIQ540" s="340"/>
      <c r="VIR540" s="485"/>
      <c r="VIS540" s="340"/>
      <c r="VIT540" s="485"/>
      <c r="VIU540" s="340"/>
      <c r="VIV540" s="485"/>
      <c r="VIW540" s="340"/>
      <c r="VIX540" s="485"/>
      <c r="VIY540" s="340"/>
      <c r="VIZ540" s="485"/>
      <c r="VJA540" s="340"/>
      <c r="VJB540" s="485"/>
      <c r="VJC540" s="340"/>
      <c r="VJD540" s="485"/>
      <c r="VJE540" s="340"/>
      <c r="VJF540" s="485"/>
      <c r="VJG540" s="340"/>
      <c r="VJH540" s="485"/>
      <c r="VJI540" s="340"/>
      <c r="VJJ540" s="485"/>
      <c r="VJK540" s="340"/>
      <c r="VJL540" s="485"/>
      <c r="VJM540" s="340"/>
      <c r="VJN540" s="485"/>
      <c r="VJO540" s="340"/>
      <c r="VJP540" s="485"/>
      <c r="VJQ540" s="340"/>
      <c r="VJR540" s="485"/>
      <c r="VJS540" s="340"/>
      <c r="VJT540" s="485"/>
      <c r="VJU540" s="340"/>
      <c r="VJV540" s="485"/>
      <c r="VJW540" s="340"/>
      <c r="VJX540" s="485"/>
      <c r="VJY540" s="340"/>
      <c r="VJZ540" s="485"/>
      <c r="VKA540" s="340"/>
      <c r="VKB540" s="485"/>
      <c r="VKC540" s="340"/>
      <c r="VKD540" s="485"/>
      <c r="VKE540" s="340"/>
      <c r="VKF540" s="485"/>
      <c r="VKG540" s="340"/>
      <c r="VKH540" s="485"/>
      <c r="VKI540" s="340"/>
      <c r="VKJ540" s="485"/>
      <c r="VKK540" s="340"/>
      <c r="VKL540" s="485"/>
      <c r="VKM540" s="340"/>
      <c r="VKN540" s="485"/>
      <c r="VKO540" s="340"/>
      <c r="VKP540" s="485"/>
      <c r="VKQ540" s="340"/>
      <c r="VKR540" s="485"/>
      <c r="VKS540" s="340"/>
      <c r="VKT540" s="485"/>
      <c r="VKU540" s="340"/>
      <c r="VKV540" s="485"/>
      <c r="VKW540" s="340"/>
      <c r="VKX540" s="485"/>
      <c r="VKY540" s="340"/>
      <c r="VKZ540" s="485"/>
      <c r="VLA540" s="340"/>
      <c r="VLB540" s="485"/>
      <c r="VLC540" s="340"/>
      <c r="VLD540" s="485"/>
      <c r="VLE540" s="340"/>
      <c r="VLF540" s="485"/>
      <c r="VLG540" s="340"/>
      <c r="VLH540" s="485"/>
      <c r="VLI540" s="340"/>
      <c r="VLJ540" s="485"/>
      <c r="VLK540" s="340"/>
      <c r="VLL540" s="485"/>
      <c r="VLM540" s="340"/>
      <c r="VLN540" s="485"/>
      <c r="VLO540" s="340"/>
      <c r="VLP540" s="485"/>
      <c r="VLQ540" s="340"/>
      <c r="VLR540" s="485"/>
      <c r="VLS540" s="340"/>
      <c r="VLT540" s="485"/>
      <c r="VLU540" s="340"/>
      <c r="VLV540" s="485"/>
      <c r="VLW540" s="340"/>
      <c r="VLX540" s="485"/>
      <c r="VLY540" s="340"/>
      <c r="VLZ540" s="485"/>
      <c r="VMA540" s="340"/>
      <c r="VMB540" s="485"/>
      <c r="VMC540" s="340"/>
      <c r="VMD540" s="485"/>
      <c r="VME540" s="340"/>
      <c r="VMF540" s="485"/>
      <c r="VMG540" s="340"/>
      <c r="VMH540" s="485"/>
      <c r="VMI540" s="340"/>
      <c r="VMJ540" s="485"/>
      <c r="VMK540" s="340"/>
      <c r="VML540" s="485"/>
      <c r="VMM540" s="340"/>
      <c r="VMN540" s="485"/>
      <c r="VMO540" s="340"/>
      <c r="VMP540" s="485"/>
      <c r="VMQ540" s="340"/>
      <c r="VMR540" s="485"/>
      <c r="VMS540" s="340"/>
      <c r="VMT540" s="485"/>
      <c r="VMU540" s="340"/>
      <c r="VMV540" s="485"/>
      <c r="VMW540" s="340"/>
      <c r="VMX540" s="485"/>
      <c r="VMY540" s="340"/>
      <c r="VMZ540" s="485"/>
      <c r="VNA540" s="340"/>
      <c r="VNB540" s="485"/>
      <c r="VNC540" s="340"/>
      <c r="VND540" s="485"/>
      <c r="VNE540" s="340"/>
      <c r="VNF540" s="485"/>
      <c r="VNG540" s="340"/>
      <c r="VNH540" s="485"/>
      <c r="VNI540" s="340"/>
      <c r="VNJ540" s="485"/>
      <c r="VNK540" s="340"/>
      <c r="VNL540" s="485"/>
      <c r="VNM540" s="340"/>
      <c r="VNN540" s="485"/>
      <c r="VNO540" s="340"/>
      <c r="VNP540" s="485"/>
      <c r="VNQ540" s="340"/>
      <c r="VNR540" s="485"/>
      <c r="VNS540" s="340"/>
      <c r="VNT540" s="485"/>
      <c r="VNU540" s="340"/>
      <c r="VNV540" s="485"/>
      <c r="VNW540" s="340"/>
      <c r="VNX540" s="485"/>
      <c r="VNY540" s="340"/>
      <c r="VNZ540" s="485"/>
      <c r="VOA540" s="340"/>
      <c r="VOB540" s="485"/>
      <c r="VOC540" s="340"/>
      <c r="VOD540" s="485"/>
      <c r="VOE540" s="340"/>
      <c r="VOF540" s="485"/>
      <c r="VOG540" s="340"/>
      <c r="VOH540" s="485"/>
      <c r="VOI540" s="340"/>
      <c r="VOJ540" s="485"/>
      <c r="VOK540" s="340"/>
      <c r="VOL540" s="485"/>
      <c r="VOM540" s="340"/>
      <c r="VON540" s="485"/>
      <c r="VOO540" s="340"/>
      <c r="VOP540" s="485"/>
      <c r="VOQ540" s="340"/>
      <c r="VOR540" s="485"/>
      <c r="VOS540" s="340"/>
      <c r="VOT540" s="340"/>
      <c r="VOU540" s="485"/>
      <c r="VOV540" s="340"/>
      <c r="VOW540" s="485"/>
      <c r="VOX540" s="340"/>
      <c r="VOY540" s="485"/>
      <c r="VOZ540" s="340"/>
      <c r="VPA540" s="485"/>
      <c r="VPB540" s="340"/>
      <c r="VPC540" s="485"/>
      <c r="VPD540" s="340"/>
      <c r="VPE540" s="485"/>
      <c r="VPF540" s="340"/>
      <c r="VPG540" s="485"/>
      <c r="VPH540" s="340"/>
      <c r="VPI540" s="485"/>
      <c r="VPJ540" s="340"/>
      <c r="VPK540" s="485"/>
      <c r="VPL540" s="340"/>
      <c r="VPM540" s="485"/>
      <c r="VPN540" s="340"/>
      <c r="VPO540" s="485"/>
      <c r="VPP540" s="340"/>
      <c r="VPQ540" s="485"/>
      <c r="VPR540" s="340"/>
      <c r="VPS540" s="485"/>
      <c r="VPT540" s="340"/>
      <c r="VPU540" s="485"/>
      <c r="VPV540" s="340"/>
      <c r="VPW540" s="485"/>
      <c r="VPX540" s="340"/>
      <c r="VPY540" s="485"/>
      <c r="VPZ540" s="340"/>
      <c r="VQA540" s="485"/>
      <c r="VQB540" s="340"/>
      <c r="VQC540" s="485"/>
      <c r="VQD540" s="340"/>
      <c r="VQE540" s="485"/>
      <c r="VQF540" s="340"/>
      <c r="VQG540" s="485"/>
      <c r="VQH540" s="340"/>
      <c r="VQI540" s="485"/>
      <c r="VQJ540" s="340"/>
      <c r="VQK540" s="485"/>
      <c r="VQL540" s="340"/>
      <c r="VQM540" s="485"/>
      <c r="VQN540" s="340"/>
      <c r="VQO540" s="485"/>
      <c r="VQP540" s="340"/>
      <c r="VQQ540" s="485"/>
      <c r="VQR540" s="340"/>
      <c r="VQS540" s="485"/>
      <c r="VQT540" s="340"/>
      <c r="VQU540" s="485"/>
      <c r="VQV540" s="340"/>
      <c r="VQW540" s="485"/>
      <c r="VQX540" s="340"/>
      <c r="VQY540" s="485"/>
      <c r="VQZ540" s="340"/>
      <c r="VRA540" s="485"/>
      <c r="VRB540" s="340"/>
      <c r="VRC540" s="485"/>
      <c r="VRD540" s="340"/>
      <c r="VRE540" s="485"/>
      <c r="VRF540" s="340"/>
      <c r="VRG540" s="485"/>
      <c r="VRH540" s="340"/>
      <c r="VRI540" s="485"/>
      <c r="VRJ540" s="340"/>
      <c r="VRK540" s="485"/>
      <c r="VRL540" s="340"/>
      <c r="VRM540" s="485"/>
      <c r="VRN540" s="340"/>
      <c r="VRO540" s="485"/>
      <c r="VRP540" s="340"/>
      <c r="VRQ540" s="485"/>
      <c r="VRR540" s="340"/>
      <c r="VRS540" s="485"/>
      <c r="VRT540" s="340"/>
      <c r="VRU540" s="485"/>
      <c r="VRV540" s="340"/>
      <c r="VRW540" s="485"/>
      <c r="VRX540" s="340"/>
      <c r="VRY540" s="485"/>
      <c r="VRZ540" s="340"/>
      <c r="VSA540" s="485"/>
      <c r="VSB540" s="340"/>
      <c r="VSC540" s="485"/>
      <c r="VSD540" s="340"/>
      <c r="VSE540" s="485"/>
      <c r="VSF540" s="340"/>
      <c r="VSG540" s="485"/>
      <c r="VSH540" s="340"/>
      <c r="VSI540" s="485"/>
      <c r="VSJ540" s="340"/>
      <c r="VSK540" s="485"/>
      <c r="VSL540" s="340"/>
      <c r="VSM540" s="485"/>
      <c r="VSN540" s="340"/>
      <c r="VSO540" s="485"/>
      <c r="VSP540" s="340"/>
      <c r="VSQ540" s="485"/>
      <c r="VSR540" s="340"/>
      <c r="VSS540" s="485"/>
      <c r="VST540" s="340"/>
      <c r="VSU540" s="485"/>
      <c r="VSV540" s="340"/>
      <c r="VSW540" s="485"/>
      <c r="VSX540" s="340"/>
      <c r="VSY540" s="485"/>
      <c r="VSZ540" s="340"/>
      <c r="VTA540" s="485"/>
      <c r="VTB540" s="340"/>
      <c r="VTC540" s="485"/>
      <c r="VTD540" s="340"/>
      <c r="VTE540" s="485"/>
      <c r="VTF540" s="340"/>
      <c r="VTG540" s="485"/>
      <c r="VTH540" s="340"/>
      <c r="VTI540" s="485"/>
      <c r="VTJ540" s="340"/>
      <c r="VTK540" s="485"/>
      <c r="VTL540" s="340"/>
      <c r="VTM540" s="485"/>
      <c r="VTN540" s="340"/>
      <c r="VTO540" s="485"/>
      <c r="VTP540" s="340"/>
      <c r="VTQ540" s="485"/>
      <c r="VTR540" s="340"/>
      <c r="VTS540" s="485"/>
      <c r="VTT540" s="340"/>
      <c r="VTU540" s="485"/>
      <c r="VTV540" s="340"/>
      <c r="VTW540" s="485"/>
      <c r="VTX540" s="340"/>
      <c r="VTY540" s="485"/>
      <c r="VTZ540" s="340"/>
      <c r="VUA540" s="485"/>
      <c r="VUB540" s="340"/>
      <c r="VUC540" s="485"/>
      <c r="VUD540" s="340"/>
      <c r="VUE540" s="485"/>
      <c r="VUF540" s="340"/>
      <c r="VUG540" s="485"/>
      <c r="VUH540" s="340"/>
      <c r="VUI540" s="485"/>
      <c r="VUJ540" s="340"/>
      <c r="VUK540" s="485"/>
      <c r="VUL540" s="340"/>
      <c r="VUM540" s="485"/>
      <c r="VUN540" s="340"/>
      <c r="VUO540" s="485"/>
      <c r="VUP540" s="340"/>
      <c r="VUQ540" s="485"/>
      <c r="VUR540" s="340"/>
      <c r="VUS540" s="485"/>
      <c r="VUT540" s="340"/>
      <c r="VUU540" s="485"/>
      <c r="VUV540" s="340"/>
      <c r="VUW540" s="485"/>
      <c r="VUX540" s="340"/>
      <c r="VUY540" s="485"/>
      <c r="VUZ540" s="340"/>
      <c r="VVA540" s="485"/>
      <c r="VVB540" s="340"/>
      <c r="VVC540" s="485"/>
      <c r="VVD540" s="340"/>
      <c r="VVE540" s="485"/>
      <c r="VVF540" s="340"/>
      <c r="VVG540" s="485"/>
      <c r="VVH540" s="340"/>
      <c r="VVI540" s="485"/>
      <c r="VVJ540" s="340"/>
      <c r="VVK540" s="485"/>
      <c r="VVL540" s="340"/>
      <c r="VVM540" s="485"/>
      <c r="VVN540" s="340"/>
      <c r="VVO540" s="485"/>
      <c r="VVP540" s="340"/>
      <c r="VVQ540" s="485"/>
      <c r="VVR540" s="340"/>
      <c r="VVS540" s="485"/>
      <c r="VVT540" s="340"/>
      <c r="VVU540" s="485"/>
      <c r="VVV540" s="340"/>
      <c r="VVW540" s="485"/>
      <c r="VVX540" s="340"/>
      <c r="VVY540" s="485"/>
      <c r="VVZ540" s="340"/>
      <c r="VWA540" s="485"/>
      <c r="VWB540" s="340"/>
      <c r="VWC540" s="485"/>
      <c r="VWD540" s="340"/>
      <c r="VWE540" s="485"/>
      <c r="VWF540" s="340"/>
      <c r="VWG540" s="485"/>
      <c r="VWH540" s="340"/>
      <c r="VWI540" s="485"/>
      <c r="VWJ540" s="340"/>
      <c r="VWK540" s="485"/>
      <c r="VWL540" s="340"/>
      <c r="VWM540" s="485"/>
      <c r="VWN540" s="340"/>
      <c r="VWO540" s="485"/>
      <c r="VWP540" s="340"/>
      <c r="VWQ540" s="485"/>
      <c r="VWR540" s="340"/>
      <c r="VWS540" s="485"/>
      <c r="VWT540" s="340"/>
      <c r="VWU540" s="485"/>
      <c r="VWV540" s="340"/>
      <c r="VWW540" s="485"/>
      <c r="VWX540" s="340"/>
      <c r="VWY540" s="485"/>
      <c r="VWZ540" s="340"/>
      <c r="VXA540" s="485"/>
      <c r="VXB540" s="340"/>
      <c r="VXC540" s="485"/>
      <c r="VXD540" s="340"/>
      <c r="VXE540" s="485"/>
      <c r="VXF540" s="340"/>
      <c r="VXG540" s="485"/>
      <c r="VXH540" s="340"/>
      <c r="VXI540" s="485"/>
      <c r="VXJ540" s="340"/>
      <c r="VXK540" s="485"/>
      <c r="VXL540" s="340"/>
      <c r="VXM540" s="485"/>
      <c r="VXN540" s="340"/>
      <c r="VXO540" s="485"/>
      <c r="VXP540" s="340"/>
      <c r="VXQ540" s="485"/>
      <c r="VXR540" s="340"/>
      <c r="VXS540" s="485"/>
      <c r="VXT540" s="340"/>
      <c r="VXU540" s="485"/>
      <c r="VXV540" s="340"/>
      <c r="VXW540" s="485"/>
      <c r="VXX540" s="340"/>
      <c r="VXY540" s="485"/>
      <c r="VXZ540" s="340"/>
      <c r="VYA540" s="485"/>
      <c r="VYB540" s="340"/>
      <c r="VYC540" s="485"/>
      <c r="VYD540" s="340"/>
      <c r="VYE540" s="485"/>
      <c r="VYF540" s="340"/>
      <c r="VYG540" s="485"/>
      <c r="VYH540" s="340"/>
      <c r="VYI540" s="485"/>
      <c r="VYJ540" s="340"/>
      <c r="VYK540" s="485"/>
      <c r="VYL540" s="340"/>
      <c r="VYM540" s="485"/>
      <c r="VYN540" s="340"/>
      <c r="VYO540" s="485"/>
      <c r="VYP540" s="340"/>
      <c r="VYQ540" s="485"/>
      <c r="VYR540" s="340"/>
      <c r="VYS540" s="485"/>
      <c r="VYT540" s="340"/>
      <c r="VYU540" s="485"/>
      <c r="VYV540" s="340"/>
      <c r="VYW540" s="485"/>
      <c r="VYX540" s="340"/>
      <c r="VYY540" s="485"/>
      <c r="VYZ540" s="340"/>
      <c r="VZA540" s="485"/>
      <c r="VZB540" s="340"/>
      <c r="VZC540" s="485"/>
      <c r="VZD540" s="340"/>
      <c r="VZE540" s="485"/>
      <c r="VZF540" s="340"/>
      <c r="VZG540" s="485"/>
      <c r="VZH540" s="340"/>
      <c r="VZI540" s="485"/>
      <c r="VZJ540" s="340"/>
      <c r="VZK540" s="485"/>
      <c r="VZL540" s="340"/>
      <c r="VZM540" s="485"/>
      <c r="VZN540" s="340"/>
      <c r="VZO540" s="485"/>
      <c r="VZP540" s="340"/>
      <c r="VZQ540" s="485"/>
      <c r="VZR540" s="340"/>
      <c r="VZS540" s="485"/>
      <c r="VZT540" s="340"/>
      <c r="VZU540" s="485"/>
      <c r="VZV540" s="340"/>
      <c r="VZW540" s="485"/>
      <c r="VZX540" s="340"/>
      <c r="VZY540" s="485"/>
      <c r="VZZ540" s="340"/>
      <c r="WAA540" s="485"/>
      <c r="WAB540" s="340"/>
      <c r="WAC540" s="485"/>
      <c r="WAD540" s="340"/>
      <c r="WAE540" s="485"/>
      <c r="WAF540" s="340"/>
      <c r="WAG540" s="485"/>
      <c r="WAH540" s="340"/>
      <c r="WAI540" s="485"/>
      <c r="WAJ540" s="340"/>
      <c r="WAK540" s="485"/>
      <c r="WAL540" s="340"/>
      <c r="WAM540" s="485"/>
      <c r="WAN540" s="340"/>
      <c r="WAO540" s="485"/>
      <c r="WAP540" s="340"/>
      <c r="WAQ540" s="485"/>
      <c r="WAR540" s="340"/>
      <c r="WAS540" s="485"/>
      <c r="WAT540" s="340"/>
      <c r="WAU540" s="485"/>
      <c r="WAV540" s="340"/>
      <c r="WAW540" s="485"/>
      <c r="WAX540" s="340"/>
      <c r="WAY540" s="485"/>
      <c r="WAZ540" s="340"/>
      <c r="WBA540" s="485"/>
      <c r="WBB540" s="340"/>
      <c r="WBC540" s="485"/>
      <c r="WBD540" s="340"/>
      <c r="WBE540" s="485"/>
      <c r="WBF540" s="340"/>
      <c r="WBG540" s="485"/>
      <c r="WBH540" s="340"/>
      <c r="WBI540" s="485"/>
      <c r="WBJ540" s="340"/>
      <c r="WBK540" s="485"/>
      <c r="WBL540" s="340"/>
      <c r="WBM540" s="485"/>
      <c r="WBN540" s="340"/>
      <c r="WBO540" s="485"/>
      <c r="WBP540" s="340"/>
      <c r="WBQ540" s="485"/>
      <c r="WBR540" s="340"/>
      <c r="WBS540" s="485"/>
      <c r="WBT540" s="340"/>
      <c r="WBU540" s="485"/>
      <c r="WBV540" s="340"/>
      <c r="WBW540" s="485"/>
      <c r="WBX540" s="340"/>
      <c r="WBY540" s="485"/>
      <c r="WBZ540" s="340"/>
      <c r="WCA540" s="485"/>
      <c r="WCB540" s="340"/>
      <c r="WCC540" s="485"/>
      <c r="WCD540" s="340"/>
      <c r="WCE540" s="485"/>
      <c r="WCF540" s="340"/>
      <c r="WCG540" s="485"/>
      <c r="WCH540" s="340"/>
      <c r="WCI540" s="485"/>
      <c r="WCJ540" s="340"/>
      <c r="WCK540" s="485"/>
      <c r="WCL540" s="340"/>
      <c r="WCM540" s="485"/>
      <c r="WCN540" s="340"/>
      <c r="WCO540" s="485"/>
      <c r="WCP540" s="340"/>
      <c r="WCQ540" s="485"/>
      <c r="WCR540" s="340"/>
      <c r="WCS540" s="485"/>
      <c r="WCT540" s="340"/>
      <c r="WCU540" s="485"/>
      <c r="WCV540" s="340"/>
      <c r="WCW540" s="485"/>
      <c r="WCX540" s="340"/>
      <c r="WCY540" s="485"/>
      <c r="WCZ540" s="340"/>
      <c r="WDA540" s="485"/>
      <c r="WDB540" s="340"/>
      <c r="WDC540" s="485"/>
      <c r="WDD540" s="340"/>
      <c r="WDE540" s="485"/>
      <c r="WDF540" s="340"/>
      <c r="WDG540" s="485"/>
      <c r="WDH540" s="340"/>
      <c r="WDI540" s="485"/>
      <c r="WDJ540" s="340"/>
      <c r="WDK540" s="485"/>
      <c r="WDL540" s="340"/>
      <c r="WDM540" s="485"/>
      <c r="WDN540" s="340"/>
      <c r="WDO540" s="485"/>
      <c r="WDP540" s="340"/>
      <c r="WDQ540" s="485"/>
      <c r="WDR540" s="340"/>
      <c r="WDS540" s="485"/>
      <c r="WDT540" s="340"/>
      <c r="WDU540" s="485"/>
      <c r="WDV540" s="340"/>
      <c r="WDW540" s="485"/>
      <c r="WDX540" s="340"/>
      <c r="WDY540" s="485"/>
      <c r="WDZ540" s="340"/>
      <c r="WEA540" s="485"/>
      <c r="WEB540" s="340"/>
      <c r="WEC540" s="485"/>
      <c r="WED540" s="340"/>
      <c r="WEE540" s="485"/>
      <c r="WEF540" s="340"/>
      <c r="WEG540" s="485"/>
      <c r="WEH540" s="340"/>
      <c r="WEI540" s="485"/>
      <c r="WEJ540" s="340"/>
      <c r="WEK540" s="485"/>
      <c r="WEL540" s="340"/>
      <c r="WEM540" s="485"/>
      <c r="WEN540" s="340"/>
      <c r="WEO540" s="485"/>
      <c r="WEP540" s="340"/>
      <c r="WEQ540" s="485"/>
      <c r="WER540" s="340"/>
      <c r="WES540" s="485"/>
      <c r="WET540" s="340"/>
      <c r="WEU540" s="485"/>
      <c r="WEV540" s="340"/>
      <c r="WEW540" s="485"/>
      <c r="WEX540" s="340"/>
      <c r="WEY540" s="485"/>
      <c r="WEZ540" s="340"/>
      <c r="WFA540" s="485"/>
      <c r="WFB540" s="340"/>
      <c r="WFC540" s="485"/>
      <c r="WFD540" s="340"/>
      <c r="WFE540" s="485"/>
      <c r="WFF540" s="340"/>
      <c r="WFG540" s="485"/>
      <c r="WFH540" s="340"/>
      <c r="WFI540" s="485"/>
      <c r="WFJ540" s="340"/>
      <c r="WFK540" s="485"/>
      <c r="WFL540" s="340"/>
      <c r="WFM540" s="485"/>
      <c r="WFN540" s="340"/>
      <c r="WFO540" s="485"/>
      <c r="WFP540" s="340"/>
      <c r="WFQ540" s="485"/>
      <c r="WFR540" s="340"/>
      <c r="WFS540" s="485"/>
      <c r="WFT540" s="340"/>
      <c r="WFU540" s="485"/>
      <c r="WFV540" s="340"/>
      <c r="WFW540" s="485"/>
      <c r="WFX540" s="340"/>
      <c r="WFY540" s="485"/>
      <c r="WFZ540" s="340"/>
      <c r="WGA540" s="485"/>
      <c r="WGB540" s="340"/>
      <c r="WGC540" s="485"/>
      <c r="WGD540" s="340"/>
      <c r="WGE540" s="485"/>
      <c r="WGF540" s="340"/>
      <c r="WGG540" s="485"/>
      <c r="WGH540" s="340"/>
      <c r="WGI540" s="485"/>
      <c r="WGJ540" s="340"/>
      <c r="WGK540" s="485"/>
      <c r="WGL540" s="340"/>
      <c r="WGM540" s="485"/>
      <c r="WGN540" s="340"/>
      <c r="WGO540" s="485"/>
      <c r="WGP540" s="340"/>
      <c r="WGQ540" s="485"/>
      <c r="WGR540" s="340"/>
      <c r="WGS540" s="485"/>
      <c r="WGT540" s="340"/>
      <c r="WGU540" s="485"/>
      <c r="WGV540" s="340"/>
      <c r="WGW540" s="485"/>
      <c r="WGX540" s="340"/>
      <c r="WGY540" s="485"/>
      <c r="WGZ540" s="340"/>
      <c r="WHA540" s="485"/>
      <c r="WHB540" s="340"/>
      <c r="WHC540" s="485"/>
      <c r="WHD540" s="340"/>
      <c r="WHE540" s="485"/>
      <c r="WHF540" s="340"/>
      <c r="WHG540" s="485"/>
      <c r="WHH540" s="340"/>
      <c r="WHI540" s="485"/>
      <c r="WHJ540" s="340"/>
      <c r="WHK540" s="485"/>
      <c r="WHL540" s="340"/>
      <c r="WHM540" s="485"/>
      <c r="WHN540" s="340"/>
      <c r="WHO540" s="485"/>
      <c r="WHP540" s="340"/>
      <c r="WHQ540" s="485"/>
      <c r="WHR540" s="340"/>
      <c r="WHS540" s="485"/>
      <c r="WHT540" s="340"/>
      <c r="WHU540" s="485"/>
      <c r="WHV540" s="340"/>
      <c r="WHW540" s="485"/>
      <c r="WHX540" s="340"/>
      <c r="WHY540" s="485"/>
      <c r="WHZ540" s="340"/>
      <c r="WIA540" s="485"/>
      <c r="WIB540" s="340"/>
      <c r="WIC540" s="485"/>
      <c r="WID540" s="340"/>
      <c r="WIE540" s="485"/>
      <c r="WIF540" s="340"/>
      <c r="WIG540" s="485"/>
      <c r="WIH540" s="340"/>
      <c r="WII540" s="485"/>
      <c r="WIJ540" s="340"/>
      <c r="WIK540" s="485"/>
      <c r="WIL540" s="340"/>
      <c r="WIM540" s="485"/>
      <c r="WIN540" s="340"/>
      <c r="WIO540" s="485"/>
      <c r="WIP540" s="340"/>
      <c r="WIQ540" s="485"/>
      <c r="WIR540" s="340"/>
      <c r="WIS540" s="485"/>
      <c r="WIT540" s="340"/>
      <c r="WIU540" s="485"/>
      <c r="WIV540" s="340"/>
      <c r="WIW540" s="485"/>
      <c r="WIX540" s="340"/>
      <c r="WIY540" s="485"/>
      <c r="WIZ540" s="340"/>
      <c r="WJA540" s="485"/>
      <c r="WJB540" s="340"/>
      <c r="WJC540" s="485"/>
      <c r="WJD540" s="340"/>
      <c r="WJE540" s="485"/>
      <c r="WJF540" s="340"/>
      <c r="WJG540" s="485"/>
      <c r="WJH540" s="340"/>
      <c r="WJI540" s="485"/>
      <c r="WJJ540" s="340"/>
      <c r="WJK540" s="485"/>
      <c r="WJL540" s="340"/>
      <c r="WJM540" s="485"/>
      <c r="WJN540" s="340"/>
      <c r="WJO540" s="485"/>
      <c r="WJP540" s="340"/>
      <c r="WJQ540" s="485"/>
      <c r="WJR540" s="340"/>
      <c r="WJS540" s="485"/>
      <c r="WJT540" s="340"/>
      <c r="WJU540" s="485"/>
      <c r="WJV540" s="340"/>
      <c r="WJW540" s="485"/>
      <c r="WJX540" s="340"/>
      <c r="WJY540" s="485"/>
      <c r="WJZ540" s="340"/>
      <c r="WKA540" s="485"/>
      <c r="WKB540" s="340"/>
      <c r="WKC540" s="485"/>
      <c r="WKD540" s="340"/>
      <c r="WKE540" s="485"/>
      <c r="WKF540" s="340"/>
      <c r="WKG540" s="485"/>
      <c r="WKH540" s="340"/>
      <c r="WKI540" s="485"/>
      <c r="WKJ540" s="340"/>
      <c r="WKK540" s="485"/>
      <c r="WKL540" s="340"/>
      <c r="WKM540" s="485"/>
      <c r="WKN540" s="340"/>
      <c r="WKO540" s="485"/>
      <c r="WKP540" s="340"/>
      <c r="WKQ540" s="485"/>
      <c r="WKR540" s="340"/>
      <c r="WKS540" s="485"/>
      <c r="WKT540" s="340"/>
      <c r="WKU540" s="485"/>
      <c r="WKV540" s="340"/>
      <c r="WKW540" s="485"/>
      <c r="WKX540" s="340"/>
      <c r="WKY540" s="485"/>
      <c r="WKZ540" s="340"/>
      <c r="WLA540" s="485"/>
      <c r="WLB540" s="340"/>
      <c r="WLC540" s="485"/>
      <c r="WLD540" s="340"/>
      <c r="WLE540" s="485"/>
      <c r="WLF540" s="340"/>
      <c r="WLG540" s="485"/>
      <c r="WLH540" s="340"/>
      <c r="WLI540" s="485"/>
      <c r="WLJ540" s="340"/>
      <c r="WLK540" s="485"/>
      <c r="WLL540" s="340"/>
      <c r="WLM540" s="485"/>
      <c r="WLN540" s="340"/>
      <c r="WLO540" s="485"/>
      <c r="WLP540" s="340"/>
      <c r="WLQ540" s="485"/>
      <c r="WLR540" s="340"/>
      <c r="WLS540" s="485"/>
      <c r="WLT540" s="340"/>
      <c r="WLU540" s="485"/>
      <c r="WLV540" s="340"/>
      <c r="WLW540" s="485"/>
      <c r="WLX540" s="340"/>
      <c r="WLY540" s="485"/>
      <c r="WLZ540" s="340"/>
      <c r="WMA540" s="485"/>
      <c r="WMB540" s="340"/>
      <c r="WMC540" s="485"/>
      <c r="WMD540" s="340"/>
      <c r="WME540" s="485"/>
      <c r="WMF540" s="340"/>
      <c r="WMG540" s="485"/>
      <c r="WMH540" s="340"/>
      <c r="WMI540" s="485"/>
      <c r="WMJ540" s="340"/>
      <c r="WMK540" s="485"/>
      <c r="WML540" s="340"/>
      <c r="WMM540" s="485"/>
      <c r="WMN540" s="340"/>
      <c r="WMO540" s="485"/>
      <c r="WMP540" s="340"/>
      <c r="WMQ540" s="485"/>
      <c r="WMR540" s="340"/>
      <c r="WMS540" s="485"/>
      <c r="WMT540" s="340"/>
      <c r="WMU540" s="485"/>
      <c r="WMV540" s="340"/>
      <c r="WMW540" s="485"/>
      <c r="WMX540" s="340"/>
      <c r="WMY540" s="485"/>
      <c r="WMZ540" s="340"/>
      <c r="WNA540" s="485"/>
      <c r="WNB540" s="340"/>
      <c r="WNC540" s="485"/>
      <c r="WND540" s="340"/>
      <c r="WNE540" s="485"/>
      <c r="WNF540" s="340"/>
      <c r="WNG540" s="485"/>
      <c r="WNH540" s="340"/>
      <c r="WNI540" s="485"/>
      <c r="WNJ540" s="340"/>
      <c r="WNK540" s="485"/>
      <c r="WNL540" s="340"/>
      <c r="WNM540" s="485"/>
      <c r="WNN540" s="340"/>
      <c r="WNO540" s="485"/>
      <c r="WNP540" s="340"/>
      <c r="WNQ540" s="485"/>
      <c r="WNR540" s="340"/>
      <c r="WNS540" s="485"/>
      <c r="WNT540" s="340"/>
      <c r="WNU540" s="485"/>
      <c r="WNV540" s="340"/>
      <c r="WNW540" s="485"/>
      <c r="WNX540" s="340"/>
      <c r="WNY540" s="485"/>
      <c r="WNZ540" s="340"/>
      <c r="WOA540" s="485"/>
      <c r="WOB540" s="340"/>
      <c r="WOC540" s="485"/>
      <c r="WOD540" s="340"/>
      <c r="WOE540" s="485"/>
      <c r="WOF540" s="340"/>
      <c r="WOG540" s="485"/>
      <c r="WOH540" s="340"/>
      <c r="WOI540" s="485"/>
      <c r="WOJ540" s="340"/>
      <c r="WOK540" s="485"/>
      <c r="WOL540" s="340"/>
      <c r="WOM540" s="485"/>
      <c r="WON540" s="340"/>
      <c r="WOO540" s="485"/>
      <c r="WOP540" s="340"/>
      <c r="WOQ540" s="485"/>
      <c r="WOR540" s="340"/>
      <c r="WOS540" s="485"/>
      <c r="WOT540" s="340"/>
      <c r="WOU540" s="485"/>
      <c r="WOV540" s="340"/>
      <c r="WOW540" s="485"/>
      <c r="WOX540" s="340"/>
      <c r="WOY540" s="485"/>
      <c r="WOZ540" s="340"/>
      <c r="WPA540" s="485"/>
      <c r="WPB540" s="340"/>
      <c r="WPC540" s="485"/>
      <c r="WPD540" s="340"/>
      <c r="WPE540" s="485"/>
      <c r="WPF540" s="340"/>
      <c r="WPG540" s="485"/>
      <c r="WPH540" s="340"/>
      <c r="WPI540" s="485"/>
      <c r="WPJ540" s="340"/>
      <c r="WPK540" s="485"/>
      <c r="WPL540" s="340"/>
      <c r="WPM540" s="485"/>
      <c r="WPN540" s="340"/>
      <c r="WPO540" s="485"/>
      <c r="WPP540" s="340"/>
      <c r="WPQ540" s="485"/>
      <c r="WPR540" s="340"/>
      <c r="WPS540" s="485"/>
      <c r="WPT540" s="340"/>
      <c r="WPU540" s="485"/>
      <c r="WPV540" s="340"/>
      <c r="WPW540" s="485"/>
      <c r="WPX540" s="340"/>
      <c r="WPY540" s="485"/>
      <c r="WPZ540" s="340"/>
      <c r="WQA540" s="485"/>
      <c r="WQB540" s="340"/>
      <c r="WQC540" s="485"/>
      <c r="WQD540" s="340"/>
      <c r="WQE540" s="485"/>
      <c r="WQF540" s="340"/>
      <c r="WQG540" s="485"/>
      <c r="WQH540" s="340"/>
      <c r="WQI540" s="485"/>
      <c r="WQJ540" s="340"/>
      <c r="WQK540" s="485"/>
      <c r="WQL540" s="340"/>
      <c r="WQM540" s="485"/>
      <c r="WQN540" s="340"/>
      <c r="WQO540" s="485"/>
      <c r="WQP540" s="340"/>
      <c r="WQQ540" s="485"/>
      <c r="WQR540" s="340"/>
      <c r="WQS540" s="485"/>
      <c r="WQT540" s="340"/>
      <c r="WQU540" s="485"/>
      <c r="WQV540" s="340"/>
      <c r="WQW540" s="485"/>
      <c r="WQX540" s="340"/>
      <c r="WQY540" s="485"/>
      <c r="WQZ540" s="340"/>
      <c r="WRA540" s="485"/>
      <c r="WRB540" s="340"/>
      <c r="WRC540" s="485"/>
      <c r="WRD540" s="340"/>
      <c r="WRE540" s="485"/>
      <c r="WRF540" s="340"/>
      <c r="WRG540" s="485"/>
      <c r="WRH540" s="340"/>
      <c r="WRI540" s="485"/>
      <c r="WRJ540" s="340"/>
      <c r="WRK540" s="485"/>
      <c r="WRL540" s="340"/>
      <c r="WRM540" s="485"/>
      <c r="WRN540" s="340"/>
      <c r="WRO540" s="485"/>
      <c r="WRP540" s="340"/>
      <c r="WRQ540" s="485"/>
      <c r="WRR540" s="340"/>
      <c r="WRS540" s="485"/>
      <c r="WRT540" s="340"/>
      <c r="WRU540" s="485"/>
      <c r="WRV540" s="340"/>
      <c r="WRW540" s="485"/>
      <c r="WRX540" s="340"/>
      <c r="WRY540" s="485"/>
      <c r="WRZ540" s="340"/>
      <c r="WSA540" s="485"/>
      <c r="WSB540" s="340"/>
      <c r="WSC540" s="485"/>
      <c r="WSD540" s="340"/>
      <c r="WSE540" s="485"/>
      <c r="WSF540" s="340"/>
      <c r="WSG540" s="485"/>
      <c r="WSH540" s="340"/>
      <c r="WSI540" s="485"/>
      <c r="WSJ540" s="340"/>
      <c r="WSK540" s="485"/>
      <c r="WSL540" s="340"/>
      <c r="WSM540" s="485"/>
      <c r="WSN540" s="340"/>
      <c r="WSO540" s="485"/>
      <c r="WSP540" s="340"/>
      <c r="WSQ540" s="485"/>
      <c r="WSR540" s="340"/>
      <c r="WSS540" s="485"/>
      <c r="WST540" s="340"/>
      <c r="WSU540" s="485"/>
      <c r="WSV540" s="340"/>
      <c r="WSW540" s="485"/>
      <c r="WSX540" s="340"/>
      <c r="WSY540" s="485"/>
      <c r="WSZ540" s="340"/>
      <c r="WTA540" s="485"/>
      <c r="WTB540" s="340"/>
      <c r="WTC540" s="485"/>
      <c r="WTD540" s="340"/>
      <c r="WTE540" s="485"/>
      <c r="WTF540" s="340"/>
      <c r="WTG540" s="485"/>
      <c r="WTH540" s="340"/>
      <c r="WTI540" s="485"/>
      <c r="WTJ540" s="340"/>
      <c r="WTK540" s="485"/>
      <c r="WTL540" s="340"/>
      <c r="WTM540" s="485"/>
      <c r="WTN540" s="340"/>
      <c r="WTO540" s="485"/>
      <c r="WTP540" s="340"/>
      <c r="WTQ540" s="485"/>
      <c r="WTR540" s="340"/>
      <c r="WTS540" s="485"/>
      <c r="WTT540" s="340"/>
      <c r="WTU540" s="485"/>
      <c r="WTV540" s="340"/>
      <c r="WTW540" s="485"/>
      <c r="WTX540" s="340"/>
      <c r="WTY540" s="485"/>
      <c r="WTZ540" s="340"/>
      <c r="WUA540" s="485"/>
      <c r="WUB540" s="340"/>
      <c r="WUC540" s="485"/>
      <c r="WUD540" s="340"/>
      <c r="WUE540" s="485"/>
      <c r="WUF540" s="340"/>
      <c r="WUG540" s="485"/>
      <c r="WUH540" s="340"/>
      <c r="WUI540" s="485"/>
      <c r="WUJ540" s="340"/>
      <c r="WUK540" s="485"/>
      <c r="WUL540" s="340"/>
      <c r="WUM540" s="485"/>
      <c r="WUN540" s="340"/>
      <c r="WUO540" s="485"/>
      <c r="WUP540" s="340"/>
      <c r="WUQ540" s="485"/>
      <c r="WUR540" s="340"/>
      <c r="WUS540" s="485"/>
      <c r="WUT540" s="340"/>
      <c r="WUU540" s="485"/>
      <c r="WUV540" s="340"/>
      <c r="WUW540" s="485"/>
      <c r="WUX540" s="340"/>
      <c r="WUY540" s="485"/>
      <c r="WUZ540" s="340"/>
      <c r="WVA540" s="485"/>
      <c r="WVB540" s="340"/>
      <c r="WVC540" s="485"/>
      <c r="WVD540" s="340"/>
      <c r="WVE540" s="485"/>
      <c r="WVF540" s="340"/>
      <c r="WVG540" s="485"/>
      <c r="WVH540" s="340"/>
      <c r="WVI540" s="485"/>
      <c r="WVJ540" s="340"/>
      <c r="WVK540" s="485"/>
      <c r="WVL540" s="340"/>
      <c r="WVM540" s="485"/>
      <c r="WVN540" s="340"/>
      <c r="WVO540" s="485"/>
      <c r="WVP540" s="340"/>
      <c r="WVQ540" s="485"/>
      <c r="WVR540" s="340"/>
      <c r="WVS540" s="485"/>
      <c r="WVT540" s="340"/>
      <c r="WVU540" s="485"/>
      <c r="WVV540" s="340"/>
      <c r="WVW540" s="485"/>
      <c r="WVX540" s="340"/>
      <c r="WVY540" s="485"/>
      <c r="WVZ540" s="340"/>
      <c r="WWA540" s="485"/>
      <c r="WWB540" s="340"/>
      <c r="WWC540" s="485"/>
      <c r="WWD540" s="340"/>
      <c r="WWE540" s="485"/>
      <c r="WWF540" s="340"/>
      <c r="WWG540" s="485"/>
      <c r="WWH540" s="340"/>
      <c r="WWI540" s="485"/>
      <c r="WWJ540" s="340"/>
      <c r="WWK540" s="485"/>
      <c r="WWL540" s="340"/>
      <c r="WWM540" s="485"/>
      <c r="WWN540" s="340"/>
      <c r="WWO540" s="485"/>
      <c r="WWP540" s="340"/>
      <c r="WWQ540" s="485"/>
      <c r="WWR540" s="340"/>
      <c r="WWS540" s="485"/>
      <c r="WWT540" s="340"/>
      <c r="WWU540" s="485"/>
      <c r="WWV540" s="340"/>
      <c r="WWW540" s="485"/>
      <c r="WWX540" s="340"/>
      <c r="WWY540" s="485"/>
      <c r="WWZ540" s="340"/>
      <c r="WXA540" s="485"/>
      <c r="WXB540" s="340"/>
      <c r="WXC540" s="485"/>
      <c r="WXD540" s="340"/>
      <c r="WXE540" s="485"/>
      <c r="WXF540" s="340"/>
      <c r="WXG540" s="485"/>
      <c r="WXH540" s="340"/>
      <c r="WXI540" s="485"/>
      <c r="WXJ540" s="340"/>
      <c r="WXK540" s="485"/>
      <c r="WXL540" s="340"/>
      <c r="WXM540" s="485"/>
      <c r="WXN540" s="340"/>
      <c r="WXO540" s="485"/>
      <c r="WXP540" s="340"/>
      <c r="WXQ540" s="485"/>
      <c r="WXR540" s="340"/>
      <c r="WXS540" s="485"/>
      <c r="WXT540" s="340"/>
      <c r="WXU540" s="485"/>
      <c r="WXV540" s="340"/>
      <c r="WXW540" s="485"/>
      <c r="WXX540" s="340"/>
      <c r="WXY540" s="485"/>
      <c r="WXZ540" s="340"/>
      <c r="WYA540" s="485"/>
      <c r="WYB540" s="340"/>
      <c r="WYC540" s="485"/>
      <c r="WYD540" s="340"/>
      <c r="WYE540" s="485"/>
      <c r="WYF540" s="340"/>
      <c r="WYG540" s="485"/>
      <c r="WYH540" s="340"/>
      <c r="WYI540" s="485"/>
      <c r="WYJ540" s="340"/>
      <c r="WYK540" s="485"/>
      <c r="WYL540" s="340"/>
      <c r="WYM540" s="485"/>
      <c r="WYN540" s="340"/>
      <c r="WYO540" s="485"/>
      <c r="WYP540" s="340"/>
      <c r="WYQ540" s="485"/>
      <c r="WYR540" s="340"/>
      <c r="WYS540" s="485"/>
      <c r="WYT540" s="340"/>
      <c r="WYU540" s="485"/>
      <c r="WYV540" s="340"/>
      <c r="WYW540" s="485"/>
      <c r="WYX540" s="340"/>
      <c r="WYY540" s="485"/>
      <c r="WYZ540" s="340"/>
      <c r="WZA540" s="485"/>
      <c r="WZB540" s="340"/>
      <c r="WZC540" s="485"/>
      <c r="WZD540" s="340"/>
      <c r="WZE540" s="485"/>
      <c r="WZF540" s="340"/>
      <c r="WZG540" s="485"/>
      <c r="WZH540" s="340"/>
      <c r="WZI540" s="485"/>
      <c r="WZJ540" s="340"/>
      <c r="WZK540" s="485"/>
      <c r="WZL540" s="340"/>
      <c r="WZM540" s="485"/>
      <c r="WZN540" s="340"/>
      <c r="WZO540" s="485"/>
      <c r="WZP540" s="340"/>
      <c r="WZQ540" s="485"/>
      <c r="WZR540" s="340"/>
      <c r="WZS540" s="485"/>
      <c r="WZT540" s="340"/>
      <c r="WZU540" s="485"/>
      <c r="WZV540" s="340"/>
      <c r="WZW540" s="485"/>
      <c r="WZX540" s="340"/>
      <c r="WZY540" s="485"/>
      <c r="WZZ540" s="340"/>
      <c r="XAA540" s="485"/>
      <c r="XAB540" s="340"/>
      <c r="XAC540" s="485"/>
      <c r="XAD540" s="340"/>
      <c r="XAE540" s="485"/>
      <c r="XAF540" s="340"/>
      <c r="XAG540" s="485"/>
      <c r="XAH540" s="340"/>
      <c r="XAI540" s="485"/>
      <c r="XAJ540" s="340"/>
      <c r="XAK540" s="485"/>
      <c r="XAL540" s="340"/>
      <c r="XAM540" s="485"/>
      <c r="XAN540" s="340"/>
      <c r="XAO540" s="485"/>
      <c r="XAP540" s="340"/>
      <c r="XAQ540" s="485"/>
      <c r="XAR540" s="340"/>
      <c r="XAS540" s="485"/>
      <c r="XAT540" s="340"/>
      <c r="XAU540" s="485"/>
      <c r="XAV540" s="340"/>
      <c r="XAW540" s="485"/>
      <c r="XAX540" s="340"/>
      <c r="XAY540" s="485"/>
      <c r="XAZ540" s="340"/>
      <c r="XBA540" s="485"/>
      <c r="XBB540" s="340"/>
      <c r="XBC540" s="485"/>
      <c r="XBD540" s="340"/>
      <c r="XBE540" s="485"/>
      <c r="XBF540" s="340"/>
      <c r="XBG540" s="485"/>
      <c r="XBH540" s="340"/>
      <c r="XBI540" s="485"/>
      <c r="XBJ540" s="340"/>
      <c r="XBK540" s="485"/>
      <c r="XBL540" s="340"/>
      <c r="XBM540" s="485"/>
      <c r="XBN540" s="340"/>
      <c r="XBO540" s="485"/>
      <c r="XBP540" s="340"/>
      <c r="XBQ540" s="485"/>
      <c r="XBR540" s="340"/>
      <c r="XBS540" s="485"/>
      <c r="XBT540" s="340"/>
      <c r="XBU540" s="485"/>
      <c r="XBV540" s="340"/>
      <c r="XBW540" s="485"/>
      <c r="XBX540" s="340"/>
      <c r="XBY540" s="485"/>
      <c r="XBZ540" s="340"/>
      <c r="XCA540" s="485"/>
      <c r="XCB540" s="340"/>
      <c r="XCC540" s="485"/>
      <c r="XCD540" s="340"/>
      <c r="XCE540" s="485"/>
      <c r="XCF540" s="340"/>
      <c r="XCG540" s="485"/>
      <c r="XCH540" s="340"/>
      <c r="XCI540" s="485"/>
      <c r="XCJ540" s="340"/>
      <c r="XCK540" s="485"/>
      <c r="XCL540" s="340"/>
      <c r="XCM540" s="485"/>
      <c r="XCN540" s="340"/>
      <c r="XCO540" s="485"/>
      <c r="XCP540" s="340"/>
      <c r="XCQ540" s="485"/>
      <c r="XCR540" s="340"/>
      <c r="XCS540" s="485"/>
      <c r="XCT540" s="340"/>
      <c r="XCU540" s="485"/>
      <c r="XCV540" s="340"/>
      <c r="XCW540" s="485"/>
      <c r="XCX540" s="340"/>
      <c r="XCY540" s="485"/>
      <c r="XCZ540" s="340"/>
      <c r="XDA540" s="485"/>
      <c r="XDB540" s="340"/>
      <c r="XDC540" s="485"/>
      <c r="XDD540" s="340"/>
      <c r="XDE540" s="485"/>
      <c r="XDF540" s="340"/>
      <c r="XDG540" s="485"/>
      <c r="XDH540" s="340"/>
      <c r="XDI540" s="485"/>
      <c r="XDJ540" s="340"/>
      <c r="XDK540" s="485"/>
      <c r="XDL540" s="340"/>
      <c r="XDM540" s="485"/>
      <c r="XDN540" s="340"/>
      <c r="XDO540" s="485"/>
      <c r="XDP540" s="340"/>
      <c r="XDQ540" s="485"/>
      <c r="XDR540" s="340"/>
      <c r="XDS540" s="485"/>
      <c r="XDT540" s="340"/>
      <c r="XDU540" s="485"/>
      <c r="XDV540" s="340"/>
      <c r="XDW540" s="485"/>
      <c r="XDX540" s="340"/>
      <c r="XDY540" s="485"/>
      <c r="XDZ540" s="340"/>
      <c r="XEA540" s="485"/>
      <c r="XEB540" s="340"/>
      <c r="XEC540" s="485"/>
      <c r="XED540" s="340"/>
      <c r="XEE540" s="485"/>
      <c r="XEF540" s="340"/>
      <c r="XEG540" s="485"/>
      <c r="XEH540" s="340"/>
      <c r="XEI540" s="485"/>
      <c r="XEJ540" s="340"/>
      <c r="XEK540" s="485"/>
      <c r="XEL540" s="340"/>
      <c r="XEM540" s="485"/>
      <c r="XEN540" s="340"/>
      <c r="XEO540" s="485"/>
      <c r="XEP540" s="340"/>
      <c r="XEQ540" s="485"/>
      <c r="XER540" s="340"/>
      <c r="XES540" s="485"/>
      <c r="XET540" s="340"/>
      <c r="XEU540" s="485"/>
      <c r="XEV540" s="340"/>
      <c r="XEW540" s="485"/>
      <c r="XEX540" s="340"/>
      <c r="XEY540" s="485"/>
      <c r="XEZ540" s="340"/>
      <c r="XFA540" s="485"/>
      <c r="XFB540" s="340"/>
      <c r="XFC540" s="485"/>
      <c r="XFD540" s="340"/>
    </row>
    <row r="541" spans="1:16384" ht="15.75" customHeight="1" x14ac:dyDescent="0.25">
      <c r="A541" s="659" t="s">
        <v>17</v>
      </c>
      <c r="B541" s="660"/>
      <c r="C541" s="486">
        <f t="shared" ref="C541:Y541" si="195">SUM(C536:C540)</f>
        <v>2682690.0499999998</v>
      </c>
      <c r="D541" s="483">
        <f t="shared" si="195"/>
        <v>0</v>
      </c>
      <c r="E541" s="483">
        <f t="shared" si="195"/>
        <v>0</v>
      </c>
      <c r="F541" s="483">
        <f t="shared" si="195"/>
        <v>0</v>
      </c>
      <c r="G541" s="483">
        <f t="shared" si="195"/>
        <v>0</v>
      </c>
      <c r="H541" s="483">
        <f t="shared" si="195"/>
        <v>0</v>
      </c>
      <c r="I541" s="483">
        <f t="shared" si="195"/>
        <v>0</v>
      </c>
      <c r="J541" s="483">
        <f t="shared" si="195"/>
        <v>0</v>
      </c>
      <c r="K541" s="483">
        <f t="shared" si="195"/>
        <v>0</v>
      </c>
      <c r="L541" s="483">
        <f t="shared" ref="L541" si="196">SUM(L536:L540)</f>
        <v>0</v>
      </c>
      <c r="M541" s="483">
        <f t="shared" si="195"/>
        <v>0</v>
      </c>
      <c r="N541" s="483">
        <f t="shared" si="195"/>
        <v>0</v>
      </c>
      <c r="O541" s="483">
        <f t="shared" si="195"/>
        <v>0</v>
      </c>
      <c r="P541" s="483">
        <f t="shared" si="195"/>
        <v>0</v>
      </c>
      <c r="Q541" s="483">
        <f t="shared" si="195"/>
        <v>0</v>
      </c>
      <c r="R541" s="483">
        <f t="shared" si="195"/>
        <v>0</v>
      </c>
      <c r="S541" s="483">
        <f t="shared" si="195"/>
        <v>0</v>
      </c>
      <c r="T541" s="483">
        <f t="shared" si="195"/>
        <v>0</v>
      </c>
      <c r="U541" s="483">
        <f t="shared" si="195"/>
        <v>0</v>
      </c>
      <c r="V541" s="483">
        <f t="shared" si="195"/>
        <v>0</v>
      </c>
      <c r="W541" s="483">
        <f t="shared" si="195"/>
        <v>0</v>
      </c>
      <c r="X541" s="483">
        <f t="shared" si="195"/>
        <v>0</v>
      </c>
      <c r="Y541" s="483">
        <f t="shared" si="195"/>
        <v>2682690.0499999998</v>
      </c>
      <c r="Z541" s="486">
        <f>(C541-Y541)*0.0214</f>
        <v>0</v>
      </c>
      <c r="AA541" s="14"/>
      <c r="AB541" s="38"/>
      <c r="AC541" s="90"/>
      <c r="AD541" s="90"/>
      <c r="AG541" s="91"/>
    </row>
    <row r="542" spans="1:16384" ht="16.5" customHeight="1" x14ac:dyDescent="0.25">
      <c r="A542" s="554" t="s">
        <v>1246</v>
      </c>
      <c r="B542" s="555"/>
      <c r="C542" s="556"/>
      <c r="D542" s="533"/>
      <c r="E542" s="533"/>
      <c r="F542" s="533"/>
      <c r="G542" s="533"/>
      <c r="H542" s="533"/>
      <c r="I542" s="533"/>
      <c r="J542" s="533"/>
      <c r="K542" s="533"/>
      <c r="L542" s="533"/>
      <c r="M542" s="533"/>
      <c r="N542" s="533"/>
      <c r="O542" s="533"/>
      <c r="P542" s="533"/>
      <c r="Q542" s="533"/>
      <c r="R542" s="533"/>
      <c r="S542" s="533"/>
      <c r="T542" s="533"/>
      <c r="U542" s="533"/>
      <c r="V542" s="533"/>
      <c r="W542" s="533"/>
      <c r="X542" s="533"/>
      <c r="Y542" s="533"/>
      <c r="Z542" s="538"/>
      <c r="AA542" s="14"/>
      <c r="AB542" s="38"/>
      <c r="AC542" s="90"/>
      <c r="AD542" s="90"/>
      <c r="AE542" s="132"/>
    </row>
    <row r="543" spans="1:16384" ht="16.5" customHeight="1" x14ac:dyDescent="0.25">
      <c r="A543" s="134">
        <f>A540+1</f>
        <v>408</v>
      </c>
      <c r="B543" s="339" t="s">
        <v>621</v>
      </c>
      <c r="C543" s="486">
        <f>D543+M543+O543+Q543+S543+U543+W543+X543+Y543</f>
        <v>189023.22</v>
      </c>
      <c r="D543" s="531">
        <f>E543+F543+G543+H543+I543+J543</f>
        <v>0</v>
      </c>
      <c r="E543" s="531"/>
      <c r="F543" s="483"/>
      <c r="G543" s="483"/>
      <c r="H543" s="483"/>
      <c r="I543" s="483"/>
      <c r="J543" s="483"/>
      <c r="K543" s="483"/>
      <c r="L543" s="483"/>
      <c r="M543" s="483"/>
      <c r="N543" s="483"/>
      <c r="O543" s="483"/>
      <c r="P543" s="483"/>
      <c r="Q543" s="483"/>
      <c r="R543" s="483"/>
      <c r="S543" s="483"/>
      <c r="T543" s="483"/>
      <c r="U543" s="483"/>
      <c r="V543" s="483"/>
      <c r="W543" s="483"/>
      <c r="X543" s="483"/>
      <c r="Y543" s="483">
        <v>189023.22</v>
      </c>
      <c r="Z543" s="486"/>
      <c r="AA543" s="14"/>
      <c r="AB543" s="38" t="s">
        <v>981</v>
      </c>
      <c r="AC543" s="90"/>
      <c r="AD543" s="90"/>
      <c r="AE543" s="132"/>
    </row>
    <row r="544" spans="1:16384" ht="16.5" customHeight="1" x14ac:dyDescent="0.25">
      <c r="A544" s="659" t="s">
        <v>17</v>
      </c>
      <c r="B544" s="660"/>
      <c r="C544" s="486">
        <f t="shared" ref="C544:Y544" si="197">SUM(C543:C543)</f>
        <v>189023.22</v>
      </c>
      <c r="D544" s="483">
        <f t="shared" si="197"/>
        <v>0</v>
      </c>
      <c r="E544" s="483">
        <f t="shared" si="197"/>
        <v>0</v>
      </c>
      <c r="F544" s="483">
        <f t="shared" si="197"/>
        <v>0</v>
      </c>
      <c r="G544" s="483">
        <f t="shared" si="197"/>
        <v>0</v>
      </c>
      <c r="H544" s="483">
        <f t="shared" si="197"/>
        <v>0</v>
      </c>
      <c r="I544" s="483">
        <f t="shared" si="197"/>
        <v>0</v>
      </c>
      <c r="J544" s="483">
        <f t="shared" si="197"/>
        <v>0</v>
      </c>
      <c r="K544" s="483">
        <f t="shared" si="197"/>
        <v>0</v>
      </c>
      <c r="L544" s="483">
        <f t="shared" ref="L544" si="198">SUM(L543:L543)</f>
        <v>0</v>
      </c>
      <c r="M544" s="483">
        <f t="shared" si="197"/>
        <v>0</v>
      </c>
      <c r="N544" s="483"/>
      <c r="O544" s="483">
        <f t="shared" si="197"/>
        <v>0</v>
      </c>
      <c r="P544" s="483">
        <f t="shared" si="197"/>
        <v>0</v>
      </c>
      <c r="Q544" s="483">
        <f t="shared" si="197"/>
        <v>0</v>
      </c>
      <c r="R544" s="483">
        <f t="shared" si="197"/>
        <v>0</v>
      </c>
      <c r="S544" s="483">
        <f t="shared" si="197"/>
        <v>0</v>
      </c>
      <c r="T544" s="483">
        <f t="shared" si="197"/>
        <v>0</v>
      </c>
      <c r="U544" s="483">
        <f t="shared" si="197"/>
        <v>0</v>
      </c>
      <c r="V544" s="483">
        <f t="shared" si="197"/>
        <v>0</v>
      </c>
      <c r="W544" s="483">
        <f t="shared" si="197"/>
        <v>0</v>
      </c>
      <c r="X544" s="483">
        <f t="shared" si="197"/>
        <v>0</v>
      </c>
      <c r="Y544" s="483">
        <f t="shared" si="197"/>
        <v>189023.22</v>
      </c>
      <c r="Z544" s="486">
        <f>(C544-Y544)*0.0214</f>
        <v>0</v>
      </c>
      <c r="AA544" s="14"/>
      <c r="AB544" s="38"/>
      <c r="AC544" s="90"/>
      <c r="AD544" s="90"/>
      <c r="AE544" s="132"/>
    </row>
    <row r="545" spans="1:31" ht="16.5" customHeight="1" x14ac:dyDescent="0.25">
      <c r="A545" s="554" t="s">
        <v>1247</v>
      </c>
      <c r="B545" s="555"/>
      <c r="C545" s="556"/>
      <c r="D545" s="533"/>
      <c r="E545" s="533"/>
      <c r="F545" s="533"/>
      <c r="G545" s="533"/>
      <c r="H545" s="533"/>
      <c r="I545" s="533"/>
      <c r="J545" s="533"/>
      <c r="K545" s="533"/>
      <c r="L545" s="533"/>
      <c r="M545" s="533"/>
      <c r="N545" s="533"/>
      <c r="O545" s="533"/>
      <c r="P545" s="533"/>
      <c r="Q545" s="533"/>
      <c r="R545" s="533"/>
      <c r="S545" s="533"/>
      <c r="T545" s="533"/>
      <c r="U545" s="533"/>
      <c r="V545" s="533"/>
      <c r="W545" s="533"/>
      <c r="X545" s="533"/>
      <c r="Y545" s="533"/>
      <c r="Z545" s="538"/>
      <c r="AA545" s="14"/>
      <c r="AB545" s="38"/>
      <c r="AC545" s="90"/>
      <c r="AD545" s="90"/>
      <c r="AE545" s="132"/>
    </row>
    <row r="546" spans="1:31" ht="16.5" customHeight="1" x14ac:dyDescent="0.25">
      <c r="A546" s="134">
        <f>A543+1</f>
        <v>409</v>
      </c>
      <c r="B546" s="339" t="s">
        <v>1730</v>
      </c>
      <c r="C546" s="486">
        <f t="shared" ref="C546:C551" si="199">D546+M546+O546+Q546+S546+U546+W546+X546+Y546</f>
        <v>284581.49</v>
      </c>
      <c r="D546" s="531">
        <f t="shared" ref="D546:D551" si="200">E546+F546+G546+H546+I546+J546</f>
        <v>0</v>
      </c>
      <c r="E546" s="531"/>
      <c r="F546" s="483"/>
      <c r="G546" s="483"/>
      <c r="H546" s="483"/>
      <c r="I546" s="483"/>
      <c r="J546" s="483"/>
      <c r="K546" s="483"/>
      <c r="L546" s="483"/>
      <c r="M546" s="483"/>
      <c r="N546" s="483"/>
      <c r="O546" s="483"/>
      <c r="P546" s="483"/>
      <c r="Q546" s="483"/>
      <c r="R546" s="483"/>
      <c r="S546" s="483"/>
      <c r="T546" s="483"/>
      <c r="U546" s="483"/>
      <c r="V546" s="483"/>
      <c r="W546" s="483"/>
      <c r="X546" s="483"/>
      <c r="Y546" s="483">
        <v>284581.49</v>
      </c>
      <c r="Z546" s="486"/>
      <c r="AA546" s="38" t="s">
        <v>1012</v>
      </c>
      <c r="AB546" s="38" t="s">
        <v>980</v>
      </c>
      <c r="AC546" s="90"/>
      <c r="AD546" s="90"/>
      <c r="AE546" s="132"/>
    </row>
    <row r="547" spans="1:31" ht="16.5" customHeight="1" x14ac:dyDescent="0.25">
      <c r="A547" s="485">
        <f>A546+1</f>
        <v>410</v>
      </c>
      <c r="B547" s="339" t="s">
        <v>1731</v>
      </c>
      <c r="C547" s="486">
        <f t="shared" si="199"/>
        <v>324259.15000000002</v>
      </c>
      <c r="D547" s="531">
        <f t="shared" si="200"/>
        <v>0</v>
      </c>
      <c r="E547" s="531"/>
      <c r="F547" s="483"/>
      <c r="G547" s="483"/>
      <c r="H547" s="483"/>
      <c r="I547" s="483"/>
      <c r="J547" s="483"/>
      <c r="K547" s="483"/>
      <c r="L547" s="483"/>
      <c r="M547" s="483"/>
      <c r="N547" s="483"/>
      <c r="O547" s="483"/>
      <c r="P547" s="483"/>
      <c r="Q547" s="483"/>
      <c r="R547" s="483"/>
      <c r="S547" s="483"/>
      <c r="T547" s="483"/>
      <c r="U547" s="483"/>
      <c r="V547" s="483"/>
      <c r="W547" s="483"/>
      <c r="X547" s="483"/>
      <c r="Y547" s="483">
        <v>324259.15000000002</v>
      </c>
      <c r="Z547" s="486"/>
      <c r="AA547" s="38" t="s">
        <v>1012</v>
      </c>
      <c r="AB547" s="38" t="s">
        <v>1164</v>
      </c>
      <c r="AC547" s="90"/>
      <c r="AD547" s="90"/>
      <c r="AE547" s="132"/>
    </row>
    <row r="548" spans="1:31" ht="16.5" customHeight="1" x14ac:dyDescent="0.25">
      <c r="A548" s="485">
        <f>A547+1</f>
        <v>411</v>
      </c>
      <c r="B548" s="339" t="s">
        <v>1732</v>
      </c>
      <c r="C548" s="486">
        <f t="shared" si="199"/>
        <v>324259.15000000002</v>
      </c>
      <c r="D548" s="531">
        <f t="shared" si="200"/>
        <v>0</v>
      </c>
      <c r="E548" s="531"/>
      <c r="F548" s="483"/>
      <c r="G548" s="483"/>
      <c r="H548" s="483"/>
      <c r="I548" s="483"/>
      <c r="J548" s="483"/>
      <c r="K548" s="483"/>
      <c r="L548" s="483"/>
      <c r="M548" s="483"/>
      <c r="N548" s="483"/>
      <c r="O548" s="483"/>
      <c r="P548" s="483"/>
      <c r="Q548" s="483"/>
      <c r="R548" s="483"/>
      <c r="S548" s="483"/>
      <c r="T548" s="483"/>
      <c r="U548" s="483"/>
      <c r="V548" s="483"/>
      <c r="W548" s="483"/>
      <c r="X548" s="483"/>
      <c r="Y548" s="483">
        <v>324259.15000000002</v>
      </c>
      <c r="Z548" s="486"/>
      <c r="AA548" s="38" t="s">
        <v>1164</v>
      </c>
      <c r="AB548" s="38" t="s">
        <v>1164</v>
      </c>
      <c r="AC548" s="90"/>
      <c r="AD548" s="90"/>
      <c r="AE548" s="132"/>
    </row>
    <row r="549" spans="1:31" ht="16.5" customHeight="1" x14ac:dyDescent="0.25">
      <c r="A549" s="485">
        <f>A548+1</f>
        <v>412</v>
      </c>
      <c r="B549" s="339" t="s">
        <v>1733</v>
      </c>
      <c r="C549" s="486">
        <f t="shared" si="199"/>
        <v>185824.09</v>
      </c>
      <c r="D549" s="531">
        <f t="shared" si="200"/>
        <v>0</v>
      </c>
      <c r="E549" s="531"/>
      <c r="F549" s="483"/>
      <c r="G549" s="483"/>
      <c r="H549" s="483"/>
      <c r="I549" s="483"/>
      <c r="J549" s="483"/>
      <c r="K549" s="483"/>
      <c r="L549" s="483"/>
      <c r="M549" s="483"/>
      <c r="N549" s="483"/>
      <c r="O549" s="483"/>
      <c r="P549" s="483"/>
      <c r="Q549" s="483"/>
      <c r="R549" s="483"/>
      <c r="S549" s="483"/>
      <c r="T549" s="483"/>
      <c r="U549" s="483"/>
      <c r="V549" s="483"/>
      <c r="W549" s="483"/>
      <c r="X549" s="483"/>
      <c r="Y549" s="483">
        <v>185824.09</v>
      </c>
      <c r="Z549" s="486"/>
      <c r="AA549" s="38" t="s">
        <v>981</v>
      </c>
      <c r="AB549" s="38" t="s">
        <v>981</v>
      </c>
      <c r="AC549" s="90"/>
      <c r="AD549" s="90"/>
      <c r="AE549" s="132"/>
    </row>
    <row r="550" spans="1:31" ht="16.5" customHeight="1" x14ac:dyDescent="0.25">
      <c r="A550" s="485">
        <f>A549+1</f>
        <v>413</v>
      </c>
      <c r="B550" s="339" t="s">
        <v>1252</v>
      </c>
      <c r="C550" s="486">
        <f t="shared" si="199"/>
        <v>338462.07</v>
      </c>
      <c r="D550" s="531">
        <f t="shared" si="200"/>
        <v>0</v>
      </c>
      <c r="E550" s="531"/>
      <c r="F550" s="483"/>
      <c r="G550" s="483"/>
      <c r="H550" s="483"/>
      <c r="I550" s="483"/>
      <c r="J550" s="483"/>
      <c r="K550" s="483"/>
      <c r="L550" s="483"/>
      <c r="M550" s="483"/>
      <c r="N550" s="483"/>
      <c r="O550" s="483"/>
      <c r="P550" s="483"/>
      <c r="Q550" s="483"/>
      <c r="R550" s="483"/>
      <c r="S550" s="483"/>
      <c r="T550" s="483"/>
      <c r="U550" s="483"/>
      <c r="V550" s="483"/>
      <c r="W550" s="483"/>
      <c r="X550" s="483"/>
      <c r="Y550" s="483">
        <v>338462.07</v>
      </c>
      <c r="Z550" s="486"/>
      <c r="AA550" s="38" t="s">
        <v>1164</v>
      </c>
      <c r="AB550" s="38" t="s">
        <v>1164</v>
      </c>
      <c r="AC550" s="90"/>
      <c r="AD550" s="90"/>
      <c r="AE550" s="132"/>
    </row>
    <row r="551" spans="1:31" ht="16.5" customHeight="1" x14ac:dyDescent="0.25">
      <c r="A551" s="485">
        <f>A550+1</f>
        <v>414</v>
      </c>
      <c r="B551" s="339" t="s">
        <v>1253</v>
      </c>
      <c r="C551" s="486">
        <f t="shared" si="199"/>
        <v>287641.73</v>
      </c>
      <c r="D551" s="531">
        <f t="shared" si="200"/>
        <v>0</v>
      </c>
      <c r="E551" s="531"/>
      <c r="F551" s="483"/>
      <c r="G551" s="483"/>
      <c r="H551" s="483"/>
      <c r="I551" s="483"/>
      <c r="J551" s="483"/>
      <c r="K551" s="483"/>
      <c r="L551" s="483"/>
      <c r="M551" s="483"/>
      <c r="N551" s="483"/>
      <c r="O551" s="483"/>
      <c r="P551" s="483"/>
      <c r="Q551" s="483"/>
      <c r="R551" s="483"/>
      <c r="S551" s="483"/>
      <c r="T551" s="483"/>
      <c r="U551" s="483"/>
      <c r="V551" s="483"/>
      <c r="W551" s="483"/>
      <c r="X551" s="483"/>
      <c r="Y551" s="483">
        <v>287641.73</v>
      </c>
      <c r="Z551" s="486"/>
      <c r="AA551" s="38" t="s">
        <v>1164</v>
      </c>
      <c r="AB551" s="38" t="s">
        <v>1164</v>
      </c>
      <c r="AC551" s="90"/>
      <c r="AD551" s="90"/>
      <c r="AE551" s="132"/>
    </row>
    <row r="552" spans="1:31" ht="16.5" customHeight="1" x14ac:dyDescent="0.25">
      <c r="A552" s="659" t="s">
        <v>17</v>
      </c>
      <c r="B552" s="660"/>
      <c r="C552" s="486">
        <f>SUM(C546:C551)</f>
        <v>1745027.6800000002</v>
      </c>
      <c r="D552" s="483">
        <f t="shared" ref="D552:Y552" si="201">SUM(D546:D551)</f>
        <v>0</v>
      </c>
      <c r="E552" s="483">
        <f t="shared" si="201"/>
        <v>0</v>
      </c>
      <c r="F552" s="483">
        <f t="shared" si="201"/>
        <v>0</v>
      </c>
      <c r="G552" s="483">
        <f t="shared" si="201"/>
        <v>0</v>
      </c>
      <c r="H552" s="483">
        <f t="shared" si="201"/>
        <v>0</v>
      </c>
      <c r="I552" s="483">
        <f t="shared" si="201"/>
        <v>0</v>
      </c>
      <c r="J552" s="483">
        <f t="shared" si="201"/>
        <v>0</v>
      </c>
      <c r="K552" s="483">
        <f t="shared" si="201"/>
        <v>0</v>
      </c>
      <c r="L552" s="483">
        <f t="shared" ref="L552" si="202">SUM(L546:L551)</f>
        <v>0</v>
      </c>
      <c r="M552" s="483">
        <f t="shared" si="201"/>
        <v>0</v>
      </c>
      <c r="N552" s="483">
        <f t="shared" si="201"/>
        <v>0</v>
      </c>
      <c r="O552" s="483">
        <f t="shared" si="201"/>
        <v>0</v>
      </c>
      <c r="P552" s="483">
        <f t="shared" si="201"/>
        <v>0</v>
      </c>
      <c r="Q552" s="483">
        <f t="shared" si="201"/>
        <v>0</v>
      </c>
      <c r="R552" s="483">
        <f t="shared" si="201"/>
        <v>0</v>
      </c>
      <c r="S552" s="483">
        <f t="shared" si="201"/>
        <v>0</v>
      </c>
      <c r="T552" s="483">
        <f t="shared" si="201"/>
        <v>0</v>
      </c>
      <c r="U552" s="483">
        <f t="shared" si="201"/>
        <v>0</v>
      </c>
      <c r="V552" s="483">
        <f t="shared" si="201"/>
        <v>0</v>
      </c>
      <c r="W552" s="483">
        <f t="shared" si="201"/>
        <v>0</v>
      </c>
      <c r="X552" s="483">
        <f t="shared" si="201"/>
        <v>0</v>
      </c>
      <c r="Y552" s="483">
        <f t="shared" si="201"/>
        <v>1745027.6800000002</v>
      </c>
      <c r="Z552" s="486">
        <f>(C552-Y552)*0.0214</f>
        <v>0</v>
      </c>
      <c r="AA552" s="14"/>
      <c r="AB552" s="38"/>
      <c r="AC552" s="90"/>
      <c r="AD552" s="90"/>
      <c r="AE552" s="132"/>
    </row>
    <row r="553" spans="1:31" ht="18" customHeight="1" x14ac:dyDescent="0.25">
      <c r="A553" s="554" t="s">
        <v>47</v>
      </c>
      <c r="B553" s="556"/>
      <c r="C553" s="528">
        <f>C544+C541+C534+C552</f>
        <v>17622703.309999999</v>
      </c>
      <c r="D553" s="113">
        <f t="shared" ref="D553:Y553" si="203">D544+D541+D534+D552</f>
        <v>0</v>
      </c>
      <c r="E553" s="113">
        <f t="shared" si="203"/>
        <v>0</v>
      </c>
      <c r="F553" s="113">
        <f t="shared" si="203"/>
        <v>0</v>
      </c>
      <c r="G553" s="113">
        <f t="shared" si="203"/>
        <v>0</v>
      </c>
      <c r="H553" s="113">
        <f t="shared" si="203"/>
        <v>0</v>
      </c>
      <c r="I553" s="113">
        <f t="shared" si="203"/>
        <v>0</v>
      </c>
      <c r="J553" s="113">
        <f t="shared" si="203"/>
        <v>0</v>
      </c>
      <c r="K553" s="113">
        <f t="shared" si="203"/>
        <v>0</v>
      </c>
      <c r="L553" s="113">
        <f t="shared" ref="L553" si="204">L544+L541+L534+L552</f>
        <v>0</v>
      </c>
      <c r="M553" s="113">
        <f t="shared" si="203"/>
        <v>0</v>
      </c>
      <c r="N553" s="113">
        <f t="shared" si="203"/>
        <v>0</v>
      </c>
      <c r="O553" s="113">
        <f t="shared" si="203"/>
        <v>0</v>
      </c>
      <c r="P553" s="113">
        <f t="shared" si="203"/>
        <v>0</v>
      </c>
      <c r="Q553" s="113">
        <f t="shared" si="203"/>
        <v>0</v>
      </c>
      <c r="R553" s="113">
        <f t="shared" si="203"/>
        <v>2624</v>
      </c>
      <c r="S553" s="113">
        <f t="shared" si="203"/>
        <v>13005962.359999999</v>
      </c>
      <c r="T553" s="113">
        <f t="shared" si="203"/>
        <v>0</v>
      </c>
      <c r="U553" s="113">
        <f t="shared" si="203"/>
        <v>0</v>
      </c>
      <c r="V553" s="113">
        <f t="shared" si="203"/>
        <v>0</v>
      </c>
      <c r="W553" s="113">
        <f t="shared" si="203"/>
        <v>0</v>
      </c>
      <c r="X553" s="113">
        <f t="shared" si="203"/>
        <v>0</v>
      </c>
      <c r="Y553" s="113">
        <f t="shared" si="203"/>
        <v>4616740.95</v>
      </c>
      <c r="Z553" s="486">
        <f>(C553-Y553)*0.0214</f>
        <v>278327.59450399998</v>
      </c>
      <c r="AA553" s="14"/>
      <c r="AB553" s="136">
        <f>C553+(C553-Y553)*0.0214</f>
        <v>17901030.904503997</v>
      </c>
      <c r="AC553" s="90"/>
      <c r="AD553" s="90"/>
    </row>
    <row r="554" spans="1:31" ht="18" customHeight="1" x14ac:dyDescent="0.25">
      <c r="A554" s="633" t="s">
        <v>48</v>
      </c>
      <c r="B554" s="633"/>
      <c r="C554" s="633"/>
      <c r="D554" s="633"/>
      <c r="E554" s="633"/>
      <c r="F554" s="633"/>
      <c r="G554" s="633"/>
      <c r="H554" s="633"/>
      <c r="I554" s="633"/>
      <c r="J554" s="633"/>
      <c r="K554" s="633"/>
      <c r="L554" s="633"/>
      <c r="M554" s="633"/>
      <c r="N554" s="633"/>
      <c r="O554" s="633"/>
      <c r="P554" s="633"/>
      <c r="Q554" s="633"/>
      <c r="R554" s="633"/>
      <c r="S554" s="633"/>
      <c r="T554" s="633"/>
      <c r="U554" s="633"/>
      <c r="V554" s="633"/>
      <c r="W554" s="633"/>
      <c r="X554" s="633"/>
      <c r="Y554" s="633"/>
      <c r="Z554" s="528"/>
      <c r="AA554" s="14"/>
      <c r="AB554" s="38"/>
      <c r="AD554" s="90"/>
    </row>
    <row r="555" spans="1:31" ht="16.5" customHeight="1" x14ac:dyDescent="0.25">
      <c r="A555" s="554" t="s">
        <v>1297</v>
      </c>
      <c r="B555" s="555"/>
      <c r="C555" s="556"/>
      <c r="D555" s="533"/>
      <c r="E555" s="533"/>
      <c r="F555" s="533"/>
      <c r="G555" s="533"/>
      <c r="H555" s="533"/>
      <c r="I555" s="533"/>
      <c r="J555" s="533"/>
      <c r="K555" s="533"/>
      <c r="L555" s="533"/>
      <c r="M555" s="533"/>
      <c r="N555" s="533"/>
      <c r="O555" s="533"/>
      <c r="P555" s="533"/>
      <c r="Q555" s="533"/>
      <c r="R555" s="533"/>
      <c r="S555" s="533"/>
      <c r="T555" s="533"/>
      <c r="U555" s="533"/>
      <c r="V555" s="533"/>
      <c r="W555" s="533"/>
      <c r="X555" s="533"/>
      <c r="Y555" s="533"/>
      <c r="Z555" s="538"/>
      <c r="AA555" s="14"/>
      <c r="AB555" s="38"/>
      <c r="AC555" s="90"/>
      <c r="AD555" s="90"/>
      <c r="AE555" s="132"/>
    </row>
    <row r="556" spans="1:31" ht="16.5" customHeight="1" x14ac:dyDescent="0.25">
      <c r="A556" s="134">
        <f>A551+1</f>
        <v>415</v>
      </c>
      <c r="B556" s="339" t="s">
        <v>1298</v>
      </c>
      <c r="C556" s="486">
        <f>D556+M556+O556+Q556+S556+U556+W556+X556+Y556</f>
        <v>650027.61</v>
      </c>
      <c r="D556" s="531">
        <f>E556+F556+G556+H556+I556+J556</f>
        <v>0</v>
      </c>
      <c r="E556" s="531"/>
      <c r="F556" s="483"/>
      <c r="G556" s="483"/>
      <c r="H556" s="483"/>
      <c r="I556" s="483"/>
      <c r="J556" s="483"/>
      <c r="K556" s="483"/>
      <c r="L556" s="483"/>
      <c r="M556" s="483"/>
      <c r="N556" s="483"/>
      <c r="O556" s="483"/>
      <c r="P556" s="483"/>
      <c r="Q556" s="483"/>
      <c r="R556" s="483"/>
      <c r="S556" s="483"/>
      <c r="T556" s="483"/>
      <c r="U556" s="483"/>
      <c r="V556" s="483"/>
      <c r="W556" s="483"/>
      <c r="X556" s="483"/>
      <c r="Y556" s="483">
        <v>650027.61</v>
      </c>
      <c r="Z556" s="486"/>
      <c r="AA556" s="38" t="s">
        <v>1302</v>
      </c>
      <c r="AB556" s="38" t="s">
        <v>1302</v>
      </c>
      <c r="AC556" s="90"/>
      <c r="AD556" s="90"/>
      <c r="AE556" s="132"/>
    </row>
    <row r="557" spans="1:31" ht="16.5" customHeight="1" x14ac:dyDescent="0.25">
      <c r="A557" s="485">
        <f>A556+1</f>
        <v>416</v>
      </c>
      <c r="B557" s="339" t="s">
        <v>1299</v>
      </c>
      <c r="C557" s="486">
        <f>D557+M557+O557+Q557+S557+U557+W557+X557+Y557</f>
        <v>246778.36000000002</v>
      </c>
      <c r="D557" s="531"/>
      <c r="E557" s="531"/>
      <c r="F557" s="483"/>
      <c r="G557" s="483"/>
      <c r="H557" s="483"/>
      <c r="I557" s="483"/>
      <c r="J557" s="483"/>
      <c r="K557" s="483"/>
      <c r="L557" s="483"/>
      <c r="M557" s="483"/>
      <c r="N557" s="483"/>
      <c r="O557" s="483"/>
      <c r="P557" s="483"/>
      <c r="Q557" s="483"/>
      <c r="R557" s="483"/>
      <c r="S557" s="483"/>
      <c r="T557" s="483"/>
      <c r="U557" s="483"/>
      <c r="V557" s="483"/>
      <c r="W557" s="483"/>
      <c r="X557" s="483"/>
      <c r="Y557" s="483">
        <v>246778.36000000002</v>
      </c>
      <c r="Z557" s="486"/>
      <c r="AA557" s="14" t="s">
        <v>1303</v>
      </c>
      <c r="AB557" s="14" t="s">
        <v>1303</v>
      </c>
      <c r="AC557" s="90"/>
      <c r="AD557" s="90"/>
      <c r="AE557" s="132"/>
    </row>
    <row r="558" spans="1:31" ht="16.5" customHeight="1" x14ac:dyDescent="0.25">
      <c r="A558" s="485">
        <f>A557+1</f>
        <v>417</v>
      </c>
      <c r="B558" s="339" t="s">
        <v>1301</v>
      </c>
      <c r="C558" s="486">
        <f>D558+M558+O558+Q558+S558+U558+W558+X558+Y558</f>
        <v>95848.56</v>
      </c>
      <c r="D558" s="531"/>
      <c r="E558" s="531"/>
      <c r="F558" s="483"/>
      <c r="G558" s="483"/>
      <c r="H558" s="483"/>
      <c r="I558" s="483"/>
      <c r="J558" s="483"/>
      <c r="K558" s="483"/>
      <c r="L558" s="483"/>
      <c r="M558" s="483"/>
      <c r="N558" s="483"/>
      <c r="O558" s="483"/>
      <c r="P558" s="483"/>
      <c r="Q558" s="483"/>
      <c r="R558" s="483"/>
      <c r="S558" s="483"/>
      <c r="T558" s="483"/>
      <c r="U558" s="483"/>
      <c r="V558" s="483"/>
      <c r="W558" s="483"/>
      <c r="X558" s="483"/>
      <c r="Y558" s="483">
        <v>95848.56</v>
      </c>
      <c r="Z558" s="486"/>
      <c r="AA558" s="14" t="s">
        <v>1294</v>
      </c>
      <c r="AB558" s="38" t="s">
        <v>1004</v>
      </c>
      <c r="AC558" s="90"/>
      <c r="AD558" s="90"/>
      <c r="AE558" s="132"/>
    </row>
    <row r="559" spans="1:31" ht="16.5" customHeight="1" x14ac:dyDescent="0.25">
      <c r="A559" s="485">
        <f>A558+1</f>
        <v>418</v>
      </c>
      <c r="B559" s="339" t="s">
        <v>1300</v>
      </c>
      <c r="C559" s="486">
        <f>D559+M559+O559+Q559+S559+U559+W559+X559+Y559</f>
        <v>267121.84000000003</v>
      </c>
      <c r="D559" s="531"/>
      <c r="E559" s="531"/>
      <c r="F559" s="483"/>
      <c r="G559" s="483"/>
      <c r="H559" s="483"/>
      <c r="I559" s="483"/>
      <c r="J559" s="483"/>
      <c r="K559" s="483"/>
      <c r="L559" s="483"/>
      <c r="M559" s="483"/>
      <c r="N559" s="483"/>
      <c r="O559" s="483"/>
      <c r="P559" s="483"/>
      <c r="Q559" s="483"/>
      <c r="R559" s="483"/>
      <c r="S559" s="483"/>
      <c r="T559" s="483"/>
      <c r="U559" s="483"/>
      <c r="V559" s="483"/>
      <c r="W559" s="483"/>
      <c r="X559" s="483"/>
      <c r="Y559" s="483">
        <v>267121.84000000003</v>
      </c>
      <c r="Z559" s="486"/>
      <c r="AA559" s="14" t="s">
        <v>511</v>
      </c>
      <c r="AB559" s="14" t="s">
        <v>511</v>
      </c>
      <c r="AC559" s="90"/>
      <c r="AD559" s="90"/>
      <c r="AE559" s="132"/>
    </row>
    <row r="560" spans="1:31" ht="16.5" customHeight="1" x14ac:dyDescent="0.25">
      <c r="A560" s="659" t="s">
        <v>17</v>
      </c>
      <c r="B560" s="660"/>
      <c r="C560" s="486">
        <f>SUM(C556:C559)</f>
        <v>1259776.3700000001</v>
      </c>
      <c r="D560" s="483">
        <f t="shared" ref="D560:Y560" si="205">SUM(D556:D559)</f>
        <v>0</v>
      </c>
      <c r="E560" s="483">
        <f t="shared" si="205"/>
        <v>0</v>
      </c>
      <c r="F560" s="483">
        <f t="shared" si="205"/>
        <v>0</v>
      </c>
      <c r="G560" s="483">
        <f t="shared" si="205"/>
        <v>0</v>
      </c>
      <c r="H560" s="483">
        <f t="shared" si="205"/>
        <v>0</v>
      </c>
      <c r="I560" s="483">
        <f t="shared" si="205"/>
        <v>0</v>
      </c>
      <c r="J560" s="483">
        <f t="shared" si="205"/>
        <v>0</v>
      </c>
      <c r="K560" s="483">
        <f t="shared" si="205"/>
        <v>0</v>
      </c>
      <c r="L560" s="483">
        <f t="shared" ref="L560" si="206">SUM(L556:L559)</f>
        <v>0</v>
      </c>
      <c r="M560" s="483">
        <f t="shared" si="205"/>
        <v>0</v>
      </c>
      <c r="N560" s="483">
        <f t="shared" si="205"/>
        <v>0</v>
      </c>
      <c r="O560" s="483">
        <f t="shared" si="205"/>
        <v>0</v>
      </c>
      <c r="P560" s="483">
        <f t="shared" si="205"/>
        <v>0</v>
      </c>
      <c r="Q560" s="483">
        <f t="shared" si="205"/>
        <v>0</v>
      </c>
      <c r="R560" s="483">
        <f t="shared" si="205"/>
        <v>0</v>
      </c>
      <c r="S560" s="483">
        <f t="shared" si="205"/>
        <v>0</v>
      </c>
      <c r="T560" s="483">
        <f t="shared" si="205"/>
        <v>0</v>
      </c>
      <c r="U560" s="483">
        <f t="shared" si="205"/>
        <v>0</v>
      </c>
      <c r="V560" s="483">
        <f t="shared" si="205"/>
        <v>0</v>
      </c>
      <c r="W560" s="483">
        <f t="shared" si="205"/>
        <v>0</v>
      </c>
      <c r="X560" s="483">
        <f t="shared" si="205"/>
        <v>0</v>
      </c>
      <c r="Y560" s="483">
        <f t="shared" si="205"/>
        <v>1259776.3700000001</v>
      </c>
      <c r="Z560" s="486">
        <f>(C560-Y560)*0.0214</f>
        <v>0</v>
      </c>
      <c r="AA560" s="14"/>
      <c r="AB560" s="38"/>
      <c r="AC560" s="90"/>
      <c r="AD560" s="90"/>
      <c r="AE560" s="132"/>
    </row>
    <row r="561" spans="1:30" ht="18" customHeight="1" x14ac:dyDescent="0.25">
      <c r="A561" s="554" t="s">
        <v>1288</v>
      </c>
      <c r="B561" s="555"/>
      <c r="C561" s="556"/>
      <c r="D561" s="113"/>
      <c r="E561" s="113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3"/>
      <c r="Z561" s="528"/>
      <c r="AA561" s="14"/>
      <c r="AB561" s="38"/>
      <c r="AD561" s="90"/>
    </row>
    <row r="562" spans="1:30" s="137" customFormat="1" x14ac:dyDescent="0.25">
      <c r="A562" s="485">
        <f>A559+1</f>
        <v>419</v>
      </c>
      <c r="B562" s="308" t="s">
        <v>1621</v>
      </c>
      <c r="C562" s="486">
        <f t="shared" ref="C562:C595" si="207">D562+M562+O562+Q562+S562+U562+W562+X562+Y562</f>
        <v>915961.63</v>
      </c>
      <c r="D562" s="483">
        <f t="shared" ref="D562:D585" si="208">G562</f>
        <v>0</v>
      </c>
      <c r="E562" s="483"/>
      <c r="F562" s="483"/>
      <c r="G562" s="483"/>
      <c r="H562" s="483"/>
      <c r="I562" s="483"/>
      <c r="J562" s="483"/>
      <c r="K562" s="483"/>
      <c r="L562" s="483"/>
      <c r="M562" s="483"/>
      <c r="N562" s="483"/>
      <c r="O562" s="483"/>
      <c r="P562" s="483"/>
      <c r="Q562" s="483"/>
      <c r="R562" s="483"/>
      <c r="S562" s="432"/>
      <c r="T562" s="483"/>
      <c r="U562" s="483"/>
      <c r="V562" s="483"/>
      <c r="W562" s="483"/>
      <c r="X562" s="483"/>
      <c r="Y562" s="483">
        <v>915961.63</v>
      </c>
      <c r="Z562" s="524"/>
      <c r="AA562" s="130" t="s">
        <v>1289</v>
      </c>
      <c r="AB562" s="130" t="s">
        <v>1289</v>
      </c>
    </row>
    <row r="563" spans="1:30" s="137" customFormat="1" x14ac:dyDescent="0.25">
      <c r="A563" s="485">
        <f t="shared" ref="A563:A595" si="209">A562+1</f>
        <v>420</v>
      </c>
      <c r="B563" s="308" t="s">
        <v>1622</v>
      </c>
      <c r="C563" s="486">
        <f t="shared" si="207"/>
        <v>1330502.92</v>
      </c>
      <c r="D563" s="483">
        <f t="shared" si="208"/>
        <v>0</v>
      </c>
      <c r="E563" s="483"/>
      <c r="F563" s="483"/>
      <c r="G563" s="483"/>
      <c r="H563" s="483"/>
      <c r="I563" s="483"/>
      <c r="J563" s="483"/>
      <c r="K563" s="483"/>
      <c r="L563" s="483"/>
      <c r="M563" s="483"/>
      <c r="N563" s="483"/>
      <c r="O563" s="483"/>
      <c r="P563" s="483"/>
      <c r="Q563" s="483"/>
      <c r="R563" s="483"/>
      <c r="S563" s="432"/>
      <c r="T563" s="483"/>
      <c r="U563" s="483"/>
      <c r="V563" s="483"/>
      <c r="W563" s="483"/>
      <c r="X563" s="483"/>
      <c r="Y563" s="483">
        <v>1330502.92</v>
      </c>
      <c r="Z563" s="524"/>
      <c r="AA563" s="130" t="s">
        <v>1289</v>
      </c>
      <c r="AB563" s="130" t="s">
        <v>1289</v>
      </c>
    </row>
    <row r="564" spans="1:30" s="137" customFormat="1" x14ac:dyDescent="0.25">
      <c r="A564" s="485">
        <f t="shared" si="209"/>
        <v>421</v>
      </c>
      <c r="B564" s="308" t="s">
        <v>1623</v>
      </c>
      <c r="C564" s="486">
        <f t="shared" si="207"/>
        <v>754867.07</v>
      </c>
      <c r="D564" s="483">
        <f t="shared" si="208"/>
        <v>0</v>
      </c>
      <c r="E564" s="483"/>
      <c r="F564" s="483"/>
      <c r="G564" s="483"/>
      <c r="H564" s="483"/>
      <c r="I564" s="483"/>
      <c r="J564" s="483"/>
      <c r="K564" s="483"/>
      <c r="L564" s="483"/>
      <c r="M564" s="483"/>
      <c r="N564" s="483"/>
      <c r="O564" s="483"/>
      <c r="P564" s="483"/>
      <c r="Q564" s="483"/>
      <c r="R564" s="483"/>
      <c r="S564" s="432"/>
      <c r="T564" s="483"/>
      <c r="U564" s="381"/>
      <c r="V564" s="483"/>
      <c r="W564" s="483"/>
      <c r="X564" s="483"/>
      <c r="Y564" s="531">
        <v>754867.07</v>
      </c>
      <c r="Z564" s="527"/>
      <c r="AA564" s="130" t="s">
        <v>1290</v>
      </c>
      <c r="AB564" s="130" t="s">
        <v>1290</v>
      </c>
    </row>
    <row r="565" spans="1:30" s="137" customFormat="1" x14ac:dyDescent="0.25">
      <c r="A565" s="485">
        <f t="shared" si="209"/>
        <v>422</v>
      </c>
      <c r="B565" s="308" t="s">
        <v>1624</v>
      </c>
      <c r="C565" s="486">
        <f t="shared" si="207"/>
        <v>1026923.39</v>
      </c>
      <c r="D565" s="483">
        <f t="shared" si="208"/>
        <v>0</v>
      </c>
      <c r="E565" s="483"/>
      <c r="F565" s="483"/>
      <c r="G565" s="483"/>
      <c r="H565" s="483"/>
      <c r="I565" s="483"/>
      <c r="J565" s="483"/>
      <c r="K565" s="531"/>
      <c r="L565" s="483"/>
      <c r="M565" s="483"/>
      <c r="N565" s="483"/>
      <c r="O565" s="483"/>
      <c r="P565" s="531"/>
      <c r="Q565" s="483"/>
      <c r="R565" s="483"/>
      <c r="S565" s="432"/>
      <c r="T565" s="483"/>
      <c r="U565" s="381"/>
      <c r="V565" s="483"/>
      <c r="W565" s="483"/>
      <c r="X565" s="483"/>
      <c r="Y565" s="483">
        <v>1026923.39</v>
      </c>
      <c r="Z565" s="524"/>
      <c r="AA565" s="130" t="s">
        <v>1290</v>
      </c>
      <c r="AB565" s="130" t="s">
        <v>1290</v>
      </c>
    </row>
    <row r="566" spans="1:30" s="137" customFormat="1" x14ac:dyDescent="0.25">
      <c r="A566" s="485">
        <f t="shared" si="209"/>
        <v>423</v>
      </c>
      <c r="B566" s="308" t="s">
        <v>1625</v>
      </c>
      <c r="C566" s="486">
        <f t="shared" si="207"/>
        <v>1086578.3700000001</v>
      </c>
      <c r="D566" s="483">
        <f t="shared" si="208"/>
        <v>0</v>
      </c>
      <c r="E566" s="483"/>
      <c r="F566" s="483"/>
      <c r="G566" s="483"/>
      <c r="H566" s="483"/>
      <c r="I566" s="483"/>
      <c r="J566" s="483"/>
      <c r="K566" s="483"/>
      <c r="L566" s="483"/>
      <c r="M566" s="483"/>
      <c r="N566" s="483"/>
      <c r="O566" s="483"/>
      <c r="P566" s="483"/>
      <c r="Q566" s="483"/>
      <c r="R566" s="483"/>
      <c r="S566" s="432"/>
      <c r="T566" s="483"/>
      <c r="U566" s="381"/>
      <c r="V566" s="483"/>
      <c r="W566" s="483"/>
      <c r="X566" s="483"/>
      <c r="Y566" s="483">
        <v>1086578.3700000001</v>
      </c>
      <c r="Z566" s="524"/>
      <c r="AA566" s="130" t="s">
        <v>1290</v>
      </c>
      <c r="AB566" s="130" t="s">
        <v>1290</v>
      </c>
    </row>
    <row r="567" spans="1:30" s="137" customFormat="1" x14ac:dyDescent="0.25">
      <c r="A567" s="485">
        <f t="shared" si="209"/>
        <v>424</v>
      </c>
      <c r="B567" s="308" t="s">
        <v>1626</v>
      </c>
      <c r="C567" s="486">
        <f t="shared" si="207"/>
        <v>1526816.54</v>
      </c>
      <c r="D567" s="483">
        <f t="shared" si="208"/>
        <v>0</v>
      </c>
      <c r="E567" s="483"/>
      <c r="F567" s="483"/>
      <c r="G567" s="483"/>
      <c r="H567" s="483"/>
      <c r="I567" s="483"/>
      <c r="J567" s="483"/>
      <c r="K567" s="531"/>
      <c r="L567" s="483"/>
      <c r="M567" s="483"/>
      <c r="N567" s="483"/>
      <c r="O567" s="483"/>
      <c r="P567" s="531"/>
      <c r="Q567" s="483"/>
      <c r="R567" s="483"/>
      <c r="S567" s="432"/>
      <c r="T567" s="483"/>
      <c r="U567" s="381"/>
      <c r="V567" s="483"/>
      <c r="W567" s="483"/>
      <c r="X567" s="483"/>
      <c r="Y567" s="483">
        <v>1526816.54</v>
      </c>
      <c r="Z567" s="524"/>
      <c r="AA567" s="130" t="s">
        <v>1290</v>
      </c>
      <c r="AB567" s="130" t="s">
        <v>1290</v>
      </c>
    </row>
    <row r="568" spans="1:30" s="137" customFormat="1" x14ac:dyDescent="0.25">
      <c r="A568" s="485">
        <f t="shared" si="209"/>
        <v>425</v>
      </c>
      <c r="B568" s="308" t="s">
        <v>1627</v>
      </c>
      <c r="C568" s="486">
        <f t="shared" si="207"/>
        <v>711771.28</v>
      </c>
      <c r="D568" s="483">
        <f t="shared" si="208"/>
        <v>0</v>
      </c>
      <c r="E568" s="483"/>
      <c r="F568" s="483"/>
      <c r="G568" s="483"/>
      <c r="H568" s="483"/>
      <c r="I568" s="483"/>
      <c r="J568" s="483"/>
      <c r="K568" s="483"/>
      <c r="L568" s="483"/>
      <c r="M568" s="483"/>
      <c r="N568" s="483"/>
      <c r="O568" s="483"/>
      <c r="P568" s="483"/>
      <c r="Q568" s="483"/>
      <c r="R568" s="483"/>
      <c r="S568" s="483"/>
      <c r="T568" s="483"/>
      <c r="U568" s="381"/>
      <c r="V568" s="483"/>
      <c r="W568" s="483"/>
      <c r="X568" s="483"/>
      <c r="Y568" s="483">
        <v>711771.28</v>
      </c>
      <c r="Z568" s="524"/>
      <c r="AA568" s="130" t="s">
        <v>1291</v>
      </c>
      <c r="AB568" s="130" t="s">
        <v>1291</v>
      </c>
    </row>
    <row r="569" spans="1:30" s="137" customFormat="1" x14ac:dyDescent="0.25">
      <c r="A569" s="485">
        <f t="shared" si="209"/>
        <v>426</v>
      </c>
      <c r="B569" s="308" t="s">
        <v>1628</v>
      </c>
      <c r="C569" s="486">
        <f t="shared" si="207"/>
        <v>1884860.48</v>
      </c>
      <c r="D569" s="483">
        <f t="shared" si="208"/>
        <v>0</v>
      </c>
      <c r="E569" s="483"/>
      <c r="F569" s="483"/>
      <c r="G569" s="483"/>
      <c r="H569" s="483"/>
      <c r="I569" s="483"/>
      <c r="J569" s="483"/>
      <c r="K569" s="483"/>
      <c r="L569" s="483"/>
      <c r="M569" s="483"/>
      <c r="N569" s="483"/>
      <c r="O569" s="483"/>
      <c r="P569" s="483"/>
      <c r="Q569" s="483"/>
      <c r="R569" s="483"/>
      <c r="S569" s="483"/>
      <c r="T569" s="483"/>
      <c r="U569" s="381"/>
      <c r="V569" s="483"/>
      <c r="W569" s="483"/>
      <c r="X569" s="483"/>
      <c r="Y569" s="483">
        <v>1884860.48</v>
      </c>
      <c r="Z569" s="524"/>
      <c r="AA569" s="130" t="s">
        <v>1291</v>
      </c>
      <c r="AB569" s="130" t="s">
        <v>1291</v>
      </c>
    </row>
    <row r="570" spans="1:30" s="137" customFormat="1" x14ac:dyDescent="0.25">
      <c r="A570" s="485">
        <f t="shared" si="209"/>
        <v>427</v>
      </c>
      <c r="B570" s="308" t="s">
        <v>1629</v>
      </c>
      <c r="C570" s="486">
        <f t="shared" si="207"/>
        <v>1896579.8</v>
      </c>
      <c r="D570" s="483">
        <f t="shared" si="208"/>
        <v>0</v>
      </c>
      <c r="E570" s="483"/>
      <c r="F570" s="483"/>
      <c r="G570" s="483"/>
      <c r="H570" s="483"/>
      <c r="I570" s="483"/>
      <c r="J570" s="483"/>
      <c r="K570" s="531"/>
      <c r="L570" s="483"/>
      <c r="M570" s="483"/>
      <c r="N570" s="483"/>
      <c r="O570" s="483"/>
      <c r="P570" s="531"/>
      <c r="Q570" s="483"/>
      <c r="R570" s="483"/>
      <c r="S570" s="483"/>
      <c r="T570" s="483"/>
      <c r="U570" s="381"/>
      <c r="V570" s="483"/>
      <c r="W570" s="483"/>
      <c r="X570" s="483"/>
      <c r="Y570" s="483">
        <v>1896579.8</v>
      </c>
      <c r="Z570" s="524"/>
      <c r="AA570" s="130" t="s">
        <v>1291</v>
      </c>
      <c r="AB570" s="130" t="s">
        <v>1291</v>
      </c>
    </row>
    <row r="571" spans="1:30" s="137" customFormat="1" x14ac:dyDescent="0.25">
      <c r="A571" s="485">
        <f t="shared" si="209"/>
        <v>428</v>
      </c>
      <c r="B571" s="308" t="s">
        <v>1630</v>
      </c>
      <c r="C571" s="486">
        <f t="shared" si="207"/>
        <v>1914568.74</v>
      </c>
      <c r="D571" s="483">
        <f t="shared" si="208"/>
        <v>0</v>
      </c>
      <c r="E571" s="483"/>
      <c r="F571" s="483"/>
      <c r="G571" s="483"/>
      <c r="H571" s="483"/>
      <c r="I571" s="483"/>
      <c r="J571" s="483"/>
      <c r="K571" s="483"/>
      <c r="L571" s="483"/>
      <c r="M571" s="483"/>
      <c r="N571" s="483"/>
      <c r="O571" s="483"/>
      <c r="P571" s="483"/>
      <c r="Q571" s="483"/>
      <c r="R571" s="483"/>
      <c r="S571" s="483"/>
      <c r="T571" s="483"/>
      <c r="U571" s="381"/>
      <c r="V571" s="483"/>
      <c r="W571" s="483"/>
      <c r="X571" s="483"/>
      <c r="Y571" s="483">
        <v>1914568.74</v>
      </c>
      <c r="Z571" s="524"/>
      <c r="AA571" s="130" t="s">
        <v>1291</v>
      </c>
      <c r="AB571" s="130" t="s">
        <v>1291</v>
      </c>
    </row>
    <row r="572" spans="1:30" s="137" customFormat="1" x14ac:dyDescent="0.25">
      <c r="A572" s="485">
        <f t="shared" si="209"/>
        <v>429</v>
      </c>
      <c r="B572" s="308" t="s">
        <v>1631</v>
      </c>
      <c r="C572" s="486">
        <f t="shared" si="207"/>
        <v>325767.83</v>
      </c>
      <c r="D572" s="483">
        <f t="shared" si="208"/>
        <v>0</v>
      </c>
      <c r="E572" s="483"/>
      <c r="F572" s="483"/>
      <c r="G572" s="483"/>
      <c r="H572" s="483"/>
      <c r="I572" s="483"/>
      <c r="J572" s="483"/>
      <c r="K572" s="483"/>
      <c r="L572" s="483"/>
      <c r="M572" s="483"/>
      <c r="N572" s="483"/>
      <c r="O572" s="432"/>
      <c r="P572" s="483"/>
      <c r="Q572" s="483"/>
      <c r="R572" s="483"/>
      <c r="S572" s="483"/>
      <c r="T572" s="483"/>
      <c r="U572" s="483"/>
      <c r="V572" s="483"/>
      <c r="W572" s="483"/>
      <c r="X572" s="483"/>
      <c r="Y572" s="531">
        <v>325767.83</v>
      </c>
      <c r="Z572" s="527"/>
      <c r="AA572" s="130" t="s">
        <v>1292</v>
      </c>
      <c r="AB572" s="130" t="s">
        <v>1292</v>
      </c>
    </row>
    <row r="573" spans="1:30" s="137" customFormat="1" x14ac:dyDescent="0.25">
      <c r="A573" s="485">
        <f t="shared" si="209"/>
        <v>430</v>
      </c>
      <c r="B573" s="308" t="s">
        <v>1632</v>
      </c>
      <c r="C573" s="486">
        <f t="shared" si="207"/>
        <v>286593.53000000003</v>
      </c>
      <c r="D573" s="483">
        <f t="shared" si="208"/>
        <v>0</v>
      </c>
      <c r="E573" s="483"/>
      <c r="F573" s="483"/>
      <c r="G573" s="483"/>
      <c r="H573" s="483"/>
      <c r="I573" s="483"/>
      <c r="J573" s="483"/>
      <c r="K573" s="531"/>
      <c r="L573" s="483"/>
      <c r="M573" s="483"/>
      <c r="N573" s="483"/>
      <c r="O573" s="432"/>
      <c r="P573" s="531"/>
      <c r="Q573" s="483"/>
      <c r="R573" s="483"/>
      <c r="S573" s="483"/>
      <c r="T573" s="483"/>
      <c r="U573" s="483"/>
      <c r="V573" s="483"/>
      <c r="W573" s="483"/>
      <c r="X573" s="483"/>
      <c r="Y573" s="531">
        <v>286593.53000000003</v>
      </c>
      <c r="Z573" s="527"/>
      <c r="AA573" s="130" t="s">
        <v>1292</v>
      </c>
      <c r="AB573" s="130" t="s">
        <v>1292</v>
      </c>
    </row>
    <row r="574" spans="1:30" s="137" customFormat="1" x14ac:dyDescent="0.25">
      <c r="A574" s="485">
        <f t="shared" si="209"/>
        <v>431</v>
      </c>
      <c r="B574" s="308" t="s">
        <v>1633</v>
      </c>
      <c r="C574" s="486">
        <f t="shared" si="207"/>
        <v>286593.53000000003</v>
      </c>
      <c r="D574" s="483">
        <f t="shared" si="208"/>
        <v>0</v>
      </c>
      <c r="E574" s="483"/>
      <c r="F574" s="483"/>
      <c r="G574" s="483"/>
      <c r="H574" s="483"/>
      <c r="I574" s="483"/>
      <c r="J574" s="483"/>
      <c r="K574" s="483"/>
      <c r="L574" s="483"/>
      <c r="M574" s="483"/>
      <c r="N574" s="483"/>
      <c r="O574" s="432"/>
      <c r="P574" s="483"/>
      <c r="Q574" s="483"/>
      <c r="R574" s="483"/>
      <c r="S574" s="483"/>
      <c r="T574" s="483"/>
      <c r="U574" s="483"/>
      <c r="V574" s="483"/>
      <c r="W574" s="483"/>
      <c r="X574" s="483"/>
      <c r="Y574" s="531">
        <v>286593.53000000003</v>
      </c>
      <c r="Z574" s="527"/>
      <c r="AA574" s="130" t="s">
        <v>1292</v>
      </c>
      <c r="AB574" s="130" t="s">
        <v>1292</v>
      </c>
    </row>
    <row r="575" spans="1:30" s="137" customFormat="1" x14ac:dyDescent="0.25">
      <c r="A575" s="485">
        <f t="shared" si="209"/>
        <v>432</v>
      </c>
      <c r="B575" s="308" t="s">
        <v>1634</v>
      </c>
      <c r="C575" s="486">
        <f t="shared" si="207"/>
        <v>285759.69</v>
      </c>
      <c r="D575" s="483">
        <f t="shared" si="208"/>
        <v>0</v>
      </c>
      <c r="E575" s="483"/>
      <c r="F575" s="483"/>
      <c r="G575" s="483"/>
      <c r="H575" s="483"/>
      <c r="I575" s="483"/>
      <c r="J575" s="483"/>
      <c r="K575" s="483"/>
      <c r="L575" s="483"/>
      <c r="M575" s="483"/>
      <c r="N575" s="483"/>
      <c r="O575" s="432"/>
      <c r="P575" s="483"/>
      <c r="Q575" s="483"/>
      <c r="R575" s="483"/>
      <c r="S575" s="483"/>
      <c r="T575" s="483"/>
      <c r="U575" s="483"/>
      <c r="V575" s="483"/>
      <c r="W575" s="483"/>
      <c r="X575" s="483"/>
      <c r="Y575" s="531">
        <v>285759.69</v>
      </c>
      <c r="Z575" s="527"/>
      <c r="AA575" s="130" t="s">
        <v>1292</v>
      </c>
      <c r="AB575" s="130" t="s">
        <v>1292</v>
      </c>
    </row>
    <row r="576" spans="1:30" s="137" customFormat="1" x14ac:dyDescent="0.25">
      <c r="A576" s="485">
        <f t="shared" si="209"/>
        <v>433</v>
      </c>
      <c r="B576" s="308" t="s">
        <v>1635</v>
      </c>
      <c r="C576" s="486">
        <f t="shared" si="207"/>
        <v>319943.93</v>
      </c>
      <c r="D576" s="483">
        <f t="shared" si="208"/>
        <v>0</v>
      </c>
      <c r="E576" s="483"/>
      <c r="F576" s="483"/>
      <c r="G576" s="483"/>
      <c r="H576" s="483"/>
      <c r="I576" s="483"/>
      <c r="J576" s="483"/>
      <c r="K576" s="531"/>
      <c r="L576" s="483"/>
      <c r="M576" s="483"/>
      <c r="N576" s="483"/>
      <c r="O576" s="432"/>
      <c r="P576" s="531"/>
      <c r="Q576" s="483"/>
      <c r="R576" s="483"/>
      <c r="S576" s="483"/>
      <c r="T576" s="483"/>
      <c r="U576" s="483"/>
      <c r="V576" s="483"/>
      <c r="W576" s="483"/>
      <c r="X576" s="483"/>
      <c r="Y576" s="531">
        <v>319943.93</v>
      </c>
      <c r="Z576" s="527"/>
      <c r="AA576" s="130" t="s">
        <v>1292</v>
      </c>
      <c r="AB576" s="130" t="s">
        <v>1292</v>
      </c>
    </row>
    <row r="577" spans="1:28" s="137" customFormat="1" x14ac:dyDescent="0.25">
      <c r="A577" s="485">
        <f t="shared" si="209"/>
        <v>434</v>
      </c>
      <c r="B577" s="308" t="s">
        <v>1636</v>
      </c>
      <c r="C577" s="486">
        <f t="shared" si="207"/>
        <v>320670.44</v>
      </c>
      <c r="D577" s="483">
        <f t="shared" si="208"/>
        <v>0</v>
      </c>
      <c r="E577" s="483"/>
      <c r="F577" s="483"/>
      <c r="G577" s="483"/>
      <c r="H577" s="483"/>
      <c r="I577" s="483"/>
      <c r="J577" s="483"/>
      <c r="K577" s="483"/>
      <c r="L577" s="483"/>
      <c r="M577" s="483"/>
      <c r="N577" s="483"/>
      <c r="O577" s="432"/>
      <c r="P577" s="483"/>
      <c r="Q577" s="483"/>
      <c r="R577" s="483"/>
      <c r="S577" s="483"/>
      <c r="T577" s="483"/>
      <c r="U577" s="483"/>
      <c r="V577" s="483"/>
      <c r="W577" s="483"/>
      <c r="X577" s="483"/>
      <c r="Y577" s="531">
        <v>320670.44</v>
      </c>
      <c r="Z577" s="527"/>
      <c r="AA577" s="130" t="s">
        <v>1292</v>
      </c>
      <c r="AB577" s="130" t="s">
        <v>1292</v>
      </c>
    </row>
    <row r="578" spans="1:28" s="137" customFormat="1" x14ac:dyDescent="0.25">
      <c r="A578" s="485">
        <f t="shared" si="209"/>
        <v>435</v>
      </c>
      <c r="B578" s="308" t="s">
        <v>1637</v>
      </c>
      <c r="C578" s="486">
        <f t="shared" si="207"/>
        <v>241692.53</v>
      </c>
      <c r="D578" s="483">
        <f t="shared" si="208"/>
        <v>0</v>
      </c>
      <c r="E578" s="483"/>
      <c r="F578" s="483"/>
      <c r="G578" s="483"/>
      <c r="H578" s="483"/>
      <c r="I578" s="483"/>
      <c r="J578" s="483"/>
      <c r="K578" s="483"/>
      <c r="L578" s="483"/>
      <c r="M578" s="483"/>
      <c r="N578" s="483"/>
      <c r="O578" s="432"/>
      <c r="P578" s="483"/>
      <c r="Q578" s="483"/>
      <c r="R578" s="483"/>
      <c r="S578" s="483"/>
      <c r="T578" s="483"/>
      <c r="U578" s="483"/>
      <c r="V578" s="483"/>
      <c r="W578" s="483"/>
      <c r="X578" s="483"/>
      <c r="Y578" s="483">
        <v>241692.53</v>
      </c>
      <c r="Z578" s="524"/>
      <c r="AA578" s="130" t="s">
        <v>1292</v>
      </c>
      <c r="AB578" s="130" t="s">
        <v>1292</v>
      </c>
    </row>
    <row r="579" spans="1:28" s="137" customFormat="1" x14ac:dyDescent="0.25">
      <c r="A579" s="485">
        <f t="shared" si="209"/>
        <v>436</v>
      </c>
      <c r="B579" s="308" t="s">
        <v>1638</v>
      </c>
      <c r="C579" s="486">
        <f t="shared" si="207"/>
        <v>279524.64</v>
      </c>
      <c r="D579" s="483">
        <f t="shared" si="208"/>
        <v>0</v>
      </c>
      <c r="E579" s="483"/>
      <c r="F579" s="483"/>
      <c r="G579" s="483"/>
      <c r="H579" s="483"/>
      <c r="I579" s="483"/>
      <c r="J579" s="483"/>
      <c r="K579" s="531"/>
      <c r="L579" s="483"/>
      <c r="M579" s="483"/>
      <c r="N579" s="483"/>
      <c r="O579" s="432"/>
      <c r="P579" s="531"/>
      <c r="Q579" s="483"/>
      <c r="R579" s="483"/>
      <c r="S579" s="483"/>
      <c r="T579" s="483"/>
      <c r="U579" s="483"/>
      <c r="V579" s="483"/>
      <c r="W579" s="483"/>
      <c r="X579" s="483"/>
      <c r="Y579" s="483">
        <v>279524.64</v>
      </c>
      <c r="Z579" s="524"/>
      <c r="AA579" s="130" t="s">
        <v>1292</v>
      </c>
      <c r="AB579" s="130" t="s">
        <v>1292</v>
      </c>
    </row>
    <row r="580" spans="1:28" s="137" customFormat="1" x14ac:dyDescent="0.25">
      <c r="A580" s="485">
        <f t="shared" si="209"/>
        <v>437</v>
      </c>
      <c r="B580" s="308" t="s">
        <v>1639</v>
      </c>
      <c r="C580" s="486">
        <f t="shared" si="207"/>
        <v>218729.97</v>
      </c>
      <c r="D580" s="483">
        <f t="shared" si="208"/>
        <v>0</v>
      </c>
      <c r="E580" s="483"/>
      <c r="F580" s="483"/>
      <c r="G580" s="483"/>
      <c r="H580" s="483"/>
      <c r="I580" s="483"/>
      <c r="J580" s="483"/>
      <c r="K580" s="483"/>
      <c r="L580" s="483"/>
      <c r="M580" s="483"/>
      <c r="N580" s="483"/>
      <c r="O580" s="432"/>
      <c r="P580" s="483"/>
      <c r="Q580" s="483"/>
      <c r="R580" s="483"/>
      <c r="S580" s="483"/>
      <c r="T580" s="483"/>
      <c r="U580" s="483"/>
      <c r="V580" s="483"/>
      <c r="W580" s="483"/>
      <c r="X580" s="483"/>
      <c r="Y580" s="483">
        <v>218729.97</v>
      </c>
      <c r="Z580" s="524"/>
      <c r="AA580" s="130" t="s">
        <v>1292</v>
      </c>
      <c r="AB580" s="130" t="s">
        <v>1292</v>
      </c>
    </row>
    <row r="581" spans="1:28" s="137" customFormat="1" x14ac:dyDescent="0.25">
      <c r="A581" s="485">
        <f t="shared" si="209"/>
        <v>438</v>
      </c>
      <c r="B581" s="308" t="s">
        <v>1640</v>
      </c>
      <c r="C581" s="486">
        <f t="shared" si="207"/>
        <v>271883.15999999997</v>
      </c>
      <c r="D581" s="483">
        <f t="shared" si="208"/>
        <v>0</v>
      </c>
      <c r="E581" s="483"/>
      <c r="F581" s="483"/>
      <c r="G581" s="483"/>
      <c r="H581" s="483"/>
      <c r="I581" s="483"/>
      <c r="J581" s="483"/>
      <c r="K581" s="483"/>
      <c r="L581" s="483"/>
      <c r="M581" s="483"/>
      <c r="N581" s="483"/>
      <c r="O581" s="432"/>
      <c r="P581" s="483"/>
      <c r="Q581" s="483"/>
      <c r="R581" s="483"/>
      <c r="S581" s="483"/>
      <c r="T581" s="483"/>
      <c r="U581" s="483"/>
      <c r="V581" s="483"/>
      <c r="W581" s="483"/>
      <c r="X581" s="483"/>
      <c r="Y581" s="483">
        <v>271883.15999999997</v>
      </c>
      <c r="Z581" s="524"/>
      <c r="AA581" s="130" t="s">
        <v>1292</v>
      </c>
      <c r="AB581" s="130" t="s">
        <v>1292</v>
      </c>
    </row>
    <row r="582" spans="1:28" s="137" customFormat="1" x14ac:dyDescent="0.25">
      <c r="A582" s="485">
        <f t="shared" si="209"/>
        <v>439</v>
      </c>
      <c r="B582" s="308" t="s">
        <v>1641</v>
      </c>
      <c r="C582" s="486">
        <f t="shared" si="207"/>
        <v>320151.25</v>
      </c>
      <c r="D582" s="483">
        <f t="shared" si="208"/>
        <v>0</v>
      </c>
      <c r="E582" s="483"/>
      <c r="F582" s="483"/>
      <c r="G582" s="483"/>
      <c r="H582" s="483"/>
      <c r="I582" s="483"/>
      <c r="J582" s="483"/>
      <c r="K582" s="531"/>
      <c r="L582" s="483"/>
      <c r="M582" s="483"/>
      <c r="N582" s="483"/>
      <c r="O582" s="432"/>
      <c r="P582" s="531"/>
      <c r="Q582" s="483"/>
      <c r="R582" s="483"/>
      <c r="S582" s="483"/>
      <c r="T582" s="483"/>
      <c r="U582" s="483"/>
      <c r="V582" s="483"/>
      <c r="W582" s="483"/>
      <c r="X582" s="483"/>
      <c r="Y582" s="483">
        <v>320151.25</v>
      </c>
      <c r="Z582" s="524"/>
      <c r="AA582" s="130" t="s">
        <v>1292</v>
      </c>
      <c r="AB582" s="130" t="s">
        <v>1292</v>
      </c>
    </row>
    <row r="583" spans="1:28" s="137" customFormat="1" x14ac:dyDescent="0.25">
      <c r="A583" s="485">
        <f t="shared" si="209"/>
        <v>440</v>
      </c>
      <c r="B583" s="308" t="s">
        <v>1642</v>
      </c>
      <c r="C583" s="486">
        <f t="shared" si="207"/>
        <v>324226.03000000003</v>
      </c>
      <c r="D583" s="483">
        <f t="shared" si="208"/>
        <v>0</v>
      </c>
      <c r="E583" s="483"/>
      <c r="F583" s="483"/>
      <c r="G583" s="483"/>
      <c r="H583" s="483"/>
      <c r="I583" s="483"/>
      <c r="J583" s="483"/>
      <c r="K583" s="483"/>
      <c r="L583" s="483"/>
      <c r="M583" s="483"/>
      <c r="N583" s="483"/>
      <c r="O583" s="432"/>
      <c r="P583" s="483"/>
      <c r="Q583" s="483"/>
      <c r="R583" s="483"/>
      <c r="S583" s="483"/>
      <c r="T583" s="483"/>
      <c r="U583" s="483"/>
      <c r="V583" s="483"/>
      <c r="W583" s="483"/>
      <c r="X583" s="483"/>
      <c r="Y583" s="483">
        <v>324226.03000000003</v>
      </c>
      <c r="Z583" s="524"/>
      <c r="AA583" s="130" t="s">
        <v>1292</v>
      </c>
      <c r="AB583" s="130" t="s">
        <v>1292</v>
      </c>
    </row>
    <row r="584" spans="1:28" s="137" customFormat="1" x14ac:dyDescent="0.25">
      <c r="A584" s="485">
        <f t="shared" si="209"/>
        <v>441</v>
      </c>
      <c r="B584" s="308" t="s">
        <v>1643</v>
      </c>
      <c r="C584" s="486">
        <f t="shared" si="207"/>
        <v>390051.43</v>
      </c>
      <c r="D584" s="483">
        <f t="shared" si="208"/>
        <v>0</v>
      </c>
      <c r="E584" s="483"/>
      <c r="F584" s="483"/>
      <c r="G584" s="483"/>
      <c r="H584" s="483"/>
      <c r="I584" s="483"/>
      <c r="J584" s="483"/>
      <c r="K584" s="483"/>
      <c r="L584" s="483"/>
      <c r="M584" s="483"/>
      <c r="N584" s="483"/>
      <c r="O584" s="432"/>
      <c r="P584" s="483"/>
      <c r="Q584" s="483"/>
      <c r="R584" s="483"/>
      <c r="S584" s="483"/>
      <c r="T584" s="483"/>
      <c r="U584" s="483"/>
      <c r="V584" s="483"/>
      <c r="W584" s="483"/>
      <c r="X584" s="483"/>
      <c r="Y584" s="483">
        <v>390051.43</v>
      </c>
      <c r="Z584" s="524"/>
      <c r="AA584" s="130" t="s">
        <v>1292</v>
      </c>
      <c r="AB584" s="130" t="s">
        <v>1292</v>
      </c>
    </row>
    <row r="585" spans="1:28" s="137" customFormat="1" x14ac:dyDescent="0.25">
      <c r="A585" s="485">
        <f t="shared" si="209"/>
        <v>442</v>
      </c>
      <c r="B585" s="308" t="s">
        <v>1644</v>
      </c>
      <c r="C585" s="486">
        <f t="shared" si="207"/>
        <v>195597.51</v>
      </c>
      <c r="D585" s="483">
        <f t="shared" si="208"/>
        <v>0</v>
      </c>
      <c r="E585" s="483"/>
      <c r="F585" s="483"/>
      <c r="G585" s="483"/>
      <c r="H585" s="483"/>
      <c r="I585" s="483"/>
      <c r="J585" s="483"/>
      <c r="K585" s="531"/>
      <c r="L585" s="483"/>
      <c r="M585" s="483"/>
      <c r="N585" s="483"/>
      <c r="O585" s="483"/>
      <c r="P585" s="531"/>
      <c r="Q585" s="483"/>
      <c r="R585" s="483"/>
      <c r="S585" s="483"/>
      <c r="T585" s="483"/>
      <c r="U585" s="483"/>
      <c r="V585" s="483"/>
      <c r="W585" s="483"/>
      <c r="X585" s="483"/>
      <c r="Y585" s="531">
        <v>195597.51</v>
      </c>
      <c r="Z585" s="527"/>
      <c r="AA585" s="130" t="s">
        <v>1293</v>
      </c>
      <c r="AB585" s="130" t="s">
        <v>1293</v>
      </c>
    </row>
    <row r="586" spans="1:28" s="137" customFormat="1" x14ac:dyDescent="0.25">
      <c r="A586" s="485">
        <f t="shared" si="209"/>
        <v>443</v>
      </c>
      <c r="B586" s="308" t="s">
        <v>1645</v>
      </c>
      <c r="C586" s="486">
        <f t="shared" si="207"/>
        <v>214143.25</v>
      </c>
      <c r="D586" s="483">
        <f t="shared" ref="D586:D595" si="210">E586</f>
        <v>0</v>
      </c>
      <c r="E586" s="483"/>
      <c r="F586" s="483"/>
      <c r="G586" s="483"/>
      <c r="H586" s="483"/>
      <c r="I586" s="483"/>
      <c r="J586" s="483"/>
      <c r="K586" s="483"/>
      <c r="L586" s="483"/>
      <c r="M586" s="483"/>
      <c r="N586" s="483"/>
      <c r="O586" s="483"/>
      <c r="P586" s="483"/>
      <c r="Q586" s="483"/>
      <c r="R586" s="483"/>
      <c r="S586" s="483"/>
      <c r="T586" s="483"/>
      <c r="U586" s="483"/>
      <c r="V586" s="483"/>
      <c r="W586" s="483"/>
      <c r="X586" s="483"/>
      <c r="Y586" s="531">
        <v>214143.25</v>
      </c>
      <c r="Z586" s="527"/>
      <c r="AA586" s="130" t="s">
        <v>1294</v>
      </c>
      <c r="AB586" s="130" t="s">
        <v>1294</v>
      </c>
    </row>
    <row r="587" spans="1:28" s="137" customFormat="1" x14ac:dyDescent="0.25">
      <c r="A587" s="485">
        <f t="shared" si="209"/>
        <v>444</v>
      </c>
      <c r="B587" s="308" t="s">
        <v>1646</v>
      </c>
      <c r="C587" s="486">
        <f t="shared" si="207"/>
        <v>214142.31</v>
      </c>
      <c r="D587" s="483">
        <f t="shared" si="210"/>
        <v>0</v>
      </c>
      <c r="E587" s="483"/>
      <c r="F587" s="483"/>
      <c r="G587" s="483"/>
      <c r="H587" s="483"/>
      <c r="I587" s="483"/>
      <c r="J587" s="483"/>
      <c r="K587" s="483"/>
      <c r="L587" s="483"/>
      <c r="M587" s="483"/>
      <c r="N587" s="483"/>
      <c r="O587" s="483"/>
      <c r="P587" s="483"/>
      <c r="Q587" s="483"/>
      <c r="R587" s="483"/>
      <c r="S587" s="483"/>
      <c r="T587" s="483"/>
      <c r="U587" s="483"/>
      <c r="V587" s="483"/>
      <c r="W587" s="483"/>
      <c r="X587" s="483"/>
      <c r="Y587" s="531">
        <v>214142.31</v>
      </c>
      <c r="Z587" s="527"/>
      <c r="AA587" s="130" t="s">
        <v>1294</v>
      </c>
      <c r="AB587" s="130" t="s">
        <v>1294</v>
      </c>
    </row>
    <row r="588" spans="1:28" s="137" customFormat="1" x14ac:dyDescent="0.25">
      <c r="A588" s="485">
        <f t="shared" si="209"/>
        <v>445</v>
      </c>
      <c r="B588" s="308" t="s">
        <v>1647</v>
      </c>
      <c r="C588" s="486">
        <f t="shared" si="207"/>
        <v>248426.41</v>
      </c>
      <c r="D588" s="483">
        <f t="shared" si="210"/>
        <v>0</v>
      </c>
      <c r="E588" s="483"/>
      <c r="F588" s="483"/>
      <c r="G588" s="483"/>
      <c r="H588" s="483"/>
      <c r="I588" s="483"/>
      <c r="J588" s="483"/>
      <c r="K588" s="531"/>
      <c r="L588" s="483"/>
      <c r="M588" s="483"/>
      <c r="N588" s="483"/>
      <c r="O588" s="483"/>
      <c r="P588" s="531"/>
      <c r="Q588" s="483"/>
      <c r="R588" s="483"/>
      <c r="S588" s="483"/>
      <c r="T588" s="483"/>
      <c r="U588" s="483"/>
      <c r="V588" s="483"/>
      <c r="W588" s="483"/>
      <c r="X588" s="483"/>
      <c r="Y588" s="531">
        <v>248426.41</v>
      </c>
      <c r="Z588" s="527"/>
      <c r="AA588" s="130" t="s">
        <v>1294</v>
      </c>
      <c r="AB588" s="130" t="s">
        <v>1294</v>
      </c>
    </row>
    <row r="589" spans="1:28" s="137" customFormat="1" x14ac:dyDescent="0.25">
      <c r="A589" s="485">
        <f t="shared" si="209"/>
        <v>446</v>
      </c>
      <c r="B589" s="308" t="s">
        <v>1648</v>
      </c>
      <c r="C589" s="486">
        <f t="shared" si="207"/>
        <v>234900.66</v>
      </c>
      <c r="D589" s="483">
        <f t="shared" si="210"/>
        <v>0</v>
      </c>
      <c r="E589" s="483"/>
      <c r="F589" s="483"/>
      <c r="G589" s="483"/>
      <c r="H589" s="483"/>
      <c r="I589" s="483"/>
      <c r="J589" s="483"/>
      <c r="K589" s="483"/>
      <c r="L589" s="483"/>
      <c r="M589" s="483"/>
      <c r="N589" s="483"/>
      <c r="O589" s="483"/>
      <c r="P589" s="483"/>
      <c r="Q589" s="483"/>
      <c r="R589" s="483"/>
      <c r="S589" s="483"/>
      <c r="T589" s="483"/>
      <c r="U589" s="483"/>
      <c r="V589" s="483"/>
      <c r="W589" s="483"/>
      <c r="X589" s="483"/>
      <c r="Y589" s="531">
        <v>234900.66</v>
      </c>
      <c r="Z589" s="527"/>
      <c r="AA589" s="130" t="s">
        <v>1294</v>
      </c>
      <c r="AB589" s="130" t="s">
        <v>1294</v>
      </c>
    </row>
    <row r="590" spans="1:28" s="137" customFormat="1" x14ac:dyDescent="0.25">
      <c r="A590" s="485">
        <f t="shared" si="209"/>
        <v>447</v>
      </c>
      <c r="B590" s="308" t="s">
        <v>1649</v>
      </c>
      <c r="C590" s="486">
        <f t="shared" si="207"/>
        <v>184777.51</v>
      </c>
      <c r="D590" s="483">
        <f t="shared" si="210"/>
        <v>0</v>
      </c>
      <c r="E590" s="483"/>
      <c r="F590" s="483"/>
      <c r="G590" s="483"/>
      <c r="H590" s="483"/>
      <c r="I590" s="483"/>
      <c r="J590" s="483"/>
      <c r="K590" s="483"/>
      <c r="L590" s="483"/>
      <c r="M590" s="483"/>
      <c r="N590" s="483"/>
      <c r="O590" s="483"/>
      <c r="P590" s="483"/>
      <c r="Q590" s="483"/>
      <c r="R590" s="483"/>
      <c r="S590" s="483"/>
      <c r="T590" s="483"/>
      <c r="U590" s="483"/>
      <c r="V590" s="483"/>
      <c r="W590" s="483"/>
      <c r="X590" s="483"/>
      <c r="Y590" s="531">
        <v>184777.51</v>
      </c>
      <c r="Z590" s="527"/>
      <c r="AA590" s="130" t="s">
        <v>1294</v>
      </c>
      <c r="AB590" s="130" t="s">
        <v>1294</v>
      </c>
    </row>
    <row r="591" spans="1:28" s="137" customFormat="1" x14ac:dyDescent="0.25">
      <c r="A591" s="485">
        <f t="shared" si="209"/>
        <v>448</v>
      </c>
      <c r="B591" s="308" t="s">
        <v>1650</v>
      </c>
      <c r="C591" s="486">
        <f t="shared" si="207"/>
        <v>185400.69</v>
      </c>
      <c r="D591" s="483">
        <f t="shared" si="210"/>
        <v>0</v>
      </c>
      <c r="E591" s="483"/>
      <c r="F591" s="483"/>
      <c r="G591" s="483"/>
      <c r="H591" s="483"/>
      <c r="I591" s="483"/>
      <c r="J591" s="483"/>
      <c r="K591" s="531"/>
      <c r="L591" s="483"/>
      <c r="M591" s="483"/>
      <c r="N591" s="483"/>
      <c r="O591" s="483"/>
      <c r="P591" s="531"/>
      <c r="Q591" s="483"/>
      <c r="R591" s="483"/>
      <c r="S591" s="483"/>
      <c r="T591" s="483"/>
      <c r="U591" s="483"/>
      <c r="V591" s="483"/>
      <c r="W591" s="483"/>
      <c r="X591" s="483"/>
      <c r="Y591" s="531">
        <v>185400.69</v>
      </c>
      <c r="Z591" s="527"/>
      <c r="AA591" s="130" t="s">
        <v>1294</v>
      </c>
      <c r="AB591" s="130" t="s">
        <v>1294</v>
      </c>
    </row>
    <row r="592" spans="1:28" s="137" customFormat="1" x14ac:dyDescent="0.25">
      <c r="A592" s="485">
        <f t="shared" si="209"/>
        <v>449</v>
      </c>
      <c r="B592" s="308" t="s">
        <v>1651</v>
      </c>
      <c r="C592" s="486">
        <f t="shared" si="207"/>
        <v>152183.75</v>
      </c>
      <c r="D592" s="483">
        <f t="shared" si="210"/>
        <v>0</v>
      </c>
      <c r="E592" s="483"/>
      <c r="F592" s="483"/>
      <c r="G592" s="483"/>
      <c r="H592" s="483"/>
      <c r="I592" s="483"/>
      <c r="J592" s="483"/>
      <c r="K592" s="483"/>
      <c r="L592" s="483"/>
      <c r="M592" s="483"/>
      <c r="N592" s="483"/>
      <c r="O592" s="483"/>
      <c r="P592" s="483"/>
      <c r="Q592" s="483"/>
      <c r="R592" s="483"/>
      <c r="S592" s="483"/>
      <c r="T592" s="483"/>
      <c r="U592" s="483"/>
      <c r="V592" s="483"/>
      <c r="W592" s="483"/>
      <c r="X592" s="483"/>
      <c r="Y592" s="483">
        <v>152183.75</v>
      </c>
      <c r="Z592" s="524"/>
      <c r="AA592" s="130" t="s">
        <v>1294</v>
      </c>
      <c r="AB592" s="130" t="s">
        <v>1484</v>
      </c>
    </row>
    <row r="593" spans="1:31" s="137" customFormat="1" x14ac:dyDescent="0.25">
      <c r="A593" s="485">
        <f t="shared" si="209"/>
        <v>450</v>
      </c>
      <c r="B593" s="308" t="s">
        <v>1652</v>
      </c>
      <c r="C593" s="486">
        <f t="shared" si="207"/>
        <v>76647.27</v>
      </c>
      <c r="D593" s="483">
        <f t="shared" si="210"/>
        <v>0</v>
      </c>
      <c r="E593" s="483"/>
      <c r="F593" s="483"/>
      <c r="G593" s="483"/>
      <c r="H593" s="483"/>
      <c r="I593" s="483"/>
      <c r="J593" s="483"/>
      <c r="K593" s="483"/>
      <c r="L593" s="483"/>
      <c r="M593" s="483"/>
      <c r="N593" s="483"/>
      <c r="O593" s="483"/>
      <c r="P593" s="483"/>
      <c r="Q593" s="483"/>
      <c r="R593" s="483"/>
      <c r="S593" s="483"/>
      <c r="T593" s="483"/>
      <c r="U593" s="483"/>
      <c r="V593" s="483"/>
      <c r="W593" s="483"/>
      <c r="X593" s="483"/>
      <c r="Y593" s="483">
        <v>76647.27</v>
      </c>
      <c r="Z593" s="524"/>
      <c r="AA593" s="130" t="s">
        <v>1294</v>
      </c>
      <c r="AB593" s="130" t="s">
        <v>1484</v>
      </c>
    </row>
    <row r="594" spans="1:31" s="137" customFormat="1" x14ac:dyDescent="0.25">
      <c r="A594" s="485">
        <f t="shared" si="209"/>
        <v>451</v>
      </c>
      <c r="B594" s="308" t="s">
        <v>1653</v>
      </c>
      <c r="C594" s="486">
        <f t="shared" si="207"/>
        <v>118677.4</v>
      </c>
      <c r="D594" s="483">
        <f t="shared" si="210"/>
        <v>0</v>
      </c>
      <c r="E594" s="483"/>
      <c r="F594" s="483"/>
      <c r="G594" s="483"/>
      <c r="H594" s="483"/>
      <c r="I594" s="483"/>
      <c r="J594" s="483"/>
      <c r="K594" s="531"/>
      <c r="L594" s="483"/>
      <c r="M594" s="483"/>
      <c r="N594" s="483"/>
      <c r="O594" s="483"/>
      <c r="P594" s="531"/>
      <c r="Q594" s="483"/>
      <c r="R594" s="483"/>
      <c r="S594" s="483"/>
      <c r="T594" s="483"/>
      <c r="U594" s="483"/>
      <c r="V594" s="483"/>
      <c r="W594" s="483"/>
      <c r="X594" s="483"/>
      <c r="Y594" s="483">
        <v>118677.4</v>
      </c>
      <c r="Z594" s="524"/>
      <c r="AA594" s="130" t="s">
        <v>1294</v>
      </c>
      <c r="AB594" s="130" t="s">
        <v>1484</v>
      </c>
    </row>
    <row r="595" spans="1:31" s="137" customFormat="1" x14ac:dyDescent="0.25">
      <c r="A595" s="485">
        <f t="shared" si="209"/>
        <v>452</v>
      </c>
      <c r="B595" s="308" t="s">
        <v>1654</v>
      </c>
      <c r="C595" s="486">
        <f t="shared" si="207"/>
        <v>172606.71</v>
      </c>
      <c r="D595" s="483">
        <f t="shared" si="210"/>
        <v>0</v>
      </c>
      <c r="E595" s="483"/>
      <c r="F595" s="483"/>
      <c r="G595" s="483"/>
      <c r="H595" s="483"/>
      <c r="I595" s="483"/>
      <c r="J595" s="483"/>
      <c r="K595" s="483"/>
      <c r="L595" s="483"/>
      <c r="M595" s="483"/>
      <c r="N595" s="483"/>
      <c r="O595" s="483"/>
      <c r="P595" s="483"/>
      <c r="Q595" s="483"/>
      <c r="R595" s="483"/>
      <c r="S595" s="483"/>
      <c r="T595" s="483"/>
      <c r="U595" s="483"/>
      <c r="V595" s="483"/>
      <c r="W595" s="483"/>
      <c r="X595" s="483"/>
      <c r="Y595" s="483">
        <v>172606.71</v>
      </c>
      <c r="Z595" s="524"/>
      <c r="AA595" s="130" t="s">
        <v>1294</v>
      </c>
      <c r="AB595" s="130" t="s">
        <v>1484</v>
      </c>
    </row>
    <row r="596" spans="1:31" s="137" customFormat="1" ht="25.5" customHeight="1" x14ac:dyDescent="0.2">
      <c r="A596" s="635" t="s">
        <v>17</v>
      </c>
      <c r="B596" s="635"/>
      <c r="C596" s="14">
        <f>SUM(C562:C595)</f>
        <v>18918521.650000002</v>
      </c>
      <c r="D596" s="383">
        <f t="shared" ref="D596:Y596" si="211">SUM(D562:D595)</f>
        <v>0</v>
      </c>
      <c r="E596" s="383">
        <f t="shared" si="211"/>
        <v>0</v>
      </c>
      <c r="F596" s="383">
        <f t="shared" si="211"/>
        <v>0</v>
      </c>
      <c r="G596" s="383">
        <f t="shared" si="211"/>
        <v>0</v>
      </c>
      <c r="H596" s="383">
        <f t="shared" si="211"/>
        <v>0</v>
      </c>
      <c r="I596" s="383">
        <f t="shared" si="211"/>
        <v>0</v>
      </c>
      <c r="J596" s="383">
        <f t="shared" si="211"/>
        <v>0</v>
      </c>
      <c r="K596" s="383">
        <f t="shared" si="211"/>
        <v>0</v>
      </c>
      <c r="L596" s="383">
        <f t="shared" ref="L596" si="212">SUM(L562:L595)</f>
        <v>0</v>
      </c>
      <c r="M596" s="383">
        <f t="shared" si="211"/>
        <v>0</v>
      </c>
      <c r="N596" s="383">
        <f t="shared" si="211"/>
        <v>0</v>
      </c>
      <c r="O596" s="383">
        <f t="shared" si="211"/>
        <v>0</v>
      </c>
      <c r="P596" s="383">
        <f t="shared" si="211"/>
        <v>0</v>
      </c>
      <c r="Q596" s="383">
        <f t="shared" si="211"/>
        <v>0</v>
      </c>
      <c r="R596" s="383">
        <f t="shared" si="211"/>
        <v>0</v>
      </c>
      <c r="S596" s="383">
        <f t="shared" si="211"/>
        <v>0</v>
      </c>
      <c r="T596" s="383">
        <f t="shared" si="211"/>
        <v>0</v>
      </c>
      <c r="U596" s="383">
        <f t="shared" si="211"/>
        <v>0</v>
      </c>
      <c r="V596" s="383">
        <f t="shared" si="211"/>
        <v>0</v>
      </c>
      <c r="W596" s="383">
        <f t="shared" si="211"/>
        <v>0</v>
      </c>
      <c r="X596" s="383">
        <f t="shared" si="211"/>
        <v>0</v>
      </c>
      <c r="Y596" s="383">
        <f t="shared" si="211"/>
        <v>18918521.650000002</v>
      </c>
      <c r="Z596" s="486">
        <f>(C596-Y596)*0.0214</f>
        <v>0</v>
      </c>
      <c r="AA596" s="18"/>
      <c r="AB596" s="130"/>
    </row>
    <row r="597" spans="1:31" ht="17.25" customHeight="1" x14ac:dyDescent="0.25">
      <c r="A597" s="554" t="s">
        <v>49</v>
      </c>
      <c r="B597" s="555"/>
      <c r="C597" s="556"/>
      <c r="D597" s="533"/>
      <c r="E597" s="533"/>
      <c r="F597" s="533"/>
      <c r="G597" s="533"/>
      <c r="H597" s="533"/>
      <c r="I597" s="533"/>
      <c r="J597" s="533"/>
      <c r="K597" s="533"/>
      <c r="L597" s="533"/>
      <c r="M597" s="533"/>
      <c r="N597" s="533"/>
      <c r="O597" s="533"/>
      <c r="P597" s="533"/>
      <c r="Q597" s="533"/>
      <c r="R597" s="533"/>
      <c r="S597" s="533"/>
      <c r="T597" s="533"/>
      <c r="U597" s="533"/>
      <c r="V597" s="533"/>
      <c r="W597" s="533"/>
      <c r="X597" s="533"/>
      <c r="Y597" s="533"/>
      <c r="Z597" s="538"/>
      <c r="AA597" s="14"/>
      <c r="AB597" s="38"/>
      <c r="AD597" s="90"/>
    </row>
    <row r="598" spans="1:31" ht="17.25" customHeight="1" x14ac:dyDescent="0.25">
      <c r="A598" s="134">
        <f>A595+1</f>
        <v>453</v>
      </c>
      <c r="B598" s="311" t="s">
        <v>243</v>
      </c>
      <c r="C598" s="486">
        <f>D598+M598+O598+Q598+S598+U598+W598+X598+Y598</f>
        <v>4974566.12</v>
      </c>
      <c r="D598" s="531">
        <f>E598+F598+G598+H598+I598+J598</f>
        <v>0</v>
      </c>
      <c r="E598" s="483"/>
      <c r="F598" s="483"/>
      <c r="G598" s="483"/>
      <c r="H598" s="483"/>
      <c r="I598" s="483"/>
      <c r="J598" s="483"/>
      <c r="K598" s="483"/>
      <c r="L598" s="483"/>
      <c r="M598" s="483"/>
      <c r="N598" s="483"/>
      <c r="O598" s="483"/>
      <c r="P598" s="483">
        <v>580</v>
      </c>
      <c r="Q598" s="483">
        <v>4974566.12</v>
      </c>
      <c r="R598" s="483"/>
      <c r="S598" s="483"/>
      <c r="T598" s="483"/>
      <c r="U598" s="483"/>
      <c r="V598" s="483"/>
      <c r="W598" s="483"/>
      <c r="X598" s="483"/>
      <c r="Y598" s="531"/>
      <c r="Z598" s="527"/>
      <c r="AA598" s="14" t="s">
        <v>1120</v>
      </c>
      <c r="AB598" s="38" t="s">
        <v>1485</v>
      </c>
      <c r="AD598" s="90"/>
    </row>
    <row r="599" spans="1:31" ht="17.25" customHeight="1" x14ac:dyDescent="0.25">
      <c r="A599" s="485">
        <f>A598+1</f>
        <v>454</v>
      </c>
      <c r="B599" s="311" t="s">
        <v>50</v>
      </c>
      <c r="C599" s="486">
        <f>D599+M599+O599+Q599+S599+U599+W599+X599+Y599</f>
        <v>5186070.5</v>
      </c>
      <c r="D599" s="531">
        <f>E599+F599+G599+H599+I599+J599</f>
        <v>0</v>
      </c>
      <c r="E599" s="483"/>
      <c r="F599" s="483"/>
      <c r="G599" s="483"/>
      <c r="H599" s="483"/>
      <c r="I599" s="483"/>
      <c r="J599" s="483"/>
      <c r="K599" s="483"/>
      <c r="L599" s="483"/>
      <c r="M599" s="483"/>
      <c r="N599" s="483"/>
      <c r="O599" s="483"/>
      <c r="P599" s="483">
        <v>488</v>
      </c>
      <c r="Q599" s="483">
        <v>5186070.5</v>
      </c>
      <c r="R599" s="483"/>
      <c r="S599" s="483"/>
      <c r="T599" s="483"/>
      <c r="U599" s="483"/>
      <c r="V599" s="483"/>
      <c r="W599" s="483"/>
      <c r="X599" s="483"/>
      <c r="Y599" s="483"/>
      <c r="Z599" s="486"/>
      <c r="AA599" s="14" t="s">
        <v>1120</v>
      </c>
      <c r="AB599" s="38" t="s">
        <v>1485</v>
      </c>
      <c r="AD599" s="90"/>
    </row>
    <row r="600" spans="1:31" ht="17.25" customHeight="1" x14ac:dyDescent="0.25">
      <c r="A600" s="659" t="s">
        <v>17</v>
      </c>
      <c r="B600" s="660"/>
      <c r="C600" s="527">
        <f t="shared" ref="C600:Y600" si="213">SUM(C598:C599)</f>
        <v>10160636.620000001</v>
      </c>
      <c r="D600" s="531">
        <f t="shared" si="213"/>
        <v>0</v>
      </c>
      <c r="E600" s="531">
        <f t="shared" si="213"/>
        <v>0</v>
      </c>
      <c r="F600" s="531">
        <f t="shared" si="213"/>
        <v>0</v>
      </c>
      <c r="G600" s="531">
        <f t="shared" si="213"/>
        <v>0</v>
      </c>
      <c r="H600" s="531">
        <f t="shared" si="213"/>
        <v>0</v>
      </c>
      <c r="I600" s="531">
        <f t="shared" si="213"/>
        <v>0</v>
      </c>
      <c r="J600" s="531">
        <f t="shared" si="213"/>
        <v>0</v>
      </c>
      <c r="K600" s="531">
        <f t="shared" si="213"/>
        <v>0</v>
      </c>
      <c r="L600" s="531">
        <f t="shared" ref="L600" si="214">SUM(L598:L599)</f>
        <v>0</v>
      </c>
      <c r="M600" s="531">
        <f t="shared" si="213"/>
        <v>0</v>
      </c>
      <c r="N600" s="531">
        <f t="shared" si="213"/>
        <v>0</v>
      </c>
      <c r="O600" s="531">
        <f t="shared" si="213"/>
        <v>0</v>
      </c>
      <c r="P600" s="531">
        <f t="shared" si="213"/>
        <v>1068</v>
      </c>
      <c r="Q600" s="531">
        <f t="shared" si="213"/>
        <v>10160636.620000001</v>
      </c>
      <c r="R600" s="531">
        <f t="shared" si="213"/>
        <v>0</v>
      </c>
      <c r="S600" s="531">
        <f t="shared" si="213"/>
        <v>0</v>
      </c>
      <c r="T600" s="531">
        <f t="shared" si="213"/>
        <v>0</v>
      </c>
      <c r="U600" s="531">
        <f t="shared" si="213"/>
        <v>0</v>
      </c>
      <c r="V600" s="531">
        <f t="shared" si="213"/>
        <v>0</v>
      </c>
      <c r="W600" s="531">
        <f t="shared" si="213"/>
        <v>0</v>
      </c>
      <c r="X600" s="531">
        <f t="shared" si="213"/>
        <v>0</v>
      </c>
      <c r="Y600" s="531">
        <f t="shared" si="213"/>
        <v>0</v>
      </c>
      <c r="Z600" s="486">
        <f>(C600-Y600)*0.0214</f>
        <v>217437.62366800001</v>
      </c>
      <c r="AA600" s="14"/>
      <c r="AB600" s="38"/>
      <c r="AC600" s="90"/>
      <c r="AD600" s="90"/>
    </row>
    <row r="601" spans="1:31" ht="17.25" customHeight="1" x14ac:dyDescent="0.25">
      <c r="A601" s="554" t="s">
        <v>622</v>
      </c>
      <c r="B601" s="555"/>
      <c r="C601" s="556"/>
      <c r="D601" s="531"/>
      <c r="E601" s="531"/>
      <c r="F601" s="531"/>
      <c r="G601" s="531"/>
      <c r="H601" s="531"/>
      <c r="I601" s="531"/>
      <c r="J601" s="531"/>
      <c r="K601" s="531"/>
      <c r="L601" s="531"/>
      <c r="M601" s="531"/>
      <c r="N601" s="531"/>
      <c r="O601" s="531"/>
      <c r="P601" s="531"/>
      <c r="Q601" s="531"/>
      <c r="R601" s="531"/>
      <c r="S601" s="531"/>
      <c r="T601" s="531"/>
      <c r="U601" s="531"/>
      <c r="V601" s="531"/>
      <c r="W601" s="531"/>
      <c r="X601" s="531"/>
      <c r="Y601" s="483"/>
      <c r="Z601" s="486"/>
      <c r="AA601" s="14"/>
      <c r="AB601" s="38"/>
      <c r="AC601" s="90"/>
      <c r="AD601" s="90"/>
    </row>
    <row r="602" spans="1:31" s="137" customFormat="1" ht="28.5" customHeight="1" x14ac:dyDescent="0.2">
      <c r="A602" s="134">
        <f>A599+1</f>
        <v>455</v>
      </c>
      <c r="B602" s="313" t="s">
        <v>623</v>
      </c>
      <c r="C602" s="486">
        <f>D602+M602+O602+Q602+S602+U602+W602+X602+Y602</f>
        <v>72584.41</v>
      </c>
      <c r="D602" s="531">
        <f>E602+F602+G602+H602+I602+J602</f>
        <v>0</v>
      </c>
      <c r="E602" s="483"/>
      <c r="F602" s="483">
        <v>0</v>
      </c>
      <c r="G602" s="483"/>
      <c r="H602" s="483"/>
      <c r="I602" s="483"/>
      <c r="J602" s="483"/>
      <c r="K602" s="483"/>
      <c r="L602" s="483"/>
      <c r="M602" s="483"/>
      <c r="N602" s="483"/>
      <c r="O602" s="483"/>
      <c r="P602" s="483"/>
      <c r="Q602" s="483"/>
      <c r="R602" s="483"/>
      <c r="S602" s="483"/>
      <c r="T602" s="200"/>
      <c r="U602" s="483"/>
      <c r="V602" s="483"/>
      <c r="W602" s="483"/>
      <c r="X602" s="483"/>
      <c r="Y602" s="483">
        <v>72584.41</v>
      </c>
      <c r="Z602" s="486"/>
      <c r="AA602" s="18"/>
      <c r="AB602" s="130" t="s">
        <v>1004</v>
      </c>
    </row>
    <row r="603" spans="1:31" s="137" customFormat="1" x14ac:dyDescent="0.2">
      <c r="A603" s="485">
        <f>A602+1</f>
        <v>456</v>
      </c>
      <c r="B603" s="312" t="s">
        <v>624</v>
      </c>
      <c r="C603" s="486">
        <f>D603+M603+O603+Q603+S603+U603+W603+X603+Y603</f>
        <v>221583.46</v>
      </c>
      <c r="D603" s="531">
        <f>E603+F603+G603+H603+I603+J603</f>
        <v>0</v>
      </c>
      <c r="E603" s="483"/>
      <c r="F603" s="483"/>
      <c r="G603" s="483"/>
      <c r="H603" s="483"/>
      <c r="I603" s="483"/>
      <c r="J603" s="483"/>
      <c r="K603" s="483"/>
      <c r="L603" s="483"/>
      <c r="M603" s="483"/>
      <c r="N603" s="483"/>
      <c r="O603" s="483"/>
      <c r="P603" s="483"/>
      <c r="Q603" s="483"/>
      <c r="R603" s="483">
        <v>0</v>
      </c>
      <c r="S603" s="483"/>
      <c r="T603" s="200"/>
      <c r="U603" s="483"/>
      <c r="V603" s="483"/>
      <c r="W603" s="483"/>
      <c r="X603" s="483"/>
      <c r="Y603" s="483">
        <v>221583.46</v>
      </c>
      <c r="Z603" s="486"/>
      <c r="AA603" s="18"/>
      <c r="AB603" s="130" t="s">
        <v>1029</v>
      </c>
    </row>
    <row r="604" spans="1:31" s="137" customFormat="1" x14ac:dyDescent="0.2">
      <c r="A604" s="485">
        <f>A603+1</f>
        <v>457</v>
      </c>
      <c r="B604" s="312" t="s">
        <v>625</v>
      </c>
      <c r="C604" s="486">
        <f>D604+M604+O604+Q604+S604+U604+W604+X604+Y604</f>
        <v>293066.78999999998</v>
      </c>
      <c r="D604" s="531">
        <f>E604+F604+G604+H604+I604+J604</f>
        <v>0</v>
      </c>
      <c r="E604" s="483"/>
      <c r="F604" s="483"/>
      <c r="G604" s="483"/>
      <c r="H604" s="483"/>
      <c r="I604" s="483"/>
      <c r="J604" s="483"/>
      <c r="K604" s="483"/>
      <c r="L604" s="531"/>
      <c r="M604" s="531"/>
      <c r="N604" s="483"/>
      <c r="O604" s="483"/>
      <c r="P604" s="483"/>
      <c r="Q604" s="531"/>
      <c r="R604" s="483">
        <v>0</v>
      </c>
      <c r="S604" s="483"/>
      <c r="T604" s="483"/>
      <c r="U604" s="483"/>
      <c r="V604" s="483"/>
      <c r="W604" s="483"/>
      <c r="X604" s="483"/>
      <c r="Y604" s="483">
        <v>293066.78999999998</v>
      </c>
      <c r="Z604" s="486"/>
      <c r="AA604" s="18"/>
      <c r="AB604" s="130" t="s">
        <v>1029</v>
      </c>
    </row>
    <row r="605" spans="1:31" s="137" customFormat="1" x14ac:dyDescent="0.2">
      <c r="A605" s="485">
        <f>A604+1</f>
        <v>458</v>
      </c>
      <c r="B605" s="312" t="s">
        <v>626</v>
      </c>
      <c r="C605" s="486">
        <f>D605+M605+O605+Q605+S605+U605+W605+X605+Y605</f>
        <v>344439.89</v>
      </c>
      <c r="D605" s="531">
        <f>E605+F605+G605+H605+I605+J605</f>
        <v>0</v>
      </c>
      <c r="E605" s="483"/>
      <c r="F605" s="483"/>
      <c r="G605" s="483"/>
      <c r="H605" s="483"/>
      <c r="I605" s="483"/>
      <c r="J605" s="483"/>
      <c r="K605" s="483"/>
      <c r="L605" s="483"/>
      <c r="M605" s="483"/>
      <c r="N605" s="483"/>
      <c r="O605" s="483"/>
      <c r="P605" s="483"/>
      <c r="Q605" s="483"/>
      <c r="R605" s="483">
        <v>0</v>
      </c>
      <c r="S605" s="483"/>
      <c r="T605" s="483"/>
      <c r="U605" s="483"/>
      <c r="V605" s="483"/>
      <c r="W605" s="483"/>
      <c r="X605" s="483"/>
      <c r="Y605" s="483">
        <v>344439.89</v>
      </c>
      <c r="Z605" s="486"/>
      <c r="AA605" s="18"/>
      <c r="AB605" s="130" t="s">
        <v>1029</v>
      </c>
    </row>
    <row r="606" spans="1:31" s="137" customFormat="1" ht="25.5" customHeight="1" x14ac:dyDescent="0.2">
      <c r="A606" s="635" t="s">
        <v>17</v>
      </c>
      <c r="B606" s="635"/>
      <c r="C606" s="527">
        <f t="shared" ref="C606:Y606" si="215">SUM(C602:C605)</f>
        <v>931674.54999999993</v>
      </c>
      <c r="D606" s="531">
        <f t="shared" si="215"/>
        <v>0</v>
      </c>
      <c r="E606" s="531">
        <f t="shared" si="215"/>
        <v>0</v>
      </c>
      <c r="F606" s="531">
        <f t="shared" si="215"/>
        <v>0</v>
      </c>
      <c r="G606" s="531">
        <f t="shared" si="215"/>
        <v>0</v>
      </c>
      <c r="H606" s="531">
        <f t="shared" si="215"/>
        <v>0</v>
      </c>
      <c r="I606" s="531">
        <f t="shared" si="215"/>
        <v>0</v>
      </c>
      <c r="J606" s="531">
        <f t="shared" si="215"/>
        <v>0</v>
      </c>
      <c r="K606" s="531">
        <f t="shared" si="215"/>
        <v>0</v>
      </c>
      <c r="L606" s="531">
        <f t="shared" ref="L606" si="216">SUM(L602:L605)</f>
        <v>0</v>
      </c>
      <c r="M606" s="531">
        <f t="shared" si="215"/>
        <v>0</v>
      </c>
      <c r="N606" s="531">
        <f t="shared" si="215"/>
        <v>0</v>
      </c>
      <c r="O606" s="531">
        <f t="shared" si="215"/>
        <v>0</v>
      </c>
      <c r="P606" s="531">
        <f t="shared" si="215"/>
        <v>0</v>
      </c>
      <c r="Q606" s="531">
        <f t="shared" si="215"/>
        <v>0</v>
      </c>
      <c r="R606" s="531">
        <f t="shared" si="215"/>
        <v>0</v>
      </c>
      <c r="S606" s="531">
        <f t="shared" si="215"/>
        <v>0</v>
      </c>
      <c r="T606" s="531">
        <f t="shared" si="215"/>
        <v>0</v>
      </c>
      <c r="U606" s="531">
        <f t="shared" si="215"/>
        <v>0</v>
      </c>
      <c r="V606" s="531">
        <f t="shared" si="215"/>
        <v>0</v>
      </c>
      <c r="W606" s="531">
        <f t="shared" si="215"/>
        <v>0</v>
      </c>
      <c r="X606" s="531">
        <f t="shared" si="215"/>
        <v>0</v>
      </c>
      <c r="Y606" s="531">
        <f t="shared" si="215"/>
        <v>931674.54999999993</v>
      </c>
      <c r="Z606" s="527"/>
      <c r="AA606" s="18"/>
      <c r="AB606" s="130"/>
    </row>
    <row r="607" spans="1:31" ht="17.25" customHeight="1" x14ac:dyDescent="0.25">
      <c r="A607" s="554" t="s">
        <v>51</v>
      </c>
      <c r="B607" s="556"/>
      <c r="C607" s="528">
        <f t="shared" ref="C607:Y607" si="217">C606+C600+C596+C560</f>
        <v>31270609.190000005</v>
      </c>
      <c r="D607" s="113">
        <f t="shared" si="217"/>
        <v>0</v>
      </c>
      <c r="E607" s="113">
        <f t="shared" si="217"/>
        <v>0</v>
      </c>
      <c r="F607" s="113">
        <f t="shared" si="217"/>
        <v>0</v>
      </c>
      <c r="G607" s="113">
        <f t="shared" si="217"/>
        <v>0</v>
      </c>
      <c r="H607" s="113">
        <f t="shared" si="217"/>
        <v>0</v>
      </c>
      <c r="I607" s="113">
        <f t="shared" si="217"/>
        <v>0</v>
      </c>
      <c r="J607" s="113">
        <f t="shared" si="217"/>
        <v>0</v>
      </c>
      <c r="K607" s="113">
        <f t="shared" si="217"/>
        <v>0</v>
      </c>
      <c r="L607" s="113">
        <f t="shared" ref="L607" si="218">L606+L600+L596+L560</f>
        <v>0</v>
      </c>
      <c r="M607" s="113">
        <f t="shared" si="217"/>
        <v>0</v>
      </c>
      <c r="N607" s="113">
        <f t="shared" si="217"/>
        <v>0</v>
      </c>
      <c r="O607" s="113">
        <f t="shared" si="217"/>
        <v>0</v>
      </c>
      <c r="P607" s="113">
        <f t="shared" si="217"/>
        <v>1068</v>
      </c>
      <c r="Q607" s="113">
        <f t="shared" si="217"/>
        <v>10160636.620000001</v>
      </c>
      <c r="R607" s="113">
        <f t="shared" si="217"/>
        <v>0</v>
      </c>
      <c r="S607" s="113">
        <f t="shared" si="217"/>
        <v>0</v>
      </c>
      <c r="T607" s="113">
        <f t="shared" si="217"/>
        <v>0</v>
      </c>
      <c r="U607" s="113">
        <f t="shared" si="217"/>
        <v>0</v>
      </c>
      <c r="V607" s="113">
        <f t="shared" si="217"/>
        <v>0</v>
      </c>
      <c r="W607" s="113">
        <f t="shared" si="217"/>
        <v>0</v>
      </c>
      <c r="X607" s="113">
        <f t="shared" si="217"/>
        <v>0</v>
      </c>
      <c r="Y607" s="113">
        <f t="shared" si="217"/>
        <v>21109972.570000004</v>
      </c>
      <c r="Z607" s="486">
        <f>(C607-Y607)*0.0214</f>
        <v>217437.62366800001</v>
      </c>
      <c r="AA607" s="538">
        <f>AA606+AA600</f>
        <v>0</v>
      </c>
      <c r="AB607" s="38"/>
      <c r="AC607" s="186"/>
      <c r="AD607" s="90"/>
      <c r="AE607" s="4"/>
    </row>
    <row r="608" spans="1:31" ht="15" customHeight="1" x14ac:dyDescent="0.25">
      <c r="A608" s="633" t="s">
        <v>123</v>
      </c>
      <c r="B608" s="633"/>
      <c r="C608" s="633"/>
      <c r="D608" s="633"/>
      <c r="E608" s="633"/>
      <c r="F608" s="633"/>
      <c r="G608" s="633"/>
      <c r="H608" s="633"/>
      <c r="I608" s="633"/>
      <c r="J608" s="633"/>
      <c r="K608" s="633"/>
      <c r="L608" s="633"/>
      <c r="M608" s="633"/>
      <c r="N608" s="633"/>
      <c r="O608" s="633"/>
      <c r="P608" s="633"/>
      <c r="Q608" s="633"/>
      <c r="R608" s="633"/>
      <c r="S608" s="633"/>
      <c r="T608" s="633"/>
      <c r="U608" s="633"/>
      <c r="V608" s="633"/>
      <c r="W608" s="633"/>
      <c r="X608" s="633"/>
      <c r="Y608" s="633"/>
      <c r="Z608" s="633"/>
      <c r="AA608" s="633"/>
      <c r="AB608" s="633"/>
      <c r="AC608" s="40"/>
      <c r="AD608" s="90"/>
    </row>
    <row r="609" spans="1:31" ht="17.25" customHeight="1" x14ac:dyDescent="0.25">
      <c r="A609" s="554" t="s">
        <v>124</v>
      </c>
      <c r="B609" s="555"/>
      <c r="C609" s="556"/>
      <c r="D609" s="533"/>
      <c r="E609" s="533"/>
      <c r="F609" s="533"/>
      <c r="G609" s="533"/>
      <c r="H609" s="533"/>
      <c r="I609" s="533"/>
      <c r="J609" s="533"/>
      <c r="K609" s="533"/>
      <c r="L609" s="533"/>
      <c r="M609" s="533"/>
      <c r="N609" s="533"/>
      <c r="O609" s="533"/>
      <c r="P609" s="533"/>
      <c r="Q609" s="533"/>
      <c r="R609" s="533"/>
      <c r="S609" s="533"/>
      <c r="T609" s="533"/>
      <c r="U609" s="533"/>
      <c r="V609" s="533"/>
      <c r="W609" s="533"/>
      <c r="X609" s="533"/>
      <c r="Y609" s="533"/>
      <c r="Z609" s="538"/>
      <c r="AA609" s="14"/>
      <c r="AB609" s="38"/>
      <c r="AC609" s="40"/>
      <c r="AD609" s="90"/>
    </row>
    <row r="610" spans="1:31" ht="17.25" customHeight="1" x14ac:dyDescent="0.25">
      <c r="A610" s="134">
        <f>A605+1</f>
        <v>459</v>
      </c>
      <c r="B610" s="339" t="s">
        <v>249</v>
      </c>
      <c r="C610" s="486">
        <f t="shared" ref="C610:C641" si="219">D610+M610+O610+Q610+S610+U610+W610+X610+Y610</f>
        <v>5959849.6000000006</v>
      </c>
      <c r="D610" s="531">
        <f t="shared" ref="D610:D641" si="220">E610+F610+G610+H610+I610+J610</f>
        <v>5959849.6000000006</v>
      </c>
      <c r="E610" s="483"/>
      <c r="F610" s="483">
        <f>783223.82+20390.4</f>
        <v>803614.22</v>
      </c>
      <c r="G610" s="483">
        <v>3811003.52</v>
      </c>
      <c r="H610" s="483">
        <v>654659.28</v>
      </c>
      <c r="I610" s="483">
        <v>690572.58</v>
      </c>
      <c r="J610" s="483"/>
      <c r="K610" s="483"/>
      <c r="L610" s="483"/>
      <c r="M610" s="483"/>
      <c r="N610" s="483"/>
      <c r="O610" s="483"/>
      <c r="P610" s="483"/>
      <c r="Q610" s="483"/>
      <c r="R610" s="483"/>
      <c r="S610" s="483"/>
      <c r="T610" s="483"/>
      <c r="U610" s="483"/>
      <c r="V610" s="483"/>
      <c r="W610" s="483"/>
      <c r="X610" s="531"/>
      <c r="Y610" s="531"/>
      <c r="Z610" s="527"/>
      <c r="AA610" s="14" t="s">
        <v>359</v>
      </c>
      <c r="AB610" s="38"/>
      <c r="AC610" s="40"/>
      <c r="AD610" s="90"/>
    </row>
    <row r="611" spans="1:31" ht="12.75" customHeight="1" x14ac:dyDescent="0.25">
      <c r="A611" s="485">
        <f t="shared" ref="A611:A642" si="221">A610+1</f>
        <v>460</v>
      </c>
      <c r="B611" s="389" t="s">
        <v>1658</v>
      </c>
      <c r="C611" s="486">
        <f t="shared" si="219"/>
        <v>2214279.7400000002</v>
      </c>
      <c r="D611" s="531">
        <f t="shared" si="220"/>
        <v>0</v>
      </c>
      <c r="E611" s="483"/>
      <c r="F611" s="483"/>
      <c r="G611" s="483"/>
      <c r="H611" s="483"/>
      <c r="I611" s="483"/>
      <c r="J611" s="483"/>
      <c r="K611" s="483"/>
      <c r="L611" s="483"/>
      <c r="M611" s="483"/>
      <c r="N611" s="483"/>
      <c r="O611" s="483"/>
      <c r="P611" s="483"/>
      <c r="Q611" s="483"/>
      <c r="R611" s="483"/>
      <c r="S611" s="483"/>
      <c r="T611" s="483"/>
      <c r="U611" s="483"/>
      <c r="V611" s="483"/>
      <c r="W611" s="483"/>
      <c r="X611" s="531"/>
      <c r="Y611" s="531">
        <v>2214279.7400000002</v>
      </c>
      <c r="Z611" s="527"/>
      <c r="AA611" s="14"/>
      <c r="AB611" s="38" t="s">
        <v>980</v>
      </c>
      <c r="AC611" s="40"/>
      <c r="AD611" s="40"/>
      <c r="AE611" s="132"/>
    </row>
    <row r="612" spans="1:31" ht="17.25" customHeight="1" x14ac:dyDescent="0.25">
      <c r="A612" s="485">
        <f t="shared" si="221"/>
        <v>461</v>
      </c>
      <c r="B612" s="339" t="s">
        <v>244</v>
      </c>
      <c r="C612" s="486">
        <f t="shared" si="219"/>
        <v>1394949.7</v>
      </c>
      <c r="D612" s="531">
        <f t="shared" si="220"/>
        <v>1394949.7</v>
      </c>
      <c r="E612" s="483"/>
      <c r="F612" s="483">
        <v>498397.78</v>
      </c>
      <c r="G612" s="483"/>
      <c r="H612" s="483">
        <v>478984.95</v>
      </c>
      <c r="I612" s="483">
        <v>417566.97</v>
      </c>
      <c r="J612" s="483"/>
      <c r="K612" s="483"/>
      <c r="L612" s="483"/>
      <c r="M612" s="483"/>
      <c r="N612" s="483"/>
      <c r="O612" s="483"/>
      <c r="P612" s="483"/>
      <c r="Q612" s="483"/>
      <c r="R612" s="483"/>
      <c r="S612" s="483"/>
      <c r="T612" s="483"/>
      <c r="U612" s="483"/>
      <c r="V612" s="483"/>
      <c r="W612" s="483"/>
      <c r="X612" s="531"/>
      <c r="Y612" s="531"/>
      <c r="Z612" s="527"/>
      <c r="AA612" s="14"/>
      <c r="AB612" s="38"/>
      <c r="AC612" s="40"/>
      <c r="AD612" s="90"/>
    </row>
    <row r="613" spans="1:31" ht="12.75" customHeight="1" x14ac:dyDescent="0.25">
      <c r="A613" s="485">
        <f t="shared" si="221"/>
        <v>462</v>
      </c>
      <c r="B613" s="389" t="s">
        <v>627</v>
      </c>
      <c r="C613" s="486">
        <f t="shared" si="219"/>
        <v>226771.32</v>
      </c>
      <c r="D613" s="531">
        <f t="shared" si="220"/>
        <v>0</v>
      </c>
      <c r="E613" s="483"/>
      <c r="F613" s="483"/>
      <c r="G613" s="483"/>
      <c r="H613" s="483"/>
      <c r="I613" s="483"/>
      <c r="J613" s="483"/>
      <c r="K613" s="483"/>
      <c r="L613" s="483"/>
      <c r="M613" s="483"/>
      <c r="N613" s="483"/>
      <c r="O613" s="483"/>
      <c r="P613" s="483"/>
      <c r="Q613" s="483"/>
      <c r="R613" s="483"/>
      <c r="S613" s="483"/>
      <c r="T613" s="483"/>
      <c r="U613" s="483"/>
      <c r="V613" s="483"/>
      <c r="W613" s="483"/>
      <c r="X613" s="531"/>
      <c r="Y613" s="531">
        <v>226771.32</v>
      </c>
      <c r="Z613" s="527"/>
      <c r="AA613" s="14"/>
      <c r="AB613" s="38" t="s">
        <v>999</v>
      </c>
      <c r="AC613" s="40"/>
      <c r="AD613" s="40"/>
      <c r="AE613" s="132"/>
    </row>
    <row r="614" spans="1:31" ht="12.75" customHeight="1" x14ac:dyDescent="0.25">
      <c r="A614" s="485">
        <f t="shared" si="221"/>
        <v>463</v>
      </c>
      <c r="B614" s="389" t="s">
        <v>628</v>
      </c>
      <c r="C614" s="486">
        <f t="shared" si="219"/>
        <v>234141.18</v>
      </c>
      <c r="D614" s="531">
        <f t="shared" si="220"/>
        <v>0</v>
      </c>
      <c r="E614" s="483"/>
      <c r="F614" s="483"/>
      <c r="G614" s="483"/>
      <c r="H614" s="483"/>
      <c r="I614" s="483"/>
      <c r="J614" s="483"/>
      <c r="K614" s="483"/>
      <c r="L614" s="483"/>
      <c r="M614" s="483"/>
      <c r="N614" s="483"/>
      <c r="O614" s="483"/>
      <c r="P614" s="483"/>
      <c r="Q614" s="483"/>
      <c r="R614" s="483"/>
      <c r="S614" s="483"/>
      <c r="T614" s="483"/>
      <c r="U614" s="483"/>
      <c r="V614" s="483"/>
      <c r="W614" s="483"/>
      <c r="X614" s="531"/>
      <c r="Y614" s="531">
        <v>234141.18</v>
      </c>
      <c r="Z614" s="527"/>
      <c r="AA614" s="14"/>
      <c r="AB614" s="38" t="s">
        <v>999</v>
      </c>
      <c r="AC614" s="40"/>
      <c r="AD614" s="40"/>
      <c r="AE614" s="132"/>
    </row>
    <row r="615" spans="1:31" ht="12.75" customHeight="1" x14ac:dyDescent="0.25">
      <c r="A615" s="485">
        <f t="shared" si="221"/>
        <v>464</v>
      </c>
      <c r="B615" s="390" t="s">
        <v>629</v>
      </c>
      <c r="C615" s="486">
        <f t="shared" si="219"/>
        <v>195557.9</v>
      </c>
      <c r="D615" s="531">
        <f t="shared" si="220"/>
        <v>0</v>
      </c>
      <c r="E615" s="483"/>
      <c r="F615" s="483"/>
      <c r="G615" s="483"/>
      <c r="H615" s="483"/>
      <c r="I615" s="483"/>
      <c r="J615" s="483"/>
      <c r="K615" s="483"/>
      <c r="L615" s="483"/>
      <c r="M615" s="483"/>
      <c r="N615" s="483"/>
      <c r="O615" s="483"/>
      <c r="P615" s="483"/>
      <c r="Q615" s="483"/>
      <c r="R615" s="483"/>
      <c r="S615" s="483"/>
      <c r="T615" s="483"/>
      <c r="U615" s="483"/>
      <c r="V615" s="483"/>
      <c r="W615" s="483"/>
      <c r="X615" s="531"/>
      <c r="Y615" s="531">
        <v>195557.9</v>
      </c>
      <c r="Z615" s="527"/>
      <c r="AA615" s="14"/>
      <c r="AB615" s="38" t="s">
        <v>1000</v>
      </c>
      <c r="AC615" s="40"/>
      <c r="AD615" s="40"/>
      <c r="AE615" s="132"/>
    </row>
    <row r="616" spans="1:31" ht="12.75" customHeight="1" x14ac:dyDescent="0.25">
      <c r="A616" s="485">
        <f t="shared" si="221"/>
        <v>465</v>
      </c>
      <c r="B616" s="389" t="s">
        <v>630</v>
      </c>
      <c r="C616" s="486">
        <f t="shared" si="219"/>
        <v>373416.53</v>
      </c>
      <c r="D616" s="531">
        <f t="shared" si="220"/>
        <v>0</v>
      </c>
      <c r="E616" s="483"/>
      <c r="F616" s="483"/>
      <c r="G616" s="483"/>
      <c r="H616" s="483"/>
      <c r="I616" s="483"/>
      <c r="J616" s="483"/>
      <c r="K616" s="483"/>
      <c r="L616" s="483"/>
      <c r="M616" s="483"/>
      <c r="N616" s="483"/>
      <c r="O616" s="483"/>
      <c r="P616" s="483"/>
      <c r="Q616" s="483"/>
      <c r="R616" s="483"/>
      <c r="S616" s="483"/>
      <c r="T616" s="483"/>
      <c r="U616" s="483"/>
      <c r="V616" s="483"/>
      <c r="W616" s="483"/>
      <c r="X616" s="531"/>
      <c r="Y616" s="531">
        <v>373416.53</v>
      </c>
      <c r="Z616" s="527"/>
      <c r="AA616" s="14"/>
      <c r="AB616" s="38" t="s">
        <v>1001</v>
      </c>
      <c r="AC616" s="40"/>
      <c r="AD616" s="40"/>
      <c r="AE616" s="132"/>
    </row>
    <row r="617" spans="1:31" ht="12.75" customHeight="1" x14ac:dyDescent="0.25">
      <c r="A617" s="485">
        <f t="shared" si="221"/>
        <v>466</v>
      </c>
      <c r="B617" s="389" t="s">
        <v>631</v>
      </c>
      <c r="C617" s="486">
        <f t="shared" si="219"/>
        <v>547771.40999999992</v>
      </c>
      <c r="D617" s="531">
        <f t="shared" si="220"/>
        <v>0</v>
      </c>
      <c r="E617" s="483"/>
      <c r="F617" s="483"/>
      <c r="G617" s="483"/>
      <c r="H617" s="483"/>
      <c r="I617" s="483"/>
      <c r="J617" s="483"/>
      <c r="K617" s="483"/>
      <c r="L617" s="483"/>
      <c r="M617" s="483"/>
      <c r="N617" s="483"/>
      <c r="O617" s="483"/>
      <c r="P617" s="483"/>
      <c r="Q617" s="483"/>
      <c r="R617" s="483"/>
      <c r="S617" s="483"/>
      <c r="T617" s="483"/>
      <c r="U617" s="483"/>
      <c r="V617" s="483"/>
      <c r="W617" s="483"/>
      <c r="X617" s="531"/>
      <c r="Y617" s="531">
        <v>547771.40999999992</v>
      </c>
      <c r="Z617" s="527"/>
      <c r="AA617" s="14"/>
      <c r="AB617" s="38" t="s">
        <v>1002</v>
      </c>
      <c r="AC617" s="40"/>
      <c r="AD617" s="40"/>
      <c r="AE617" s="132"/>
    </row>
    <row r="618" spans="1:31" ht="17.25" customHeight="1" x14ac:dyDescent="0.25">
      <c r="A618" s="485">
        <f t="shared" si="221"/>
        <v>467</v>
      </c>
      <c r="B618" s="339" t="s">
        <v>245</v>
      </c>
      <c r="C618" s="486">
        <f t="shared" si="219"/>
        <v>4237128.26</v>
      </c>
      <c r="D618" s="531">
        <f t="shared" si="220"/>
        <v>4237128.26</v>
      </c>
      <c r="E618" s="483"/>
      <c r="F618" s="483">
        <v>457052.33</v>
      </c>
      <c r="G618" s="483">
        <v>2825600.65</v>
      </c>
      <c r="H618" s="483">
        <v>479605.47</v>
      </c>
      <c r="I618" s="483">
        <v>474869.81</v>
      </c>
      <c r="J618" s="483"/>
      <c r="K618" s="483"/>
      <c r="L618" s="483"/>
      <c r="M618" s="483"/>
      <c r="N618" s="483"/>
      <c r="O618" s="483"/>
      <c r="P618" s="483"/>
      <c r="Q618" s="483"/>
      <c r="R618" s="483"/>
      <c r="S618" s="483"/>
      <c r="T618" s="483"/>
      <c r="U618" s="483"/>
      <c r="V618" s="483"/>
      <c r="W618" s="483"/>
      <c r="X618" s="531"/>
      <c r="Y618" s="531"/>
      <c r="Z618" s="527"/>
      <c r="AA618" s="14"/>
      <c r="AB618" s="38"/>
      <c r="AC618" s="40"/>
      <c r="AD618" s="90"/>
    </row>
    <row r="619" spans="1:31" ht="17.25" customHeight="1" x14ac:dyDescent="0.25">
      <c r="A619" s="485">
        <f t="shared" si="221"/>
        <v>468</v>
      </c>
      <c r="B619" s="339" t="s">
        <v>246</v>
      </c>
      <c r="C619" s="486">
        <f t="shared" si="219"/>
        <v>5964432.7199999997</v>
      </c>
      <c r="D619" s="531">
        <f t="shared" si="220"/>
        <v>5964432.7199999997</v>
      </c>
      <c r="E619" s="483"/>
      <c r="F619" s="483">
        <f>503259.38+12963.48</f>
        <v>516222.86</v>
      </c>
      <c r="G619" s="483">
        <v>4225930.46</v>
      </c>
      <c r="H619" s="483">
        <v>445005.14</v>
      </c>
      <c r="I619" s="483">
        <v>458011.1</v>
      </c>
      <c r="J619" s="483">
        <v>319263.15999999997</v>
      </c>
      <c r="K619" s="483"/>
      <c r="L619" s="483"/>
      <c r="M619" s="483"/>
      <c r="N619" s="483"/>
      <c r="O619" s="483"/>
      <c r="P619" s="483"/>
      <c r="Q619" s="483"/>
      <c r="R619" s="483"/>
      <c r="S619" s="454"/>
      <c r="T619" s="483"/>
      <c r="U619" s="483"/>
      <c r="V619" s="483"/>
      <c r="W619" s="483"/>
      <c r="X619" s="531"/>
      <c r="Y619" s="531"/>
      <c r="Z619" s="527"/>
      <c r="AA619" s="14" t="s">
        <v>359</v>
      </c>
      <c r="AB619" s="38"/>
      <c r="AC619" s="40"/>
      <c r="AD619" s="90"/>
    </row>
    <row r="620" spans="1:31" ht="12.75" customHeight="1" x14ac:dyDescent="0.25">
      <c r="A620" s="485">
        <f t="shared" si="221"/>
        <v>469</v>
      </c>
      <c r="B620" s="390" t="s">
        <v>632</v>
      </c>
      <c r="C620" s="486">
        <f t="shared" si="219"/>
        <v>452982.94</v>
      </c>
      <c r="D620" s="531">
        <f t="shared" si="220"/>
        <v>0</v>
      </c>
      <c r="E620" s="483"/>
      <c r="F620" s="483"/>
      <c r="G620" s="483"/>
      <c r="H620" s="483"/>
      <c r="I620" s="483"/>
      <c r="J620" s="483"/>
      <c r="K620" s="483"/>
      <c r="L620" s="483"/>
      <c r="M620" s="483"/>
      <c r="N620" s="483"/>
      <c r="O620" s="483"/>
      <c r="P620" s="483"/>
      <c r="Q620" s="483"/>
      <c r="R620" s="483"/>
      <c r="S620" s="483"/>
      <c r="T620" s="483"/>
      <c r="U620" s="483"/>
      <c r="V620" s="483"/>
      <c r="W620" s="483"/>
      <c r="X620" s="531"/>
      <c r="Y620" s="531">
        <v>452982.94</v>
      </c>
      <c r="Z620" s="527"/>
      <c r="AA620" s="14"/>
      <c r="AB620" s="38" t="s">
        <v>1002</v>
      </c>
      <c r="AC620" s="40"/>
      <c r="AD620" s="40"/>
      <c r="AE620" s="132"/>
    </row>
    <row r="621" spans="1:31" ht="12.75" customHeight="1" x14ac:dyDescent="0.25">
      <c r="A621" s="485">
        <f t="shared" si="221"/>
        <v>470</v>
      </c>
      <c r="B621" s="390" t="s">
        <v>633</v>
      </c>
      <c r="C621" s="486">
        <f t="shared" si="219"/>
        <v>360971.1</v>
      </c>
      <c r="D621" s="531">
        <f t="shared" si="220"/>
        <v>0</v>
      </c>
      <c r="E621" s="483"/>
      <c r="F621" s="483"/>
      <c r="G621" s="483"/>
      <c r="H621" s="483"/>
      <c r="I621" s="483"/>
      <c r="J621" s="483"/>
      <c r="K621" s="483"/>
      <c r="L621" s="483"/>
      <c r="M621" s="483"/>
      <c r="N621" s="483"/>
      <c r="O621" s="483"/>
      <c r="P621" s="483"/>
      <c r="Q621" s="483"/>
      <c r="R621" s="483"/>
      <c r="S621" s="483"/>
      <c r="T621" s="483"/>
      <c r="U621" s="483"/>
      <c r="V621" s="483"/>
      <c r="W621" s="483"/>
      <c r="X621" s="531"/>
      <c r="Y621" s="531">
        <v>360971.1</v>
      </c>
      <c r="Z621" s="527"/>
      <c r="AA621" s="14"/>
      <c r="AB621" s="38" t="s">
        <v>980</v>
      </c>
      <c r="AC621" s="40"/>
      <c r="AD621" s="40"/>
      <c r="AE621" s="132"/>
    </row>
    <row r="622" spans="1:31" ht="12.75" customHeight="1" x14ac:dyDescent="0.25">
      <c r="A622" s="485">
        <f t="shared" si="221"/>
        <v>471</v>
      </c>
      <c r="B622" s="390" t="s">
        <v>634</v>
      </c>
      <c r="C622" s="486">
        <f t="shared" si="219"/>
        <v>360266.67</v>
      </c>
      <c r="D622" s="531">
        <f t="shared" si="220"/>
        <v>0</v>
      </c>
      <c r="E622" s="483"/>
      <c r="F622" s="483"/>
      <c r="G622" s="483"/>
      <c r="H622" s="483"/>
      <c r="I622" s="483"/>
      <c r="J622" s="483"/>
      <c r="K622" s="483"/>
      <c r="L622" s="483"/>
      <c r="M622" s="483"/>
      <c r="N622" s="483"/>
      <c r="O622" s="483"/>
      <c r="P622" s="483"/>
      <c r="Q622" s="483"/>
      <c r="R622" s="483"/>
      <c r="S622" s="483"/>
      <c r="T622" s="483"/>
      <c r="U622" s="483"/>
      <c r="V622" s="483"/>
      <c r="W622" s="483"/>
      <c r="X622" s="531"/>
      <c r="Y622" s="531">
        <v>360266.67</v>
      </c>
      <c r="Z622" s="527"/>
      <c r="AA622" s="14"/>
      <c r="AB622" s="38" t="s">
        <v>980</v>
      </c>
      <c r="AC622" s="40"/>
      <c r="AD622" s="40"/>
      <c r="AE622" s="132"/>
    </row>
    <row r="623" spans="1:31" ht="12.75" customHeight="1" x14ac:dyDescent="0.25">
      <c r="A623" s="485">
        <f t="shared" si="221"/>
        <v>472</v>
      </c>
      <c r="B623" s="390" t="s">
        <v>635</v>
      </c>
      <c r="C623" s="486">
        <f t="shared" si="219"/>
        <v>531888.03</v>
      </c>
      <c r="D623" s="531">
        <f t="shared" si="220"/>
        <v>0</v>
      </c>
      <c r="E623" s="483"/>
      <c r="F623" s="483"/>
      <c r="G623" s="483"/>
      <c r="H623" s="483"/>
      <c r="I623" s="483"/>
      <c r="J623" s="483"/>
      <c r="K623" s="483"/>
      <c r="L623" s="483"/>
      <c r="M623" s="483"/>
      <c r="N623" s="483"/>
      <c r="O623" s="483"/>
      <c r="P623" s="483"/>
      <c r="Q623" s="483"/>
      <c r="R623" s="483"/>
      <c r="S623" s="483"/>
      <c r="T623" s="483"/>
      <c r="U623" s="483"/>
      <c r="V623" s="483"/>
      <c r="W623" s="483"/>
      <c r="X623" s="531"/>
      <c r="Y623" s="531">
        <v>531888.03</v>
      </c>
      <c r="Z623" s="527"/>
      <c r="AA623" s="14"/>
      <c r="AB623" s="38" t="s">
        <v>1002</v>
      </c>
      <c r="AC623" s="40"/>
      <c r="AD623" s="40"/>
      <c r="AE623" s="132"/>
    </row>
    <row r="624" spans="1:31" ht="12.75" customHeight="1" x14ac:dyDescent="0.25">
      <c r="A624" s="485">
        <f t="shared" si="221"/>
        <v>473</v>
      </c>
      <c r="B624" s="390" t="s">
        <v>636</v>
      </c>
      <c r="C624" s="486">
        <f t="shared" si="219"/>
        <v>360736.28</v>
      </c>
      <c r="D624" s="531">
        <f t="shared" si="220"/>
        <v>0</v>
      </c>
      <c r="E624" s="483"/>
      <c r="F624" s="483"/>
      <c r="G624" s="483"/>
      <c r="H624" s="483"/>
      <c r="I624" s="483"/>
      <c r="J624" s="483"/>
      <c r="K624" s="483"/>
      <c r="L624" s="483"/>
      <c r="M624" s="483"/>
      <c r="N624" s="483"/>
      <c r="O624" s="483"/>
      <c r="P624" s="483"/>
      <c r="Q624" s="483"/>
      <c r="R624" s="483"/>
      <c r="S624" s="483"/>
      <c r="T624" s="483"/>
      <c r="U624" s="483"/>
      <c r="V624" s="483"/>
      <c r="W624" s="483"/>
      <c r="X624" s="531"/>
      <c r="Y624" s="531">
        <v>360736.28</v>
      </c>
      <c r="Z624" s="527"/>
      <c r="AA624" s="14"/>
      <c r="AB624" s="38" t="s">
        <v>980</v>
      </c>
      <c r="AC624" s="40"/>
      <c r="AD624" s="40"/>
      <c r="AE624" s="132"/>
    </row>
    <row r="625" spans="1:31" ht="12.75" customHeight="1" x14ac:dyDescent="0.25">
      <c r="A625" s="485">
        <f t="shared" si="221"/>
        <v>474</v>
      </c>
      <c r="B625" s="390" t="s">
        <v>637</v>
      </c>
      <c r="C625" s="486">
        <f t="shared" si="219"/>
        <v>367780.64</v>
      </c>
      <c r="D625" s="531">
        <f t="shared" si="220"/>
        <v>0</v>
      </c>
      <c r="E625" s="483"/>
      <c r="F625" s="483"/>
      <c r="G625" s="483"/>
      <c r="H625" s="483"/>
      <c r="I625" s="483"/>
      <c r="J625" s="483"/>
      <c r="K625" s="483"/>
      <c r="L625" s="483"/>
      <c r="M625" s="483"/>
      <c r="N625" s="483"/>
      <c r="O625" s="483"/>
      <c r="P625" s="483"/>
      <c r="Q625" s="483"/>
      <c r="R625" s="483"/>
      <c r="S625" s="483"/>
      <c r="T625" s="483"/>
      <c r="U625" s="483"/>
      <c r="V625" s="483"/>
      <c r="W625" s="483"/>
      <c r="X625" s="531"/>
      <c r="Y625" s="531">
        <v>367780.64</v>
      </c>
      <c r="Z625" s="527"/>
      <c r="AA625" s="14"/>
      <c r="AB625" s="38" t="s">
        <v>980</v>
      </c>
      <c r="AC625" s="40"/>
      <c r="AD625" s="40"/>
      <c r="AE625" s="132"/>
    </row>
    <row r="626" spans="1:31" ht="12.75" customHeight="1" x14ac:dyDescent="0.25">
      <c r="A626" s="485">
        <f t="shared" si="221"/>
        <v>475</v>
      </c>
      <c r="B626" s="389" t="s">
        <v>638</v>
      </c>
      <c r="C626" s="486">
        <f t="shared" si="219"/>
        <v>346374.27999999997</v>
      </c>
      <c r="D626" s="531">
        <f t="shared" si="220"/>
        <v>0</v>
      </c>
      <c r="E626" s="483"/>
      <c r="F626" s="483"/>
      <c r="G626" s="483"/>
      <c r="H626" s="483"/>
      <c r="I626" s="483"/>
      <c r="J626" s="483"/>
      <c r="K626" s="483"/>
      <c r="L626" s="483"/>
      <c r="M626" s="483"/>
      <c r="N626" s="483"/>
      <c r="O626" s="483"/>
      <c r="P626" s="483"/>
      <c r="Q626" s="483"/>
      <c r="R626" s="483"/>
      <c r="S626" s="483"/>
      <c r="T626" s="483"/>
      <c r="U626" s="483"/>
      <c r="V626" s="483"/>
      <c r="W626" s="483"/>
      <c r="X626" s="531"/>
      <c r="Y626" s="531">
        <v>346374.27999999997</v>
      </c>
      <c r="Z626" s="527"/>
      <c r="AA626" s="14"/>
      <c r="AB626" s="38" t="s">
        <v>1001</v>
      </c>
      <c r="AC626" s="40"/>
      <c r="AD626" s="40"/>
      <c r="AE626" s="132"/>
    </row>
    <row r="627" spans="1:31" ht="12.75" customHeight="1" x14ac:dyDescent="0.25">
      <c r="A627" s="485">
        <f t="shared" si="221"/>
        <v>476</v>
      </c>
      <c r="B627" s="389" t="s">
        <v>639</v>
      </c>
      <c r="C627" s="486">
        <f t="shared" si="219"/>
        <v>513594.33999999997</v>
      </c>
      <c r="D627" s="531">
        <f t="shared" si="220"/>
        <v>0</v>
      </c>
      <c r="E627" s="483"/>
      <c r="F627" s="483"/>
      <c r="G627" s="483"/>
      <c r="H627" s="483"/>
      <c r="I627" s="483"/>
      <c r="J627" s="483"/>
      <c r="K627" s="483"/>
      <c r="L627" s="483"/>
      <c r="M627" s="483"/>
      <c r="N627" s="483"/>
      <c r="O627" s="483"/>
      <c r="P627" s="483"/>
      <c r="Q627" s="483"/>
      <c r="R627" s="483"/>
      <c r="S627" s="483"/>
      <c r="T627" s="483"/>
      <c r="U627" s="483"/>
      <c r="V627" s="483"/>
      <c r="W627" s="483"/>
      <c r="X627" s="531"/>
      <c r="Y627" s="531">
        <v>513594.33999999997</v>
      </c>
      <c r="Z627" s="527"/>
      <c r="AA627" s="14"/>
      <c r="AB627" s="38" t="s">
        <v>1002</v>
      </c>
      <c r="AC627" s="40"/>
      <c r="AD627" s="40"/>
      <c r="AE627" s="132"/>
    </row>
    <row r="628" spans="1:31" ht="12.75" customHeight="1" x14ac:dyDescent="0.25">
      <c r="A628" s="485">
        <f t="shared" si="221"/>
        <v>477</v>
      </c>
      <c r="B628" s="390" t="s">
        <v>640</v>
      </c>
      <c r="C628" s="486">
        <f t="shared" si="219"/>
        <v>545929.82000000007</v>
      </c>
      <c r="D628" s="531">
        <f t="shared" si="220"/>
        <v>0</v>
      </c>
      <c r="E628" s="483"/>
      <c r="F628" s="483"/>
      <c r="G628" s="483"/>
      <c r="H628" s="483"/>
      <c r="I628" s="483"/>
      <c r="J628" s="483"/>
      <c r="K628" s="483"/>
      <c r="L628" s="483"/>
      <c r="M628" s="483"/>
      <c r="N628" s="483"/>
      <c r="O628" s="483"/>
      <c r="P628" s="483"/>
      <c r="Q628" s="483"/>
      <c r="R628" s="483"/>
      <c r="S628" s="483"/>
      <c r="T628" s="483"/>
      <c r="U628" s="483"/>
      <c r="V628" s="483"/>
      <c r="W628" s="483"/>
      <c r="X628" s="531"/>
      <c r="Y628" s="531">
        <v>545929.82000000007</v>
      </c>
      <c r="Z628" s="527"/>
      <c r="AA628" s="14"/>
      <c r="AB628" s="38" t="s">
        <v>1003</v>
      </c>
      <c r="AC628" s="40"/>
      <c r="AD628" s="40"/>
      <c r="AE628" s="132"/>
    </row>
    <row r="629" spans="1:31" ht="12.75" customHeight="1" x14ac:dyDescent="0.25">
      <c r="A629" s="485">
        <f t="shared" si="221"/>
        <v>478</v>
      </c>
      <c r="B629" s="390" t="s">
        <v>641</v>
      </c>
      <c r="C629" s="486">
        <f t="shared" si="219"/>
        <v>354301.57</v>
      </c>
      <c r="D629" s="531">
        <f t="shared" si="220"/>
        <v>0</v>
      </c>
      <c r="E629" s="483"/>
      <c r="F629" s="483"/>
      <c r="G629" s="483"/>
      <c r="H629" s="483"/>
      <c r="I629" s="483"/>
      <c r="J629" s="483"/>
      <c r="K629" s="483"/>
      <c r="L629" s="483"/>
      <c r="M629" s="483"/>
      <c r="N629" s="483"/>
      <c r="O629" s="483"/>
      <c r="P629" s="483"/>
      <c r="Q629" s="483"/>
      <c r="R629" s="483"/>
      <c r="S629" s="483"/>
      <c r="T629" s="483"/>
      <c r="U629" s="483"/>
      <c r="V629" s="483"/>
      <c r="W629" s="483"/>
      <c r="X629" s="531"/>
      <c r="Y629" s="531">
        <v>354301.57</v>
      </c>
      <c r="Z629" s="527"/>
      <c r="AA629" s="14"/>
      <c r="AB629" s="38" t="s">
        <v>980</v>
      </c>
      <c r="AC629" s="40"/>
      <c r="AD629" s="40"/>
      <c r="AE629" s="132"/>
    </row>
    <row r="630" spans="1:31" ht="12.75" customHeight="1" x14ac:dyDescent="0.25">
      <c r="A630" s="485">
        <f t="shared" si="221"/>
        <v>479</v>
      </c>
      <c r="B630" s="390" t="s">
        <v>642</v>
      </c>
      <c r="C630" s="486">
        <f t="shared" si="219"/>
        <v>353343.73</v>
      </c>
      <c r="D630" s="531">
        <f t="shared" si="220"/>
        <v>0</v>
      </c>
      <c r="E630" s="483"/>
      <c r="F630" s="483"/>
      <c r="G630" s="483"/>
      <c r="H630" s="483"/>
      <c r="I630" s="483"/>
      <c r="J630" s="483"/>
      <c r="K630" s="483"/>
      <c r="L630" s="483"/>
      <c r="M630" s="483"/>
      <c r="N630" s="483"/>
      <c r="O630" s="483"/>
      <c r="P630" s="483"/>
      <c r="Q630" s="483"/>
      <c r="R630" s="483"/>
      <c r="S630" s="483"/>
      <c r="T630" s="483"/>
      <c r="U630" s="483"/>
      <c r="V630" s="483"/>
      <c r="W630" s="483"/>
      <c r="X630" s="531"/>
      <c r="Y630" s="531">
        <v>353343.73</v>
      </c>
      <c r="Z630" s="527"/>
      <c r="AA630" s="14"/>
      <c r="AB630" s="38" t="s">
        <v>980</v>
      </c>
      <c r="AC630" s="40"/>
      <c r="AD630" s="40"/>
      <c r="AE630" s="132"/>
    </row>
    <row r="631" spans="1:31" ht="12.75" customHeight="1" x14ac:dyDescent="0.25">
      <c r="A631" s="485">
        <f t="shared" si="221"/>
        <v>480</v>
      </c>
      <c r="B631" s="389" t="s">
        <v>643</v>
      </c>
      <c r="C631" s="486">
        <f t="shared" si="219"/>
        <v>109228.12</v>
      </c>
      <c r="D631" s="531">
        <f t="shared" si="220"/>
        <v>0</v>
      </c>
      <c r="E631" s="483"/>
      <c r="F631" s="483"/>
      <c r="G631" s="483"/>
      <c r="H631" s="483"/>
      <c r="I631" s="483"/>
      <c r="J631" s="483"/>
      <c r="K631" s="483"/>
      <c r="L631" s="483"/>
      <c r="M631" s="483"/>
      <c r="N631" s="483"/>
      <c r="O631" s="483"/>
      <c r="P631" s="483"/>
      <c r="Q631" s="483"/>
      <c r="R631" s="483"/>
      <c r="S631" s="483"/>
      <c r="T631" s="483"/>
      <c r="U631" s="483"/>
      <c r="V631" s="483"/>
      <c r="W631" s="483"/>
      <c r="X631" s="531"/>
      <c r="Y631" s="531">
        <v>109228.12</v>
      </c>
      <c r="Z631" s="527"/>
      <c r="AA631" s="14"/>
      <c r="AB631" s="38" t="s">
        <v>1004</v>
      </c>
      <c r="AC631" s="40"/>
      <c r="AD631" s="40"/>
      <c r="AE631" s="132"/>
    </row>
    <row r="632" spans="1:31" ht="12.75" customHeight="1" x14ac:dyDescent="0.25">
      <c r="A632" s="485">
        <f t="shared" si="221"/>
        <v>481</v>
      </c>
      <c r="B632" s="390" t="s">
        <v>644</v>
      </c>
      <c r="C632" s="486">
        <f t="shared" si="219"/>
        <v>284637.71000000002</v>
      </c>
      <c r="D632" s="531">
        <f t="shared" si="220"/>
        <v>0</v>
      </c>
      <c r="E632" s="483"/>
      <c r="F632" s="483"/>
      <c r="G632" s="483"/>
      <c r="H632" s="483"/>
      <c r="I632" s="483"/>
      <c r="J632" s="483"/>
      <c r="K632" s="483"/>
      <c r="L632" s="483"/>
      <c r="M632" s="483"/>
      <c r="N632" s="483"/>
      <c r="O632" s="483"/>
      <c r="P632" s="483"/>
      <c r="Q632" s="483"/>
      <c r="R632" s="483"/>
      <c r="S632" s="483"/>
      <c r="T632" s="483"/>
      <c r="U632" s="483"/>
      <c r="V632" s="483"/>
      <c r="W632" s="483"/>
      <c r="X632" s="531"/>
      <c r="Y632" s="531">
        <v>284637.71000000002</v>
      </c>
      <c r="Z632" s="527"/>
      <c r="AA632" s="14"/>
      <c r="AB632" s="38" t="s">
        <v>1005</v>
      </c>
      <c r="AC632" s="40"/>
      <c r="AD632" s="40"/>
      <c r="AE632" s="132"/>
    </row>
    <row r="633" spans="1:31" ht="12.75" customHeight="1" x14ac:dyDescent="0.25">
      <c r="A633" s="485">
        <f t="shared" si="221"/>
        <v>482</v>
      </c>
      <c r="B633" s="389" t="s">
        <v>645</v>
      </c>
      <c r="C633" s="486">
        <f t="shared" si="219"/>
        <v>281169.33</v>
      </c>
      <c r="D633" s="531">
        <f t="shared" si="220"/>
        <v>0</v>
      </c>
      <c r="E633" s="483"/>
      <c r="F633" s="483"/>
      <c r="G633" s="483"/>
      <c r="H633" s="483"/>
      <c r="I633" s="483"/>
      <c r="J633" s="483"/>
      <c r="K633" s="483"/>
      <c r="L633" s="483"/>
      <c r="M633" s="483"/>
      <c r="N633" s="483"/>
      <c r="O633" s="483"/>
      <c r="P633" s="483"/>
      <c r="Q633" s="483"/>
      <c r="R633" s="483"/>
      <c r="S633" s="483"/>
      <c r="T633" s="483"/>
      <c r="U633" s="483"/>
      <c r="V633" s="483"/>
      <c r="W633" s="483"/>
      <c r="X633" s="531"/>
      <c r="Y633" s="531">
        <v>281169.33</v>
      </c>
      <c r="Z633" s="527"/>
      <c r="AA633" s="14"/>
      <c r="AB633" s="38" t="s">
        <v>1006</v>
      </c>
      <c r="AC633" s="40"/>
      <c r="AD633" s="40"/>
      <c r="AE633" s="132"/>
    </row>
    <row r="634" spans="1:31" ht="12.75" customHeight="1" x14ac:dyDescent="0.25">
      <c r="A634" s="485">
        <f t="shared" si="221"/>
        <v>483</v>
      </c>
      <c r="B634" s="390" t="s">
        <v>646</v>
      </c>
      <c r="C634" s="486">
        <f t="shared" si="219"/>
        <v>277879.05000000005</v>
      </c>
      <c r="D634" s="531">
        <f t="shared" si="220"/>
        <v>0</v>
      </c>
      <c r="E634" s="483"/>
      <c r="F634" s="483"/>
      <c r="G634" s="483"/>
      <c r="H634" s="483"/>
      <c r="I634" s="483"/>
      <c r="J634" s="483"/>
      <c r="K634" s="483"/>
      <c r="L634" s="483"/>
      <c r="M634" s="483"/>
      <c r="N634" s="483"/>
      <c r="O634" s="483"/>
      <c r="P634" s="483"/>
      <c r="Q634" s="483"/>
      <c r="R634" s="483"/>
      <c r="S634" s="483"/>
      <c r="T634" s="483"/>
      <c r="U634" s="483"/>
      <c r="V634" s="483"/>
      <c r="W634" s="483"/>
      <c r="X634" s="531"/>
      <c r="Y634" s="531">
        <v>277879.05000000005</v>
      </c>
      <c r="Z634" s="527"/>
      <c r="AA634" s="14"/>
      <c r="AB634" s="38" t="s">
        <v>1006</v>
      </c>
      <c r="AC634" s="40"/>
      <c r="AD634" s="40"/>
      <c r="AE634" s="132"/>
    </row>
    <row r="635" spans="1:31" ht="12.75" customHeight="1" x14ac:dyDescent="0.25">
      <c r="A635" s="485">
        <f t="shared" si="221"/>
        <v>484</v>
      </c>
      <c r="B635" s="390" t="s">
        <v>647</v>
      </c>
      <c r="C635" s="486">
        <f t="shared" si="219"/>
        <v>177636.66</v>
      </c>
      <c r="D635" s="531">
        <f t="shared" si="220"/>
        <v>0</v>
      </c>
      <c r="E635" s="483"/>
      <c r="F635" s="483"/>
      <c r="G635" s="483"/>
      <c r="H635" s="483"/>
      <c r="I635" s="483"/>
      <c r="J635" s="483"/>
      <c r="K635" s="483"/>
      <c r="L635" s="483"/>
      <c r="M635" s="483"/>
      <c r="N635" s="483"/>
      <c r="O635" s="483"/>
      <c r="P635" s="483"/>
      <c r="Q635" s="483"/>
      <c r="R635" s="483"/>
      <c r="S635" s="483"/>
      <c r="T635" s="483"/>
      <c r="U635" s="483"/>
      <c r="V635" s="483"/>
      <c r="W635" s="483"/>
      <c r="X635" s="531"/>
      <c r="Y635" s="531">
        <v>177636.66</v>
      </c>
      <c r="Z635" s="527"/>
      <c r="AA635" s="14"/>
      <c r="AB635" s="38" t="s">
        <v>1007</v>
      </c>
      <c r="AC635" s="40"/>
      <c r="AD635" s="40"/>
      <c r="AE635" s="132"/>
    </row>
    <row r="636" spans="1:31" ht="12.75" customHeight="1" x14ac:dyDescent="0.25">
      <c r="A636" s="485">
        <f t="shared" si="221"/>
        <v>485</v>
      </c>
      <c r="B636" s="390" t="s">
        <v>648</v>
      </c>
      <c r="C636" s="486">
        <f t="shared" si="219"/>
        <v>288148.13</v>
      </c>
      <c r="D636" s="531">
        <f t="shared" si="220"/>
        <v>0</v>
      </c>
      <c r="E636" s="483"/>
      <c r="F636" s="483"/>
      <c r="G636" s="483"/>
      <c r="H636" s="483"/>
      <c r="I636" s="483"/>
      <c r="J636" s="483"/>
      <c r="K636" s="483"/>
      <c r="L636" s="483"/>
      <c r="M636" s="483"/>
      <c r="N636" s="483"/>
      <c r="O636" s="483"/>
      <c r="P636" s="483"/>
      <c r="Q636" s="483"/>
      <c r="R636" s="483"/>
      <c r="S636" s="483"/>
      <c r="T636" s="483"/>
      <c r="U636" s="483"/>
      <c r="V636" s="483"/>
      <c r="W636" s="483"/>
      <c r="X636" s="531"/>
      <c r="Y636" s="531">
        <v>288148.13</v>
      </c>
      <c r="Z636" s="527"/>
      <c r="AA636" s="14"/>
      <c r="AB636" s="38" t="s">
        <v>1008</v>
      </c>
      <c r="AC636" s="40"/>
      <c r="AD636" s="40"/>
      <c r="AE636" s="132"/>
    </row>
    <row r="637" spans="1:31" ht="12.75" customHeight="1" x14ac:dyDescent="0.25">
      <c r="A637" s="485">
        <f t="shared" si="221"/>
        <v>486</v>
      </c>
      <c r="B637" s="389" t="s">
        <v>649</v>
      </c>
      <c r="C637" s="486">
        <f t="shared" si="219"/>
        <v>157373.93</v>
      </c>
      <c r="D637" s="531">
        <f t="shared" si="220"/>
        <v>0</v>
      </c>
      <c r="E637" s="483"/>
      <c r="F637" s="483"/>
      <c r="G637" s="483"/>
      <c r="H637" s="483"/>
      <c r="I637" s="483"/>
      <c r="J637" s="483"/>
      <c r="K637" s="483"/>
      <c r="L637" s="483"/>
      <c r="M637" s="483"/>
      <c r="N637" s="483"/>
      <c r="O637" s="483"/>
      <c r="P637" s="483"/>
      <c r="Q637" s="483"/>
      <c r="R637" s="483"/>
      <c r="S637" s="483"/>
      <c r="T637" s="483"/>
      <c r="U637" s="483"/>
      <c r="V637" s="483"/>
      <c r="W637" s="483"/>
      <c r="X637" s="531"/>
      <c r="Y637" s="531">
        <v>157373.93</v>
      </c>
      <c r="Z637" s="527"/>
      <c r="AA637" s="14"/>
      <c r="AB637" s="38" t="s">
        <v>1004</v>
      </c>
      <c r="AC637" s="40"/>
      <c r="AD637" s="40"/>
      <c r="AE637" s="132"/>
    </row>
    <row r="638" spans="1:31" ht="12.75" customHeight="1" x14ac:dyDescent="0.25">
      <c r="A638" s="485">
        <f t="shared" si="221"/>
        <v>487</v>
      </c>
      <c r="B638" s="390" t="s">
        <v>650</v>
      </c>
      <c r="C638" s="486">
        <f t="shared" si="219"/>
        <v>298894.78000000003</v>
      </c>
      <c r="D638" s="531">
        <f t="shared" si="220"/>
        <v>0</v>
      </c>
      <c r="E638" s="483"/>
      <c r="F638" s="483"/>
      <c r="G638" s="483"/>
      <c r="H638" s="483"/>
      <c r="I638" s="483"/>
      <c r="J638" s="483"/>
      <c r="K638" s="483"/>
      <c r="L638" s="483"/>
      <c r="M638" s="483"/>
      <c r="N638" s="483"/>
      <c r="O638" s="483"/>
      <c r="P638" s="483"/>
      <c r="Q638" s="483"/>
      <c r="R638" s="483"/>
      <c r="S638" s="483"/>
      <c r="T638" s="483"/>
      <c r="U638" s="483"/>
      <c r="V638" s="483"/>
      <c r="W638" s="483"/>
      <c r="X638" s="531"/>
      <c r="Y638" s="531">
        <v>298894.78000000003</v>
      </c>
      <c r="Z638" s="527"/>
      <c r="AA638" s="14"/>
      <c r="AB638" s="38" t="s">
        <v>1001</v>
      </c>
      <c r="AC638" s="40"/>
      <c r="AD638" s="40"/>
      <c r="AE638" s="132"/>
    </row>
    <row r="639" spans="1:31" ht="12.75" customHeight="1" x14ac:dyDescent="0.25">
      <c r="A639" s="485">
        <f t="shared" si="221"/>
        <v>488</v>
      </c>
      <c r="B639" s="390" t="s">
        <v>651</v>
      </c>
      <c r="C639" s="486">
        <f t="shared" si="219"/>
        <v>254227.5</v>
      </c>
      <c r="D639" s="531">
        <f t="shared" si="220"/>
        <v>0</v>
      </c>
      <c r="E639" s="483"/>
      <c r="F639" s="483"/>
      <c r="G639" s="483"/>
      <c r="H639" s="483"/>
      <c r="I639" s="483"/>
      <c r="J639" s="483"/>
      <c r="K639" s="483"/>
      <c r="L639" s="483"/>
      <c r="M639" s="483"/>
      <c r="N639" s="483"/>
      <c r="O639" s="483"/>
      <c r="P639" s="483"/>
      <c r="Q639" s="483"/>
      <c r="R639" s="483"/>
      <c r="S639" s="483"/>
      <c r="T639" s="483"/>
      <c r="U639" s="483"/>
      <c r="V639" s="483"/>
      <c r="W639" s="483"/>
      <c r="X639" s="531"/>
      <c r="Y639" s="531">
        <v>254227.5</v>
      </c>
      <c r="Z639" s="527"/>
      <c r="AA639" s="14"/>
      <c r="AB639" s="38" t="s">
        <v>1001</v>
      </c>
      <c r="AC639" s="40"/>
      <c r="AD639" s="40"/>
      <c r="AE639" s="132"/>
    </row>
    <row r="640" spans="1:31" ht="12.75" customHeight="1" x14ac:dyDescent="0.25">
      <c r="A640" s="485">
        <f t="shared" si="221"/>
        <v>489</v>
      </c>
      <c r="B640" s="389" t="s">
        <v>652</v>
      </c>
      <c r="C640" s="486">
        <f t="shared" si="219"/>
        <v>97362.84</v>
      </c>
      <c r="D640" s="531">
        <f t="shared" si="220"/>
        <v>0</v>
      </c>
      <c r="E640" s="483"/>
      <c r="F640" s="483"/>
      <c r="G640" s="483"/>
      <c r="H640" s="483"/>
      <c r="I640" s="483"/>
      <c r="J640" s="483"/>
      <c r="K640" s="483"/>
      <c r="L640" s="483"/>
      <c r="M640" s="483"/>
      <c r="N640" s="483"/>
      <c r="O640" s="483"/>
      <c r="P640" s="483"/>
      <c r="Q640" s="483"/>
      <c r="R640" s="483"/>
      <c r="S640" s="483"/>
      <c r="T640" s="483"/>
      <c r="U640" s="483"/>
      <c r="V640" s="483"/>
      <c r="W640" s="483"/>
      <c r="X640" s="531"/>
      <c r="Y640" s="531">
        <v>97362.84</v>
      </c>
      <c r="Z640" s="527"/>
      <c r="AA640" s="14"/>
      <c r="AB640" s="38" t="s">
        <v>1004</v>
      </c>
      <c r="AC640" s="40"/>
      <c r="AD640" s="40"/>
      <c r="AE640" s="132"/>
    </row>
    <row r="641" spans="1:31" ht="17.25" customHeight="1" x14ac:dyDescent="0.25">
      <c r="A641" s="485">
        <f t="shared" si="221"/>
        <v>490</v>
      </c>
      <c r="B641" s="339" t="s">
        <v>247</v>
      </c>
      <c r="C641" s="486">
        <f t="shared" si="219"/>
        <v>13424937.880000001</v>
      </c>
      <c r="D641" s="531">
        <f t="shared" si="220"/>
        <v>0</v>
      </c>
      <c r="E641" s="483"/>
      <c r="F641" s="483"/>
      <c r="G641" s="483"/>
      <c r="H641" s="483"/>
      <c r="I641" s="483"/>
      <c r="J641" s="483"/>
      <c r="K641" s="483"/>
      <c r="L641" s="483"/>
      <c r="M641" s="483"/>
      <c r="N641" s="483"/>
      <c r="O641" s="483"/>
      <c r="P641" s="483"/>
      <c r="Q641" s="483"/>
      <c r="R641" s="483">
        <v>2800</v>
      </c>
      <c r="S641" s="483">
        <v>13424937.880000001</v>
      </c>
      <c r="T641" s="483"/>
      <c r="U641" s="483"/>
      <c r="V641" s="483"/>
      <c r="W641" s="483"/>
      <c r="X641" s="531"/>
      <c r="Y641" s="531"/>
      <c r="Z641" s="527"/>
      <c r="AA641" s="14"/>
      <c r="AB641" s="38"/>
      <c r="AC641" s="90"/>
      <c r="AD641" s="90"/>
    </row>
    <row r="642" spans="1:31" ht="17.25" customHeight="1" x14ac:dyDescent="0.25">
      <c r="A642" s="485">
        <f t="shared" si="221"/>
        <v>491</v>
      </c>
      <c r="B642" s="339" t="s">
        <v>248</v>
      </c>
      <c r="C642" s="486">
        <f t="shared" ref="C642:C664" si="222">D642+M642+O642+Q642+S642+U642+W642+X642+Y642</f>
        <v>7611168.7400000002</v>
      </c>
      <c r="D642" s="531">
        <f t="shared" ref="D642:D664" si="223">E642+F642+G642+H642+I642+J642</f>
        <v>3354499.28</v>
      </c>
      <c r="E642" s="483"/>
      <c r="F642" s="483">
        <v>555178.19999999995</v>
      </c>
      <c r="G642" s="483">
        <v>1998765.42</v>
      </c>
      <c r="H642" s="483">
        <v>277934.84000000003</v>
      </c>
      <c r="I642" s="483">
        <v>292151.48</v>
      </c>
      <c r="J642" s="483">
        <v>230469.34</v>
      </c>
      <c r="K642" s="483"/>
      <c r="L642" s="483"/>
      <c r="M642" s="483"/>
      <c r="N642" s="483"/>
      <c r="O642" s="483"/>
      <c r="P642" s="483"/>
      <c r="Q642" s="483"/>
      <c r="R642" s="483">
        <v>530</v>
      </c>
      <c r="S642" s="483">
        <v>4256669.46</v>
      </c>
      <c r="T642" s="483"/>
      <c r="U642" s="483"/>
      <c r="V642" s="483"/>
      <c r="W642" s="483"/>
      <c r="X642" s="531"/>
      <c r="Y642" s="483"/>
      <c r="Z642" s="486"/>
      <c r="AA642" s="14"/>
      <c r="AB642" s="38"/>
      <c r="AC642" s="40"/>
      <c r="AD642" s="90"/>
    </row>
    <row r="643" spans="1:31" ht="12.75" customHeight="1" x14ac:dyDescent="0.25">
      <c r="A643" s="485">
        <f t="shared" ref="A643:A664" si="224">A642+1</f>
        <v>492</v>
      </c>
      <c r="B643" s="390" t="s">
        <v>653</v>
      </c>
      <c r="C643" s="486">
        <f t="shared" si="222"/>
        <v>489936.82</v>
      </c>
      <c r="D643" s="531">
        <f t="shared" si="223"/>
        <v>0</v>
      </c>
      <c r="E643" s="483"/>
      <c r="F643" s="483"/>
      <c r="G643" s="483"/>
      <c r="H643" s="483"/>
      <c r="I643" s="483"/>
      <c r="J643" s="483"/>
      <c r="K643" s="483"/>
      <c r="L643" s="483"/>
      <c r="M643" s="483"/>
      <c r="N643" s="483"/>
      <c r="O643" s="483"/>
      <c r="P643" s="483"/>
      <c r="Q643" s="483"/>
      <c r="R643" s="483"/>
      <c r="S643" s="483"/>
      <c r="T643" s="483"/>
      <c r="U643" s="483"/>
      <c r="V643" s="483"/>
      <c r="W643" s="483"/>
      <c r="X643" s="531"/>
      <c r="Y643" s="531">
        <v>489936.82</v>
      </c>
      <c r="Z643" s="527"/>
      <c r="AA643" s="14"/>
      <c r="AB643" s="38" t="s">
        <v>1002</v>
      </c>
      <c r="AC643" s="40"/>
      <c r="AD643" s="40"/>
      <c r="AE643" s="132"/>
    </row>
    <row r="644" spans="1:31" ht="12.75" customHeight="1" x14ac:dyDescent="0.25">
      <c r="A644" s="485">
        <f t="shared" si="224"/>
        <v>493</v>
      </c>
      <c r="B644" s="389" t="s">
        <v>654</v>
      </c>
      <c r="C644" s="486">
        <f t="shared" si="222"/>
        <v>776360.87</v>
      </c>
      <c r="D644" s="531">
        <f t="shared" si="223"/>
        <v>0</v>
      </c>
      <c r="E644" s="483"/>
      <c r="F644" s="483"/>
      <c r="G644" s="483"/>
      <c r="H644" s="483"/>
      <c r="I644" s="483"/>
      <c r="J644" s="483"/>
      <c r="K644" s="483"/>
      <c r="L644" s="483"/>
      <c r="M644" s="483"/>
      <c r="N644" s="483"/>
      <c r="O644" s="483"/>
      <c r="P644" s="483"/>
      <c r="Q644" s="483"/>
      <c r="R644" s="483"/>
      <c r="S644" s="483"/>
      <c r="T644" s="483"/>
      <c r="U644" s="483"/>
      <c r="V644" s="483"/>
      <c r="W644" s="483"/>
      <c r="X644" s="531"/>
      <c r="Y644" s="531">
        <v>776360.87</v>
      </c>
      <c r="Z644" s="527"/>
      <c r="AA644" s="14"/>
      <c r="AB644" s="38" t="s">
        <v>1010</v>
      </c>
      <c r="AC644" s="40"/>
      <c r="AD644" s="40"/>
      <c r="AE644" s="132"/>
    </row>
    <row r="645" spans="1:31" ht="12.75" customHeight="1" x14ac:dyDescent="0.25">
      <c r="A645" s="485">
        <f t="shared" si="224"/>
        <v>494</v>
      </c>
      <c r="B645" s="389" t="s">
        <v>655</v>
      </c>
      <c r="C645" s="486">
        <f t="shared" si="222"/>
        <v>357761.99</v>
      </c>
      <c r="D645" s="531">
        <f t="shared" si="223"/>
        <v>0</v>
      </c>
      <c r="E645" s="483"/>
      <c r="F645" s="483"/>
      <c r="G645" s="483"/>
      <c r="H645" s="483"/>
      <c r="I645" s="483"/>
      <c r="J645" s="483"/>
      <c r="K645" s="483"/>
      <c r="L645" s="483"/>
      <c r="M645" s="483"/>
      <c r="N645" s="483"/>
      <c r="O645" s="483"/>
      <c r="P645" s="483"/>
      <c r="Q645" s="483"/>
      <c r="R645" s="483"/>
      <c r="S645" s="483"/>
      <c r="T645" s="483"/>
      <c r="U645" s="483"/>
      <c r="V645" s="483"/>
      <c r="W645" s="483"/>
      <c r="X645" s="531"/>
      <c r="Y645" s="531">
        <v>357761.99</v>
      </c>
      <c r="Z645" s="527"/>
      <c r="AA645" s="14"/>
      <c r="AB645" s="38" t="s">
        <v>980</v>
      </c>
      <c r="AC645" s="40"/>
      <c r="AD645" s="40"/>
      <c r="AE645" s="132"/>
    </row>
    <row r="646" spans="1:31" ht="12.75" customHeight="1" x14ac:dyDescent="0.25">
      <c r="A646" s="485">
        <f t="shared" si="224"/>
        <v>495</v>
      </c>
      <c r="B646" s="390" t="s">
        <v>656</v>
      </c>
      <c r="C646" s="486">
        <f t="shared" si="222"/>
        <v>357761.99</v>
      </c>
      <c r="D646" s="531">
        <f t="shared" si="223"/>
        <v>0</v>
      </c>
      <c r="E646" s="483"/>
      <c r="F646" s="483"/>
      <c r="G646" s="483"/>
      <c r="H646" s="483"/>
      <c r="I646" s="483"/>
      <c r="J646" s="483"/>
      <c r="K646" s="483"/>
      <c r="L646" s="483"/>
      <c r="M646" s="483"/>
      <c r="N646" s="483"/>
      <c r="O646" s="483"/>
      <c r="P646" s="483"/>
      <c r="Q646" s="483"/>
      <c r="R646" s="483"/>
      <c r="S646" s="483"/>
      <c r="T646" s="483"/>
      <c r="U646" s="483"/>
      <c r="V646" s="483"/>
      <c r="W646" s="483"/>
      <c r="X646" s="531"/>
      <c r="Y646" s="531">
        <v>357761.99</v>
      </c>
      <c r="Z646" s="527"/>
      <c r="AA646" s="14"/>
      <c r="AB646" s="38" t="s">
        <v>980</v>
      </c>
      <c r="AC646" s="40"/>
      <c r="AD646" s="40"/>
      <c r="AE646" s="132"/>
    </row>
    <row r="647" spans="1:31" ht="12.75" customHeight="1" x14ac:dyDescent="0.25">
      <c r="A647" s="485">
        <f t="shared" si="224"/>
        <v>496</v>
      </c>
      <c r="B647" s="390" t="s">
        <v>657</v>
      </c>
      <c r="C647" s="486">
        <f t="shared" si="222"/>
        <v>357414.53</v>
      </c>
      <c r="D647" s="531">
        <f t="shared" si="223"/>
        <v>0</v>
      </c>
      <c r="E647" s="483"/>
      <c r="F647" s="483"/>
      <c r="G647" s="483"/>
      <c r="H647" s="483"/>
      <c r="I647" s="483"/>
      <c r="J647" s="483"/>
      <c r="K647" s="483"/>
      <c r="L647" s="483"/>
      <c r="M647" s="483"/>
      <c r="N647" s="483"/>
      <c r="O647" s="483"/>
      <c r="P647" s="483"/>
      <c r="Q647" s="483"/>
      <c r="R647" s="483"/>
      <c r="S647" s="483"/>
      <c r="T647" s="483"/>
      <c r="U647" s="483"/>
      <c r="V647" s="483"/>
      <c r="W647" s="483"/>
      <c r="X647" s="531"/>
      <c r="Y647" s="531">
        <v>357414.53</v>
      </c>
      <c r="Z647" s="527"/>
      <c r="AA647" s="14"/>
      <c r="AB647" s="38" t="s">
        <v>980</v>
      </c>
      <c r="AC647" s="40"/>
      <c r="AD647" s="40"/>
      <c r="AE647" s="132"/>
    </row>
    <row r="648" spans="1:31" ht="12.75" customHeight="1" x14ac:dyDescent="0.25">
      <c r="A648" s="485">
        <f t="shared" si="224"/>
        <v>497</v>
      </c>
      <c r="B648" s="389" t="s">
        <v>658</v>
      </c>
      <c r="C648" s="486">
        <f t="shared" si="222"/>
        <v>608401.9</v>
      </c>
      <c r="D648" s="531">
        <f t="shared" si="223"/>
        <v>0</v>
      </c>
      <c r="E648" s="483"/>
      <c r="F648" s="483"/>
      <c r="G648" s="483"/>
      <c r="H648" s="483"/>
      <c r="I648" s="483"/>
      <c r="J648" s="483"/>
      <c r="K648" s="483"/>
      <c r="L648" s="483"/>
      <c r="M648" s="483"/>
      <c r="N648" s="483"/>
      <c r="O648" s="483"/>
      <c r="P648" s="483"/>
      <c r="Q648" s="483"/>
      <c r="R648" s="483"/>
      <c r="S648" s="483"/>
      <c r="T648" s="483"/>
      <c r="U648" s="483"/>
      <c r="V648" s="483"/>
      <c r="W648" s="483"/>
      <c r="X648" s="531"/>
      <c r="Y648" s="531">
        <v>608401.9</v>
      </c>
      <c r="Z648" s="527"/>
      <c r="AA648" s="14"/>
      <c r="AB648" s="38" t="s">
        <v>1011</v>
      </c>
      <c r="AC648" s="40"/>
      <c r="AD648" s="40"/>
      <c r="AE648" s="132"/>
    </row>
    <row r="649" spans="1:31" ht="12.75" customHeight="1" x14ac:dyDescent="0.25">
      <c r="A649" s="485">
        <f t="shared" si="224"/>
        <v>498</v>
      </c>
      <c r="B649" s="391" t="s">
        <v>659</v>
      </c>
      <c r="C649" s="486">
        <f t="shared" si="222"/>
        <v>460153.72</v>
      </c>
      <c r="D649" s="531">
        <f t="shared" si="223"/>
        <v>0</v>
      </c>
      <c r="E649" s="483"/>
      <c r="F649" s="483"/>
      <c r="G649" s="483"/>
      <c r="H649" s="483"/>
      <c r="I649" s="483"/>
      <c r="J649" s="483"/>
      <c r="K649" s="483"/>
      <c r="L649" s="483"/>
      <c r="M649" s="483"/>
      <c r="N649" s="483"/>
      <c r="O649" s="483"/>
      <c r="P649" s="483"/>
      <c r="Q649" s="483"/>
      <c r="R649" s="483"/>
      <c r="S649" s="483"/>
      <c r="T649" s="483"/>
      <c r="U649" s="483"/>
      <c r="V649" s="483"/>
      <c r="W649" s="483"/>
      <c r="X649" s="531"/>
      <c r="Y649" s="531">
        <v>460153.72</v>
      </c>
      <c r="Z649" s="527"/>
      <c r="AA649" s="14"/>
      <c r="AB649" s="38" t="s">
        <v>1012</v>
      </c>
      <c r="AC649" s="40"/>
      <c r="AD649" s="40"/>
      <c r="AE649" s="132"/>
    </row>
    <row r="650" spans="1:31" ht="12.75" customHeight="1" x14ac:dyDescent="0.25">
      <c r="A650" s="485">
        <f t="shared" si="224"/>
        <v>499</v>
      </c>
      <c r="B650" s="389" t="s">
        <v>660</v>
      </c>
      <c r="C650" s="486">
        <f t="shared" si="222"/>
        <v>623095.64</v>
      </c>
      <c r="D650" s="531">
        <f t="shared" si="223"/>
        <v>0</v>
      </c>
      <c r="E650" s="483"/>
      <c r="F650" s="483"/>
      <c r="G650" s="483"/>
      <c r="H650" s="483"/>
      <c r="I650" s="483"/>
      <c r="J650" s="483"/>
      <c r="K650" s="483"/>
      <c r="L650" s="483"/>
      <c r="M650" s="483"/>
      <c r="N650" s="483"/>
      <c r="O650" s="483"/>
      <c r="P650" s="483"/>
      <c r="Q650" s="483"/>
      <c r="R650" s="483"/>
      <c r="S650" s="483"/>
      <c r="T650" s="483"/>
      <c r="U650" s="483"/>
      <c r="V650" s="483"/>
      <c r="W650" s="483"/>
      <c r="X650" s="531"/>
      <c r="Y650" s="531">
        <v>623095.64</v>
      </c>
      <c r="Z650" s="527"/>
      <c r="AA650" s="14"/>
      <c r="AB650" s="38" t="s">
        <v>1009</v>
      </c>
      <c r="AC650" s="40"/>
      <c r="AD650" s="40"/>
      <c r="AE650" s="132"/>
    </row>
    <row r="651" spans="1:31" ht="12.75" customHeight="1" x14ac:dyDescent="0.25">
      <c r="A651" s="485">
        <f t="shared" si="224"/>
        <v>500</v>
      </c>
      <c r="B651" s="390" t="s">
        <v>661</v>
      </c>
      <c r="C651" s="486">
        <f t="shared" si="222"/>
        <v>653535.46</v>
      </c>
      <c r="D651" s="531">
        <f t="shared" si="223"/>
        <v>0</v>
      </c>
      <c r="E651" s="483"/>
      <c r="F651" s="483"/>
      <c r="G651" s="483"/>
      <c r="H651" s="483"/>
      <c r="I651" s="483"/>
      <c r="J651" s="483"/>
      <c r="K651" s="483"/>
      <c r="L651" s="483"/>
      <c r="M651" s="483"/>
      <c r="N651" s="483"/>
      <c r="O651" s="483"/>
      <c r="P651" s="483"/>
      <c r="Q651" s="483"/>
      <c r="R651" s="483"/>
      <c r="S651" s="483"/>
      <c r="T651" s="483"/>
      <c r="U651" s="483"/>
      <c r="V651" s="483"/>
      <c r="W651" s="483"/>
      <c r="X651" s="531"/>
      <c r="Y651" s="531">
        <v>653535.46</v>
      </c>
      <c r="Z651" s="527"/>
      <c r="AA651" s="14" t="s">
        <v>360</v>
      </c>
      <c r="AB651" s="38" t="s">
        <v>1013</v>
      </c>
      <c r="AC651" s="40"/>
      <c r="AD651" s="40"/>
      <c r="AE651" s="132"/>
    </row>
    <row r="652" spans="1:31" ht="12.75" customHeight="1" x14ac:dyDescent="0.25">
      <c r="A652" s="485">
        <f t="shared" si="224"/>
        <v>501</v>
      </c>
      <c r="B652" s="390" t="s">
        <v>662</v>
      </c>
      <c r="C652" s="486">
        <f t="shared" si="222"/>
        <v>1238637.33</v>
      </c>
      <c r="D652" s="531">
        <f t="shared" si="223"/>
        <v>0</v>
      </c>
      <c r="E652" s="483"/>
      <c r="F652" s="483"/>
      <c r="G652" s="483"/>
      <c r="H652" s="483"/>
      <c r="I652" s="483"/>
      <c r="J652" s="483"/>
      <c r="K652" s="483"/>
      <c r="L652" s="483"/>
      <c r="M652" s="483"/>
      <c r="N652" s="483"/>
      <c r="O652" s="483"/>
      <c r="P652" s="483"/>
      <c r="Q652" s="483"/>
      <c r="R652" s="483"/>
      <c r="S652" s="483"/>
      <c r="T652" s="483"/>
      <c r="U652" s="483"/>
      <c r="V652" s="483"/>
      <c r="W652" s="483"/>
      <c r="X652" s="531"/>
      <c r="Y652" s="531">
        <v>1238637.33</v>
      </c>
      <c r="Z652" s="527"/>
      <c r="AA652" s="14" t="s">
        <v>353</v>
      </c>
      <c r="AB652" s="38" t="s">
        <v>1031</v>
      </c>
      <c r="AC652" s="40"/>
      <c r="AD652" s="40"/>
      <c r="AE652" s="132"/>
    </row>
    <row r="653" spans="1:31" ht="12.75" customHeight="1" x14ac:dyDescent="0.25">
      <c r="A653" s="485">
        <f t="shared" si="224"/>
        <v>502</v>
      </c>
      <c r="B653" s="391" t="s">
        <v>663</v>
      </c>
      <c r="C653" s="486">
        <f t="shared" si="222"/>
        <v>133480.43</v>
      </c>
      <c r="D653" s="531">
        <f t="shared" si="223"/>
        <v>0</v>
      </c>
      <c r="E653" s="483"/>
      <c r="F653" s="483"/>
      <c r="G653" s="483"/>
      <c r="H653" s="483"/>
      <c r="I653" s="483"/>
      <c r="J653" s="483"/>
      <c r="K653" s="483"/>
      <c r="L653" s="483"/>
      <c r="M653" s="483"/>
      <c r="N653" s="483"/>
      <c r="O653" s="483"/>
      <c r="P653" s="483"/>
      <c r="Q653" s="483"/>
      <c r="R653" s="483"/>
      <c r="S653" s="483"/>
      <c r="T653" s="483"/>
      <c r="U653" s="483"/>
      <c r="V653" s="483"/>
      <c r="W653" s="483"/>
      <c r="X653" s="531"/>
      <c r="Y653" s="531">
        <v>133480.43</v>
      </c>
      <c r="Z653" s="527"/>
      <c r="AA653" s="14"/>
      <c r="AB653" s="38" t="s">
        <v>1004</v>
      </c>
      <c r="AC653" s="40"/>
      <c r="AD653" s="40"/>
      <c r="AE653" s="132"/>
    </row>
    <row r="654" spans="1:31" ht="12.75" customHeight="1" x14ac:dyDescent="0.25">
      <c r="A654" s="485">
        <f t="shared" si="224"/>
        <v>503</v>
      </c>
      <c r="B654" s="389" t="s">
        <v>664</v>
      </c>
      <c r="C654" s="486">
        <f t="shared" si="222"/>
        <v>156486.04</v>
      </c>
      <c r="D654" s="531">
        <f t="shared" si="223"/>
        <v>0</v>
      </c>
      <c r="E654" s="483"/>
      <c r="F654" s="483"/>
      <c r="G654" s="483"/>
      <c r="H654" s="483"/>
      <c r="I654" s="483"/>
      <c r="J654" s="483"/>
      <c r="K654" s="483"/>
      <c r="L654" s="483"/>
      <c r="M654" s="483"/>
      <c r="N654" s="483"/>
      <c r="O654" s="483"/>
      <c r="P654" s="483"/>
      <c r="Q654" s="483"/>
      <c r="R654" s="483"/>
      <c r="S654" s="483"/>
      <c r="T654" s="483"/>
      <c r="U654" s="483"/>
      <c r="V654" s="483"/>
      <c r="W654" s="483"/>
      <c r="X654" s="531"/>
      <c r="Y654" s="531">
        <v>156486.04</v>
      </c>
      <c r="Z654" s="527"/>
      <c r="AA654" s="14"/>
      <c r="AB654" s="38" t="s">
        <v>1004</v>
      </c>
      <c r="AC654" s="40"/>
      <c r="AD654" s="40"/>
      <c r="AE654" s="132"/>
    </row>
    <row r="655" spans="1:31" ht="12.75" customHeight="1" x14ac:dyDescent="0.25">
      <c r="A655" s="485">
        <f t="shared" si="224"/>
        <v>504</v>
      </c>
      <c r="B655" s="390" t="s">
        <v>665</v>
      </c>
      <c r="C655" s="486">
        <f t="shared" si="222"/>
        <v>401144.96</v>
      </c>
      <c r="D655" s="531">
        <f t="shared" si="223"/>
        <v>0</v>
      </c>
      <c r="E655" s="483"/>
      <c r="F655" s="483"/>
      <c r="G655" s="483"/>
      <c r="H655" s="483"/>
      <c r="I655" s="483"/>
      <c r="J655" s="483"/>
      <c r="K655" s="483"/>
      <c r="L655" s="483"/>
      <c r="M655" s="483"/>
      <c r="N655" s="483"/>
      <c r="O655" s="483"/>
      <c r="P655" s="483"/>
      <c r="Q655" s="483"/>
      <c r="R655" s="483"/>
      <c r="S655" s="483"/>
      <c r="T655" s="483"/>
      <c r="U655" s="483"/>
      <c r="V655" s="483"/>
      <c r="W655" s="483"/>
      <c r="X655" s="531"/>
      <c r="Y655" s="531">
        <v>401144.96</v>
      </c>
      <c r="Z655" s="527"/>
      <c r="AA655" s="14"/>
      <c r="AB655" s="38" t="s">
        <v>980</v>
      </c>
      <c r="AC655" s="40"/>
      <c r="AD655" s="40"/>
      <c r="AE655" s="132"/>
    </row>
    <row r="656" spans="1:31" ht="12.75" customHeight="1" x14ac:dyDescent="0.25">
      <c r="A656" s="485">
        <f t="shared" si="224"/>
        <v>505</v>
      </c>
      <c r="B656" s="389" t="s">
        <v>666</v>
      </c>
      <c r="C656" s="486">
        <f t="shared" si="222"/>
        <v>120156.52</v>
      </c>
      <c r="D656" s="531">
        <f t="shared" si="223"/>
        <v>0</v>
      </c>
      <c r="E656" s="483"/>
      <c r="F656" s="483"/>
      <c r="G656" s="483"/>
      <c r="H656" s="483"/>
      <c r="I656" s="483"/>
      <c r="J656" s="483"/>
      <c r="K656" s="483"/>
      <c r="L656" s="483"/>
      <c r="M656" s="483"/>
      <c r="N656" s="483"/>
      <c r="O656" s="483"/>
      <c r="P656" s="483"/>
      <c r="Q656" s="483"/>
      <c r="R656" s="483"/>
      <c r="S656" s="483"/>
      <c r="T656" s="483"/>
      <c r="U656" s="483"/>
      <c r="V656" s="483"/>
      <c r="W656" s="483"/>
      <c r="X656" s="531"/>
      <c r="Y656" s="531">
        <v>120156.52</v>
      </c>
      <c r="Z656" s="527"/>
      <c r="AA656" s="14"/>
      <c r="AB656" s="38" t="s">
        <v>1004</v>
      </c>
      <c r="AC656" s="40"/>
      <c r="AD656" s="40"/>
      <c r="AE656" s="132"/>
    </row>
    <row r="657" spans="1:33" ht="12.75" customHeight="1" x14ac:dyDescent="0.25">
      <c r="A657" s="485">
        <f t="shared" si="224"/>
        <v>506</v>
      </c>
      <c r="B657" s="389" t="s">
        <v>667</v>
      </c>
      <c r="C657" s="486">
        <f t="shared" si="222"/>
        <v>146564.06</v>
      </c>
      <c r="D657" s="531">
        <f t="shared" si="223"/>
        <v>0</v>
      </c>
      <c r="E657" s="483"/>
      <c r="F657" s="483"/>
      <c r="G657" s="483"/>
      <c r="H657" s="483"/>
      <c r="I657" s="483"/>
      <c r="J657" s="483"/>
      <c r="K657" s="483"/>
      <c r="L657" s="483"/>
      <c r="M657" s="483"/>
      <c r="N657" s="483"/>
      <c r="O657" s="483"/>
      <c r="P657" s="483"/>
      <c r="Q657" s="483"/>
      <c r="R657" s="483"/>
      <c r="S657" s="483"/>
      <c r="T657" s="483"/>
      <c r="U657" s="483"/>
      <c r="V657" s="483"/>
      <c r="W657" s="483"/>
      <c r="X657" s="531"/>
      <c r="Y657" s="531">
        <v>146564.06</v>
      </c>
      <c r="Z657" s="527"/>
      <c r="AA657" s="14"/>
      <c r="AB657" s="38" t="s">
        <v>1004</v>
      </c>
      <c r="AC657" s="40"/>
      <c r="AD657" s="40"/>
      <c r="AE657" s="132"/>
    </row>
    <row r="658" spans="1:33" ht="12.75" customHeight="1" x14ac:dyDescent="0.25">
      <c r="A658" s="485">
        <f t="shared" si="224"/>
        <v>507</v>
      </c>
      <c r="B658" s="390" t="s">
        <v>668</v>
      </c>
      <c r="C658" s="486">
        <f t="shared" si="222"/>
        <v>315128.69</v>
      </c>
      <c r="D658" s="531">
        <f t="shared" si="223"/>
        <v>0</v>
      </c>
      <c r="E658" s="483"/>
      <c r="F658" s="483"/>
      <c r="G658" s="483"/>
      <c r="H658" s="483"/>
      <c r="I658" s="483"/>
      <c r="J658" s="483"/>
      <c r="K658" s="483"/>
      <c r="L658" s="483"/>
      <c r="M658" s="483"/>
      <c r="N658" s="483"/>
      <c r="O658" s="483"/>
      <c r="P658" s="483"/>
      <c r="Q658" s="483"/>
      <c r="R658" s="483"/>
      <c r="S658" s="483"/>
      <c r="T658" s="483"/>
      <c r="U658" s="483"/>
      <c r="V658" s="483"/>
      <c r="W658" s="483"/>
      <c r="X658" s="531"/>
      <c r="Y658" s="531">
        <v>315128.69</v>
      </c>
      <c r="Z658" s="527"/>
      <c r="AA658" s="14"/>
      <c r="AB658" s="38" t="s">
        <v>1001</v>
      </c>
      <c r="AC658" s="40"/>
      <c r="AD658" s="40"/>
      <c r="AE658" s="132"/>
    </row>
    <row r="659" spans="1:33" ht="12.75" customHeight="1" x14ac:dyDescent="0.25">
      <c r="A659" s="485">
        <f t="shared" si="224"/>
        <v>508</v>
      </c>
      <c r="B659" s="390" t="s">
        <v>669</v>
      </c>
      <c r="C659" s="486">
        <f t="shared" si="222"/>
        <v>320022.01</v>
      </c>
      <c r="D659" s="531">
        <f t="shared" si="223"/>
        <v>0</v>
      </c>
      <c r="E659" s="483"/>
      <c r="F659" s="483"/>
      <c r="G659" s="483"/>
      <c r="H659" s="483"/>
      <c r="I659" s="483"/>
      <c r="J659" s="483"/>
      <c r="K659" s="483"/>
      <c r="L659" s="483"/>
      <c r="M659" s="483"/>
      <c r="N659" s="483"/>
      <c r="O659" s="483"/>
      <c r="P659" s="483"/>
      <c r="Q659" s="483"/>
      <c r="R659" s="483"/>
      <c r="S659" s="483"/>
      <c r="T659" s="483"/>
      <c r="U659" s="483"/>
      <c r="V659" s="483"/>
      <c r="W659" s="483"/>
      <c r="X659" s="531"/>
      <c r="Y659" s="531">
        <v>320022.01</v>
      </c>
      <c r="Z659" s="527"/>
      <c r="AA659" s="14"/>
      <c r="AB659" s="38" t="s">
        <v>1005</v>
      </c>
      <c r="AC659" s="40"/>
      <c r="AD659" s="40"/>
      <c r="AE659" s="132"/>
    </row>
    <row r="660" spans="1:33" ht="12.75" customHeight="1" x14ac:dyDescent="0.25">
      <c r="A660" s="485">
        <f t="shared" si="224"/>
        <v>509</v>
      </c>
      <c r="B660" s="390" t="s">
        <v>670</v>
      </c>
      <c r="C660" s="486">
        <f t="shared" si="222"/>
        <v>136552.64000000001</v>
      </c>
      <c r="D660" s="531">
        <f t="shared" si="223"/>
        <v>0</v>
      </c>
      <c r="E660" s="483"/>
      <c r="F660" s="483"/>
      <c r="G660" s="483"/>
      <c r="H660" s="483"/>
      <c r="I660" s="483"/>
      <c r="J660" s="483"/>
      <c r="K660" s="483"/>
      <c r="L660" s="483"/>
      <c r="M660" s="483"/>
      <c r="N660" s="483"/>
      <c r="O660" s="483"/>
      <c r="P660" s="483"/>
      <c r="Q660" s="483"/>
      <c r="R660" s="483"/>
      <c r="S660" s="483"/>
      <c r="T660" s="483"/>
      <c r="U660" s="483"/>
      <c r="V660" s="483"/>
      <c r="W660" s="483"/>
      <c r="X660" s="531"/>
      <c r="Y660" s="531">
        <v>136552.64000000001</v>
      </c>
      <c r="Z660" s="527"/>
      <c r="AA660" s="14"/>
      <c r="AB660" s="38" t="s">
        <v>984</v>
      </c>
      <c r="AC660" s="40"/>
      <c r="AD660" s="40"/>
      <c r="AE660" s="132"/>
    </row>
    <row r="661" spans="1:33" ht="12.75" customHeight="1" x14ac:dyDescent="0.25">
      <c r="A661" s="485">
        <f t="shared" si="224"/>
        <v>510</v>
      </c>
      <c r="B661" s="389" t="s">
        <v>671</v>
      </c>
      <c r="C661" s="486">
        <f t="shared" si="222"/>
        <v>133158.45000000001</v>
      </c>
      <c r="D661" s="531">
        <f t="shared" si="223"/>
        <v>0</v>
      </c>
      <c r="E661" s="483"/>
      <c r="F661" s="483"/>
      <c r="G661" s="483"/>
      <c r="H661" s="483"/>
      <c r="I661" s="483"/>
      <c r="J661" s="483"/>
      <c r="K661" s="483"/>
      <c r="L661" s="483"/>
      <c r="M661" s="483"/>
      <c r="N661" s="483"/>
      <c r="O661" s="483"/>
      <c r="P661" s="483"/>
      <c r="Q661" s="483"/>
      <c r="R661" s="483"/>
      <c r="S661" s="483"/>
      <c r="T661" s="483"/>
      <c r="U661" s="483"/>
      <c r="V661" s="483"/>
      <c r="W661" s="483"/>
      <c r="X661" s="531"/>
      <c r="Y661" s="531">
        <v>133158.45000000001</v>
      </c>
      <c r="Z661" s="527"/>
      <c r="AA661" s="14"/>
      <c r="AB661" s="38" t="s">
        <v>1004</v>
      </c>
      <c r="AC661" s="40"/>
      <c r="AD661" s="40"/>
      <c r="AE661" s="132"/>
    </row>
    <row r="662" spans="1:33" ht="12.75" customHeight="1" x14ac:dyDescent="0.25">
      <c r="A662" s="485">
        <f t="shared" si="224"/>
        <v>511</v>
      </c>
      <c r="B662" s="389" t="s">
        <v>672</v>
      </c>
      <c r="C662" s="486">
        <f t="shared" si="222"/>
        <v>122852.95</v>
      </c>
      <c r="D662" s="531">
        <f t="shared" si="223"/>
        <v>0</v>
      </c>
      <c r="E662" s="483"/>
      <c r="F662" s="483"/>
      <c r="G662" s="483"/>
      <c r="H662" s="483"/>
      <c r="I662" s="483"/>
      <c r="J662" s="483"/>
      <c r="K662" s="483"/>
      <c r="L662" s="483"/>
      <c r="M662" s="483"/>
      <c r="N662" s="483"/>
      <c r="O662" s="483"/>
      <c r="P662" s="483"/>
      <c r="Q662" s="483"/>
      <c r="R662" s="483"/>
      <c r="S662" s="483"/>
      <c r="T662" s="483"/>
      <c r="U662" s="483"/>
      <c r="V662" s="483"/>
      <c r="W662" s="483"/>
      <c r="X662" s="531"/>
      <c r="Y662" s="531">
        <v>122852.95</v>
      </c>
      <c r="Z662" s="527"/>
      <c r="AA662" s="14"/>
      <c r="AB662" s="38" t="s">
        <v>1004</v>
      </c>
      <c r="AC662" s="40"/>
      <c r="AD662" s="40"/>
      <c r="AE662" s="132"/>
    </row>
    <row r="663" spans="1:33" ht="12.75" customHeight="1" x14ac:dyDescent="0.25">
      <c r="A663" s="485">
        <f t="shared" si="224"/>
        <v>512</v>
      </c>
      <c r="B663" s="390" t="s">
        <v>673</v>
      </c>
      <c r="C663" s="486">
        <f t="shared" si="222"/>
        <v>315734.7</v>
      </c>
      <c r="D663" s="531">
        <f t="shared" si="223"/>
        <v>0</v>
      </c>
      <c r="E663" s="483"/>
      <c r="F663" s="483"/>
      <c r="G663" s="483"/>
      <c r="H663" s="483"/>
      <c r="I663" s="483"/>
      <c r="J663" s="483"/>
      <c r="K663" s="483"/>
      <c r="L663" s="483"/>
      <c r="M663" s="483"/>
      <c r="N663" s="483"/>
      <c r="O663" s="483"/>
      <c r="P663" s="483"/>
      <c r="Q663" s="483"/>
      <c r="R663" s="483"/>
      <c r="S663" s="483"/>
      <c r="T663" s="483"/>
      <c r="U663" s="483"/>
      <c r="V663" s="483"/>
      <c r="W663" s="483"/>
      <c r="X663" s="531"/>
      <c r="Y663" s="531">
        <v>315734.7</v>
      </c>
      <c r="Z663" s="527"/>
      <c r="AA663" s="14"/>
      <c r="AB663" s="38" t="s">
        <v>1001</v>
      </c>
      <c r="AC663" s="40"/>
      <c r="AD663" s="40"/>
      <c r="AE663" s="132"/>
    </row>
    <row r="664" spans="1:33" ht="12.75" customHeight="1" x14ac:dyDescent="0.25">
      <c r="A664" s="485">
        <f t="shared" si="224"/>
        <v>513</v>
      </c>
      <c r="B664" s="339" t="s">
        <v>1725</v>
      </c>
      <c r="C664" s="486">
        <f t="shared" si="222"/>
        <v>901975.13</v>
      </c>
      <c r="D664" s="531">
        <f t="shared" si="223"/>
        <v>0</v>
      </c>
      <c r="E664" s="483"/>
      <c r="F664" s="483"/>
      <c r="G664" s="483"/>
      <c r="H664" s="483"/>
      <c r="I664" s="483"/>
      <c r="J664" s="483"/>
      <c r="K664" s="483"/>
      <c r="L664" s="483"/>
      <c r="M664" s="483"/>
      <c r="N664" s="483"/>
      <c r="O664" s="483"/>
      <c r="P664" s="483"/>
      <c r="Q664" s="483"/>
      <c r="R664" s="483"/>
      <c r="S664" s="483"/>
      <c r="T664" s="483"/>
      <c r="U664" s="483"/>
      <c r="V664" s="483"/>
      <c r="W664" s="483"/>
      <c r="X664" s="531"/>
      <c r="Y664" s="531">
        <v>901975.13</v>
      </c>
      <c r="Z664" s="527"/>
      <c r="AA664" s="14"/>
      <c r="AB664" s="38" t="s">
        <v>980</v>
      </c>
      <c r="AC664" s="40"/>
      <c r="AD664" s="40"/>
      <c r="AE664" s="132"/>
    </row>
    <row r="665" spans="1:33" ht="17.25" customHeight="1" x14ac:dyDescent="0.25">
      <c r="A665" s="659" t="s">
        <v>17</v>
      </c>
      <c r="B665" s="660"/>
      <c r="C665" s="486">
        <f>SUM(C610:C664)</f>
        <v>58285449.260000028</v>
      </c>
      <c r="D665" s="483">
        <f t="shared" ref="D665:Y665" si="225">SUM(D610:D664)</f>
        <v>20910859.560000002</v>
      </c>
      <c r="E665" s="483">
        <f t="shared" si="225"/>
        <v>0</v>
      </c>
      <c r="F665" s="483">
        <f t="shared" si="225"/>
        <v>2830465.3899999997</v>
      </c>
      <c r="G665" s="483">
        <f t="shared" si="225"/>
        <v>12861300.049999999</v>
      </c>
      <c r="H665" s="483">
        <f t="shared" si="225"/>
        <v>2336189.6799999997</v>
      </c>
      <c r="I665" s="483">
        <f t="shared" si="225"/>
        <v>2333171.94</v>
      </c>
      <c r="J665" s="483">
        <f t="shared" si="225"/>
        <v>549732.5</v>
      </c>
      <c r="K665" s="483">
        <f t="shared" si="225"/>
        <v>0</v>
      </c>
      <c r="L665" s="483">
        <f t="shared" ref="L665" si="226">SUM(L610:L664)</f>
        <v>0</v>
      </c>
      <c r="M665" s="483">
        <f t="shared" si="225"/>
        <v>0</v>
      </c>
      <c r="N665" s="483">
        <f t="shared" si="225"/>
        <v>0</v>
      </c>
      <c r="O665" s="483">
        <f t="shared" si="225"/>
        <v>0</v>
      </c>
      <c r="P665" s="483">
        <f t="shared" si="225"/>
        <v>0</v>
      </c>
      <c r="Q665" s="483">
        <f t="shared" si="225"/>
        <v>0</v>
      </c>
      <c r="R665" s="483">
        <f t="shared" si="225"/>
        <v>3330</v>
      </c>
      <c r="S665" s="483">
        <f t="shared" si="225"/>
        <v>17681607.34</v>
      </c>
      <c r="T665" s="483">
        <f t="shared" si="225"/>
        <v>0</v>
      </c>
      <c r="U665" s="483">
        <f t="shared" si="225"/>
        <v>0</v>
      </c>
      <c r="V665" s="483">
        <f t="shared" si="225"/>
        <v>0</v>
      </c>
      <c r="W665" s="483">
        <f t="shared" si="225"/>
        <v>0</v>
      </c>
      <c r="X665" s="483">
        <f t="shared" si="225"/>
        <v>0</v>
      </c>
      <c r="Y665" s="483">
        <f t="shared" si="225"/>
        <v>19692982.360000003</v>
      </c>
      <c r="Z665" s="486">
        <f>(C665-Y665)*0.0214</f>
        <v>825878.79166000045</v>
      </c>
      <c r="AA665" s="14"/>
      <c r="AB665" s="38"/>
      <c r="AC665" s="90"/>
      <c r="AD665" s="90"/>
      <c r="AG665" s="91"/>
    </row>
    <row r="666" spans="1:33" ht="17.25" customHeight="1" x14ac:dyDescent="0.25">
      <c r="A666" s="554" t="s">
        <v>125</v>
      </c>
      <c r="B666" s="555"/>
      <c r="C666" s="556"/>
      <c r="D666" s="533"/>
      <c r="E666" s="533"/>
      <c r="F666" s="533"/>
      <c r="G666" s="533"/>
      <c r="H666" s="533"/>
      <c r="I666" s="533"/>
      <c r="J666" s="533"/>
      <c r="K666" s="533"/>
      <c r="L666" s="533"/>
      <c r="M666" s="533"/>
      <c r="N666" s="533"/>
      <c r="O666" s="533"/>
      <c r="P666" s="533"/>
      <c r="Q666" s="533"/>
      <c r="R666" s="533"/>
      <c r="S666" s="533"/>
      <c r="T666" s="533"/>
      <c r="U666" s="533"/>
      <c r="V666" s="533"/>
      <c r="W666" s="533"/>
      <c r="X666" s="533"/>
      <c r="Y666" s="533"/>
      <c r="Z666" s="538"/>
      <c r="AA666" s="14"/>
      <c r="AB666" s="38"/>
      <c r="AC666" s="40"/>
      <c r="AD666" s="90"/>
    </row>
    <row r="667" spans="1:33" ht="17.25" customHeight="1" x14ac:dyDescent="0.25">
      <c r="A667" s="134">
        <f>A664+1</f>
        <v>514</v>
      </c>
      <c r="B667" s="339" t="s">
        <v>250</v>
      </c>
      <c r="C667" s="486">
        <f t="shared" ref="C667:C680" si="227">D667+M667+O667+Q667+S667+U667+W667+X667+Y667</f>
        <v>13898263.560000001</v>
      </c>
      <c r="D667" s="531">
        <f t="shared" ref="D667:D680" si="228">E667+F667+G667+H667+I667+J667</f>
        <v>4806199</v>
      </c>
      <c r="E667" s="483"/>
      <c r="F667" s="483">
        <v>412978.76</v>
      </c>
      <c r="G667" s="483">
        <v>3201289.26</v>
      </c>
      <c r="H667" s="483">
        <v>405753.62</v>
      </c>
      <c r="I667" s="483">
        <v>786177.36</v>
      </c>
      <c r="J667" s="483"/>
      <c r="K667" s="483"/>
      <c r="L667" s="483"/>
      <c r="M667" s="483"/>
      <c r="N667" s="483">
        <v>713.57</v>
      </c>
      <c r="O667" s="483">
        <v>2246921.7799999998</v>
      </c>
      <c r="P667" s="483"/>
      <c r="Q667" s="483"/>
      <c r="R667" s="483">
        <v>856.4</v>
      </c>
      <c r="S667" s="483">
        <v>6339713.3799999999</v>
      </c>
      <c r="T667" s="483"/>
      <c r="U667" s="483"/>
      <c r="V667" s="483"/>
      <c r="W667" s="483"/>
      <c r="X667" s="483">
        <f>147963.74+357465.66</f>
        <v>505429.39999999997</v>
      </c>
      <c r="Y667" s="483"/>
      <c r="Z667" s="486"/>
      <c r="AA667" s="14" t="s">
        <v>361</v>
      </c>
      <c r="AB667" s="38"/>
      <c r="AC667" s="90"/>
      <c r="AD667" s="90"/>
    </row>
    <row r="668" spans="1:33" s="137" customFormat="1" ht="18" customHeight="1" x14ac:dyDescent="0.2">
      <c r="A668" s="134">
        <f t="shared" ref="A668:A680" si="229">A667+1</f>
        <v>515</v>
      </c>
      <c r="B668" s="307" t="s">
        <v>676</v>
      </c>
      <c r="C668" s="486">
        <f t="shared" si="227"/>
        <v>622396.15999999992</v>
      </c>
      <c r="D668" s="531">
        <f t="shared" si="228"/>
        <v>0</v>
      </c>
      <c r="E668" s="483"/>
      <c r="F668" s="483"/>
      <c r="G668" s="483"/>
      <c r="H668" s="483"/>
      <c r="I668" s="483"/>
      <c r="J668" s="483"/>
      <c r="K668" s="483"/>
      <c r="L668" s="483"/>
      <c r="M668" s="483"/>
      <c r="N668" s="483"/>
      <c r="O668" s="483"/>
      <c r="P668" s="483"/>
      <c r="Q668" s="483"/>
      <c r="R668" s="483"/>
      <c r="S668" s="483"/>
      <c r="T668" s="483"/>
      <c r="U668" s="483"/>
      <c r="V668" s="483"/>
      <c r="W668" s="483"/>
      <c r="X668" s="483"/>
      <c r="Y668" s="483">
        <v>622396.15999999992</v>
      </c>
      <c r="Z668" s="486"/>
      <c r="AA668" s="18" t="s">
        <v>1486</v>
      </c>
      <c r="AB668" s="130" t="s">
        <v>989</v>
      </c>
    </row>
    <row r="669" spans="1:33" s="137" customFormat="1" ht="15" customHeight="1" x14ac:dyDescent="0.2">
      <c r="A669" s="134">
        <f t="shared" si="229"/>
        <v>516</v>
      </c>
      <c r="B669" s="307" t="s">
        <v>677</v>
      </c>
      <c r="C669" s="486">
        <f t="shared" si="227"/>
        <v>394392.66</v>
      </c>
      <c r="D669" s="531">
        <f t="shared" si="228"/>
        <v>0</v>
      </c>
      <c r="E669" s="483"/>
      <c r="F669" s="483"/>
      <c r="G669" s="483"/>
      <c r="H669" s="483"/>
      <c r="I669" s="483"/>
      <c r="J669" s="483"/>
      <c r="K669" s="483"/>
      <c r="L669" s="483"/>
      <c r="M669" s="483"/>
      <c r="N669" s="483"/>
      <c r="O669" s="483"/>
      <c r="P669" s="483"/>
      <c r="Q669" s="483"/>
      <c r="R669" s="483"/>
      <c r="S669" s="483"/>
      <c r="T669" s="483"/>
      <c r="U669" s="483"/>
      <c r="V669" s="483"/>
      <c r="W669" s="483"/>
      <c r="X669" s="483"/>
      <c r="Y669" s="483">
        <v>394392.66</v>
      </c>
      <c r="Z669" s="486"/>
      <c r="AA669" s="18" t="s">
        <v>1486</v>
      </c>
      <c r="AB669" s="130" t="s">
        <v>990</v>
      </c>
    </row>
    <row r="670" spans="1:33" s="137" customFormat="1" ht="17.25" customHeight="1" x14ac:dyDescent="0.2">
      <c r="A670" s="134">
        <f t="shared" si="229"/>
        <v>517</v>
      </c>
      <c r="B670" s="307" t="s">
        <v>678</v>
      </c>
      <c r="C670" s="486">
        <f t="shared" si="227"/>
        <v>348056.45</v>
      </c>
      <c r="D670" s="531">
        <f t="shared" si="228"/>
        <v>0</v>
      </c>
      <c r="E670" s="483"/>
      <c r="F670" s="483"/>
      <c r="G670" s="483"/>
      <c r="H670" s="483"/>
      <c r="I670" s="483"/>
      <c r="J670" s="483"/>
      <c r="K670" s="483"/>
      <c r="L670" s="483"/>
      <c r="M670" s="483"/>
      <c r="N670" s="483"/>
      <c r="O670" s="483"/>
      <c r="P670" s="483"/>
      <c r="Q670" s="483"/>
      <c r="R670" s="483"/>
      <c r="S670" s="483"/>
      <c r="T670" s="483"/>
      <c r="U670" s="483"/>
      <c r="V670" s="483"/>
      <c r="W670" s="483"/>
      <c r="X670" s="483"/>
      <c r="Y670" s="483">
        <v>348056.45</v>
      </c>
      <c r="Z670" s="486"/>
      <c r="AA670" s="18" t="s">
        <v>1486</v>
      </c>
      <c r="AB670" s="130" t="s">
        <v>990</v>
      </c>
    </row>
    <row r="671" spans="1:33" s="137" customFormat="1" ht="17.25" customHeight="1" x14ac:dyDescent="0.2">
      <c r="A671" s="134">
        <f t="shared" si="229"/>
        <v>518</v>
      </c>
      <c r="B671" s="307" t="s">
        <v>679</v>
      </c>
      <c r="C671" s="486">
        <f t="shared" si="227"/>
        <v>706246.19</v>
      </c>
      <c r="D671" s="531">
        <f t="shared" si="228"/>
        <v>0</v>
      </c>
      <c r="E671" s="483"/>
      <c r="F671" s="483"/>
      <c r="G671" s="483"/>
      <c r="H671" s="483"/>
      <c r="I671" s="483"/>
      <c r="J671" s="483"/>
      <c r="K671" s="483"/>
      <c r="L671" s="483"/>
      <c r="M671" s="483"/>
      <c r="N671" s="483"/>
      <c r="O671" s="483"/>
      <c r="P671" s="483"/>
      <c r="Q671" s="483"/>
      <c r="R671" s="483"/>
      <c r="S671" s="483"/>
      <c r="T671" s="483"/>
      <c r="U671" s="483"/>
      <c r="V671" s="483"/>
      <c r="W671" s="483"/>
      <c r="X671" s="483"/>
      <c r="Y671" s="483">
        <v>706246.19</v>
      </c>
      <c r="Z671" s="486"/>
      <c r="AA671" s="18" t="s">
        <v>1486</v>
      </c>
      <c r="AB671" s="130" t="s">
        <v>991</v>
      </c>
    </row>
    <row r="672" spans="1:33" s="137" customFormat="1" ht="17.25" customHeight="1" x14ac:dyDescent="0.2">
      <c r="A672" s="134">
        <f t="shared" si="229"/>
        <v>519</v>
      </c>
      <c r="B672" s="307" t="s">
        <v>680</v>
      </c>
      <c r="C672" s="486">
        <f t="shared" si="227"/>
        <v>718523.5</v>
      </c>
      <c r="D672" s="531">
        <f t="shared" si="228"/>
        <v>0</v>
      </c>
      <c r="E672" s="483"/>
      <c r="F672" s="483"/>
      <c r="G672" s="483"/>
      <c r="H672" s="483"/>
      <c r="I672" s="483"/>
      <c r="J672" s="483"/>
      <c r="K672" s="483"/>
      <c r="L672" s="483"/>
      <c r="M672" s="483"/>
      <c r="N672" s="483"/>
      <c r="O672" s="483"/>
      <c r="P672" s="483"/>
      <c r="Q672" s="483"/>
      <c r="R672" s="483"/>
      <c r="S672" s="483"/>
      <c r="T672" s="483"/>
      <c r="U672" s="483"/>
      <c r="V672" s="483"/>
      <c r="W672" s="483"/>
      <c r="X672" s="483"/>
      <c r="Y672" s="483">
        <v>718523.5</v>
      </c>
      <c r="Z672" s="486"/>
      <c r="AA672" s="18" t="s">
        <v>1486</v>
      </c>
      <c r="AB672" s="130" t="s">
        <v>998</v>
      </c>
    </row>
    <row r="673" spans="1:30" s="137" customFormat="1" ht="17.25" customHeight="1" x14ac:dyDescent="0.2">
      <c r="A673" s="134">
        <f t="shared" si="229"/>
        <v>520</v>
      </c>
      <c r="B673" s="307" t="s">
        <v>681</v>
      </c>
      <c r="C673" s="486">
        <f t="shared" si="227"/>
        <v>554849.18000000005</v>
      </c>
      <c r="D673" s="531">
        <f t="shared" si="228"/>
        <v>0</v>
      </c>
      <c r="E673" s="483"/>
      <c r="F673" s="483"/>
      <c r="G673" s="483"/>
      <c r="H673" s="483"/>
      <c r="I673" s="483"/>
      <c r="J673" s="483"/>
      <c r="K673" s="483"/>
      <c r="L673" s="483"/>
      <c r="M673" s="483"/>
      <c r="N673" s="483"/>
      <c r="O673" s="483"/>
      <c r="P673" s="483"/>
      <c r="Q673" s="483"/>
      <c r="R673" s="483"/>
      <c r="S673" s="483"/>
      <c r="T673" s="483"/>
      <c r="U673" s="483"/>
      <c r="V673" s="483"/>
      <c r="W673" s="483"/>
      <c r="X673" s="483"/>
      <c r="Y673" s="483">
        <v>554849.18000000005</v>
      </c>
      <c r="Z673" s="486"/>
      <c r="AA673" s="18" t="s">
        <v>1486</v>
      </c>
      <c r="AB673" s="130" t="s">
        <v>993</v>
      </c>
    </row>
    <row r="674" spans="1:30" s="137" customFormat="1" ht="17.25" customHeight="1" x14ac:dyDescent="0.2">
      <c r="A674" s="134">
        <f t="shared" si="229"/>
        <v>521</v>
      </c>
      <c r="B674" s="307" t="s">
        <v>682</v>
      </c>
      <c r="C674" s="486">
        <f t="shared" si="227"/>
        <v>405194.02</v>
      </c>
      <c r="D674" s="531">
        <f t="shared" si="228"/>
        <v>0</v>
      </c>
      <c r="E674" s="483"/>
      <c r="F674" s="483"/>
      <c r="G674" s="483"/>
      <c r="H674" s="483"/>
      <c r="I674" s="483"/>
      <c r="J674" s="483"/>
      <c r="K674" s="483"/>
      <c r="L674" s="483"/>
      <c r="M674" s="483"/>
      <c r="N674" s="483"/>
      <c r="O674" s="483"/>
      <c r="P674" s="483"/>
      <c r="Q674" s="483"/>
      <c r="R674" s="483"/>
      <c r="S674" s="483"/>
      <c r="T674" s="483"/>
      <c r="U674" s="483"/>
      <c r="V674" s="483"/>
      <c r="W674" s="483"/>
      <c r="X674" s="483"/>
      <c r="Y674" s="483">
        <v>405194.02</v>
      </c>
      <c r="Z674" s="486"/>
      <c r="AA674" s="18" t="s">
        <v>1486</v>
      </c>
      <c r="AB674" s="130" t="s">
        <v>992</v>
      </c>
    </row>
    <row r="675" spans="1:30" s="137" customFormat="1" ht="17.25" customHeight="1" x14ac:dyDescent="0.2">
      <c r="A675" s="134">
        <f t="shared" si="229"/>
        <v>522</v>
      </c>
      <c r="B675" s="307" t="s">
        <v>683</v>
      </c>
      <c r="C675" s="486">
        <f t="shared" si="227"/>
        <v>499071.5</v>
      </c>
      <c r="D675" s="531">
        <f t="shared" si="228"/>
        <v>0</v>
      </c>
      <c r="E675" s="483"/>
      <c r="F675" s="483"/>
      <c r="G675" s="483"/>
      <c r="H675" s="483"/>
      <c r="I675" s="483"/>
      <c r="J675" s="483"/>
      <c r="K675" s="483"/>
      <c r="L675" s="483"/>
      <c r="M675" s="483"/>
      <c r="N675" s="483"/>
      <c r="O675" s="483"/>
      <c r="P675" s="483"/>
      <c r="Q675" s="483"/>
      <c r="R675" s="483"/>
      <c r="S675" s="483"/>
      <c r="T675" s="483"/>
      <c r="U675" s="483"/>
      <c r="V675" s="483"/>
      <c r="W675" s="483"/>
      <c r="X675" s="483"/>
      <c r="Y675" s="483">
        <v>499071.5</v>
      </c>
      <c r="Z675" s="486"/>
      <c r="AA675" s="18" t="s">
        <v>1486</v>
      </c>
      <c r="AB675" s="130" t="s">
        <v>993</v>
      </c>
    </row>
    <row r="676" spans="1:30" s="137" customFormat="1" ht="17.25" customHeight="1" x14ac:dyDescent="0.2">
      <c r="A676" s="134">
        <f t="shared" si="229"/>
        <v>523</v>
      </c>
      <c r="B676" s="307" t="s">
        <v>684</v>
      </c>
      <c r="C676" s="486">
        <f t="shared" si="227"/>
        <v>505133.27</v>
      </c>
      <c r="D676" s="531">
        <f t="shared" si="228"/>
        <v>0</v>
      </c>
      <c r="E676" s="483"/>
      <c r="F676" s="483"/>
      <c r="G676" s="483"/>
      <c r="H676" s="483"/>
      <c r="I676" s="483"/>
      <c r="J676" s="483"/>
      <c r="K676" s="483"/>
      <c r="L676" s="483"/>
      <c r="M676" s="483"/>
      <c r="N676" s="483"/>
      <c r="O676" s="483"/>
      <c r="P676" s="483"/>
      <c r="Q676" s="483"/>
      <c r="R676" s="483"/>
      <c r="S676" s="483"/>
      <c r="T676" s="483"/>
      <c r="U676" s="483"/>
      <c r="V676" s="483"/>
      <c r="W676" s="483"/>
      <c r="X676" s="483"/>
      <c r="Y676" s="483">
        <v>505133.27</v>
      </c>
      <c r="Z676" s="486"/>
      <c r="AA676" s="18" t="s">
        <v>1486</v>
      </c>
      <c r="AB676" s="130" t="s">
        <v>994</v>
      </c>
    </row>
    <row r="677" spans="1:30" s="137" customFormat="1" ht="17.25" customHeight="1" x14ac:dyDescent="0.2">
      <c r="A677" s="134">
        <f t="shared" si="229"/>
        <v>524</v>
      </c>
      <c r="B677" s="307" t="s">
        <v>685</v>
      </c>
      <c r="C677" s="486">
        <f t="shared" si="227"/>
        <v>196097.71</v>
      </c>
      <c r="D677" s="531">
        <f t="shared" si="228"/>
        <v>0</v>
      </c>
      <c r="E677" s="483"/>
      <c r="F677" s="483"/>
      <c r="G677" s="483"/>
      <c r="H677" s="483"/>
      <c r="I677" s="483"/>
      <c r="J677" s="483"/>
      <c r="K677" s="483"/>
      <c r="L677" s="483"/>
      <c r="M677" s="483"/>
      <c r="N677" s="483"/>
      <c r="O677" s="483"/>
      <c r="P677" s="483"/>
      <c r="Q677" s="483"/>
      <c r="R677" s="483"/>
      <c r="S677" s="483"/>
      <c r="T677" s="483"/>
      <c r="U677" s="483"/>
      <c r="V677" s="483"/>
      <c r="W677" s="483"/>
      <c r="X677" s="483"/>
      <c r="Y677" s="483">
        <v>196097.71</v>
      </c>
      <c r="Z677" s="486"/>
      <c r="AA677" s="18" t="s">
        <v>1486</v>
      </c>
      <c r="AB677" s="130" t="s">
        <v>995</v>
      </c>
    </row>
    <row r="678" spans="1:30" s="137" customFormat="1" ht="17.25" customHeight="1" x14ac:dyDescent="0.2">
      <c r="A678" s="134">
        <f t="shared" si="229"/>
        <v>525</v>
      </c>
      <c r="B678" s="307" t="s">
        <v>686</v>
      </c>
      <c r="C678" s="486">
        <f t="shared" si="227"/>
        <v>355805.23</v>
      </c>
      <c r="D678" s="531">
        <f t="shared" si="228"/>
        <v>0</v>
      </c>
      <c r="E678" s="483"/>
      <c r="F678" s="483"/>
      <c r="G678" s="483"/>
      <c r="H678" s="483"/>
      <c r="I678" s="483"/>
      <c r="J678" s="483"/>
      <c r="K678" s="483"/>
      <c r="L678" s="483"/>
      <c r="M678" s="483"/>
      <c r="N678" s="483"/>
      <c r="O678" s="483"/>
      <c r="P678" s="483"/>
      <c r="Q678" s="483"/>
      <c r="R678" s="483"/>
      <c r="S678" s="483"/>
      <c r="T678" s="483"/>
      <c r="U678" s="483"/>
      <c r="V678" s="483"/>
      <c r="W678" s="483"/>
      <c r="X678" s="483"/>
      <c r="Y678" s="483">
        <v>355805.23</v>
      </c>
      <c r="Z678" s="486"/>
      <c r="AA678" s="18" t="s">
        <v>1486</v>
      </c>
      <c r="AB678" s="130" t="s">
        <v>996</v>
      </c>
    </row>
    <row r="679" spans="1:30" s="137" customFormat="1" ht="17.25" customHeight="1" x14ac:dyDescent="0.2">
      <c r="A679" s="134">
        <f t="shared" si="229"/>
        <v>526</v>
      </c>
      <c r="B679" s="307" t="s">
        <v>687</v>
      </c>
      <c r="C679" s="486">
        <f t="shared" si="227"/>
        <v>440619.1</v>
      </c>
      <c r="D679" s="531">
        <f t="shared" si="228"/>
        <v>0</v>
      </c>
      <c r="E679" s="483"/>
      <c r="F679" s="483"/>
      <c r="G679" s="483"/>
      <c r="H679" s="483"/>
      <c r="I679" s="483"/>
      <c r="J679" s="483"/>
      <c r="K679" s="483"/>
      <c r="L679" s="483"/>
      <c r="M679" s="483"/>
      <c r="N679" s="483"/>
      <c r="O679" s="483"/>
      <c r="P679" s="483"/>
      <c r="Q679" s="483"/>
      <c r="R679" s="483"/>
      <c r="S679" s="483"/>
      <c r="T679" s="483"/>
      <c r="U679" s="483"/>
      <c r="V679" s="483"/>
      <c r="W679" s="483"/>
      <c r="X679" s="483"/>
      <c r="Y679" s="483">
        <v>440619.1</v>
      </c>
      <c r="Z679" s="486"/>
      <c r="AA679" s="18"/>
      <c r="AB679" s="130" t="s">
        <v>997</v>
      </c>
    </row>
    <row r="680" spans="1:30" s="137" customFormat="1" ht="18" customHeight="1" x14ac:dyDescent="0.2">
      <c r="A680" s="134">
        <f t="shared" si="229"/>
        <v>527</v>
      </c>
      <c r="B680" s="307" t="s">
        <v>688</v>
      </c>
      <c r="C680" s="486">
        <f t="shared" si="227"/>
        <v>372859.59</v>
      </c>
      <c r="D680" s="531">
        <f t="shared" si="228"/>
        <v>0</v>
      </c>
      <c r="E680" s="483"/>
      <c r="F680" s="483"/>
      <c r="G680" s="483"/>
      <c r="H680" s="483"/>
      <c r="I680" s="483"/>
      <c r="J680" s="483"/>
      <c r="K680" s="483"/>
      <c r="L680" s="483"/>
      <c r="M680" s="483"/>
      <c r="N680" s="483"/>
      <c r="O680" s="483"/>
      <c r="P680" s="483"/>
      <c r="Q680" s="483"/>
      <c r="R680" s="483"/>
      <c r="S680" s="483"/>
      <c r="T680" s="483"/>
      <c r="U680" s="483"/>
      <c r="V680" s="483"/>
      <c r="W680" s="483"/>
      <c r="X680" s="483"/>
      <c r="Y680" s="483">
        <v>372859.59</v>
      </c>
      <c r="Z680" s="486"/>
      <c r="AA680" s="18" t="s">
        <v>1486</v>
      </c>
      <c r="AB680" s="130" t="s">
        <v>990</v>
      </c>
    </row>
    <row r="681" spans="1:30" ht="17.25" customHeight="1" x14ac:dyDescent="0.25">
      <c r="A681" s="659" t="s">
        <v>17</v>
      </c>
      <c r="B681" s="660"/>
      <c r="C681" s="486">
        <f>SUM(C667:C680)</f>
        <v>20017508.120000001</v>
      </c>
      <c r="D681" s="483">
        <f t="shared" ref="D681:Y681" si="230">SUM(D667:D680)</f>
        <v>4806199</v>
      </c>
      <c r="E681" s="483">
        <f t="shared" si="230"/>
        <v>0</v>
      </c>
      <c r="F681" s="483">
        <f t="shared" si="230"/>
        <v>412978.76</v>
      </c>
      <c r="G681" s="483">
        <f t="shared" si="230"/>
        <v>3201289.26</v>
      </c>
      <c r="H681" s="483">
        <f t="shared" si="230"/>
        <v>405753.62</v>
      </c>
      <c r="I681" s="483">
        <f t="shared" si="230"/>
        <v>786177.36</v>
      </c>
      <c r="J681" s="483">
        <f t="shared" si="230"/>
        <v>0</v>
      </c>
      <c r="K681" s="483">
        <f t="shared" si="230"/>
        <v>0</v>
      </c>
      <c r="L681" s="483">
        <f t="shared" ref="L681" si="231">SUM(L667:L680)</f>
        <v>0</v>
      </c>
      <c r="M681" s="483">
        <f t="shared" si="230"/>
        <v>0</v>
      </c>
      <c r="N681" s="483">
        <f t="shared" si="230"/>
        <v>713.57</v>
      </c>
      <c r="O681" s="483">
        <f t="shared" si="230"/>
        <v>2246921.7799999998</v>
      </c>
      <c r="P681" s="483">
        <f t="shared" si="230"/>
        <v>0</v>
      </c>
      <c r="Q681" s="483">
        <f t="shared" si="230"/>
        <v>0</v>
      </c>
      <c r="R681" s="483">
        <f t="shared" si="230"/>
        <v>856.4</v>
      </c>
      <c r="S681" s="483">
        <f t="shared" si="230"/>
        <v>6339713.3799999999</v>
      </c>
      <c r="T681" s="483">
        <f t="shared" si="230"/>
        <v>0</v>
      </c>
      <c r="U681" s="483">
        <f t="shared" si="230"/>
        <v>0</v>
      </c>
      <c r="V681" s="483">
        <f t="shared" si="230"/>
        <v>0</v>
      </c>
      <c r="W681" s="483">
        <f t="shared" si="230"/>
        <v>0</v>
      </c>
      <c r="X681" s="483">
        <f t="shared" si="230"/>
        <v>505429.39999999997</v>
      </c>
      <c r="Y681" s="483">
        <f t="shared" si="230"/>
        <v>6119244.5599999987</v>
      </c>
      <c r="Z681" s="486">
        <f>(C681-Y681)*0.0214</f>
        <v>297422.84018400003</v>
      </c>
      <c r="AA681" s="14"/>
      <c r="AB681" s="38"/>
      <c r="AC681" s="90"/>
      <c r="AD681" s="90"/>
    </row>
    <row r="682" spans="1:30" ht="17.25" customHeight="1" x14ac:dyDescent="0.25">
      <c r="A682" s="554" t="s">
        <v>126</v>
      </c>
      <c r="B682" s="555"/>
      <c r="C682" s="556"/>
      <c r="D682" s="533"/>
      <c r="E682" s="533"/>
      <c r="F682" s="533"/>
      <c r="G682" s="533"/>
      <c r="H682" s="533"/>
      <c r="I682" s="533"/>
      <c r="J682" s="533"/>
      <c r="K682" s="533"/>
      <c r="L682" s="533"/>
      <c r="M682" s="533"/>
      <c r="N682" s="533"/>
      <c r="O682" s="533"/>
      <c r="P682" s="533"/>
      <c r="Q682" s="533"/>
      <c r="R682" s="533"/>
      <c r="S682" s="533"/>
      <c r="T682" s="533"/>
      <c r="U682" s="533"/>
      <c r="V682" s="533"/>
      <c r="W682" s="533"/>
      <c r="X682" s="533"/>
      <c r="Y682" s="533"/>
      <c r="Z682" s="538"/>
      <c r="AA682" s="14"/>
      <c r="AB682" s="38"/>
      <c r="AC682" s="40"/>
      <c r="AD682" s="90"/>
    </row>
    <row r="683" spans="1:30" ht="17.25" customHeight="1" x14ac:dyDescent="0.25">
      <c r="A683" s="134">
        <f>A680+1</f>
        <v>528</v>
      </c>
      <c r="B683" s="339" t="s">
        <v>689</v>
      </c>
      <c r="C683" s="486">
        <f t="shared" ref="C683:C689" si="232">D683+M683+O683+Q683+S683+U683+W683+X683+Y683</f>
        <v>9341437.0600000005</v>
      </c>
      <c r="D683" s="531">
        <f t="shared" ref="D683:D689" si="233">E683+F683+G683+H683+I683+J683</f>
        <v>9341437.0600000005</v>
      </c>
      <c r="E683" s="483"/>
      <c r="F683" s="483"/>
      <c r="G683" s="531">
        <v>5940890.3200000003</v>
      </c>
      <c r="H683" s="483"/>
      <c r="I683" s="531">
        <v>2120021.06</v>
      </c>
      <c r="J683" s="531">
        <v>1280525.68</v>
      </c>
      <c r="K683" s="483"/>
      <c r="L683" s="483"/>
      <c r="M683" s="483"/>
      <c r="N683" s="483"/>
      <c r="O683" s="483"/>
      <c r="P683" s="483"/>
      <c r="Q683" s="483"/>
      <c r="R683" s="483"/>
      <c r="S683" s="483"/>
      <c r="T683" s="483"/>
      <c r="U683" s="483"/>
      <c r="V683" s="483"/>
      <c r="W683" s="483"/>
      <c r="X683" s="483"/>
      <c r="Y683" s="483"/>
      <c r="Z683" s="486"/>
      <c r="AA683" s="14"/>
      <c r="AB683" s="38"/>
      <c r="AC683" s="90"/>
      <c r="AD683" s="90"/>
    </row>
    <row r="684" spans="1:30" ht="17.25" customHeight="1" x14ac:dyDescent="0.25">
      <c r="A684" s="134">
        <f t="shared" ref="A684:A689" si="234">A683+1</f>
        <v>529</v>
      </c>
      <c r="B684" s="339" t="s">
        <v>1038</v>
      </c>
      <c r="C684" s="486">
        <f t="shared" si="232"/>
        <v>777693.21000000008</v>
      </c>
      <c r="D684" s="531">
        <f t="shared" si="233"/>
        <v>0</v>
      </c>
      <c r="E684" s="483"/>
      <c r="F684" s="483"/>
      <c r="G684" s="531"/>
      <c r="H684" s="483"/>
      <c r="I684" s="531"/>
      <c r="J684" s="531"/>
      <c r="K684" s="483"/>
      <c r="L684" s="483"/>
      <c r="M684" s="483"/>
      <c r="N684" s="483"/>
      <c r="O684" s="483"/>
      <c r="P684" s="483"/>
      <c r="Q684" s="483"/>
      <c r="R684" s="483"/>
      <c r="S684" s="483"/>
      <c r="T684" s="483"/>
      <c r="U684" s="483"/>
      <c r="V684" s="483"/>
      <c r="W684" s="483"/>
      <c r="X684" s="483"/>
      <c r="Y684" s="483">
        <v>777693.21000000008</v>
      </c>
      <c r="Z684" s="486"/>
      <c r="AA684" s="14"/>
      <c r="AB684" s="38" t="s">
        <v>1143</v>
      </c>
      <c r="AC684" s="90"/>
      <c r="AD684" s="90"/>
    </row>
    <row r="685" spans="1:30" ht="17.25" customHeight="1" x14ac:dyDescent="0.25">
      <c r="A685" s="134">
        <f t="shared" si="234"/>
        <v>530</v>
      </c>
      <c r="B685" s="340" t="s">
        <v>1696</v>
      </c>
      <c r="C685" s="486">
        <f t="shared" si="232"/>
        <v>28927282.280000001</v>
      </c>
      <c r="D685" s="531">
        <f t="shared" si="233"/>
        <v>4218360.76</v>
      </c>
      <c r="F685" s="483">
        <v>2002598.06</v>
      </c>
      <c r="H685" s="483">
        <v>1211582.7</v>
      </c>
      <c r="J685" s="483">
        <v>1004180</v>
      </c>
      <c r="K685" s="483"/>
      <c r="L685" s="437"/>
      <c r="M685" s="437"/>
      <c r="N685" s="483">
        <v>936</v>
      </c>
      <c r="O685" s="483">
        <v>4721079.7</v>
      </c>
      <c r="P685" s="483"/>
      <c r="Q685" s="437"/>
      <c r="R685" s="483">
        <v>100</v>
      </c>
      <c r="S685" s="483">
        <v>19987841.82</v>
      </c>
      <c r="T685" s="483"/>
      <c r="U685" s="483"/>
      <c r="V685" s="483"/>
      <c r="W685" s="483"/>
      <c r="X685" s="483"/>
      <c r="Y685" s="483"/>
      <c r="Z685" s="39"/>
      <c r="AA685" s="14"/>
      <c r="AB685" s="38"/>
      <c r="AC685" s="90"/>
      <c r="AD685" s="90"/>
    </row>
    <row r="686" spans="1:30" ht="17.25" customHeight="1" x14ac:dyDescent="0.25">
      <c r="A686" s="134">
        <f t="shared" si="234"/>
        <v>531</v>
      </c>
      <c r="B686" s="339" t="s">
        <v>1039</v>
      </c>
      <c r="C686" s="486">
        <f t="shared" si="232"/>
        <v>246806.71</v>
      </c>
      <c r="D686" s="531">
        <f t="shared" si="233"/>
        <v>0</v>
      </c>
      <c r="E686" s="483"/>
      <c r="F686" s="483"/>
      <c r="G686" s="531"/>
      <c r="H686" s="483"/>
      <c r="I686" s="531"/>
      <c r="J686" s="531"/>
      <c r="K686" s="483"/>
      <c r="L686" s="483"/>
      <c r="M686" s="483"/>
      <c r="N686" s="483"/>
      <c r="O686" s="483"/>
      <c r="P686" s="483"/>
      <c r="Q686" s="483"/>
      <c r="R686" s="483"/>
      <c r="S686" s="483"/>
      <c r="T686" s="483"/>
      <c r="U686" s="483"/>
      <c r="V686" s="483"/>
      <c r="W686" s="483"/>
      <c r="X686" s="483"/>
      <c r="Y686" s="483">
        <v>246806.71</v>
      </c>
      <c r="Z686" s="486"/>
      <c r="AA686" s="14"/>
      <c r="AB686" s="38" t="s">
        <v>1004</v>
      </c>
      <c r="AC686" s="90"/>
      <c r="AD686" s="90"/>
    </row>
    <row r="687" spans="1:30" ht="17.25" customHeight="1" x14ac:dyDescent="0.25">
      <c r="A687" s="485">
        <f t="shared" si="234"/>
        <v>532</v>
      </c>
      <c r="B687" s="339" t="s">
        <v>1037</v>
      </c>
      <c r="C687" s="486">
        <f t="shared" si="232"/>
        <v>895871.52</v>
      </c>
      <c r="D687" s="531">
        <f t="shared" si="233"/>
        <v>0</v>
      </c>
      <c r="E687" s="483"/>
      <c r="F687" s="483"/>
      <c r="G687" s="531"/>
      <c r="H687" s="483"/>
      <c r="I687" s="531"/>
      <c r="J687" s="531"/>
      <c r="K687" s="483"/>
      <c r="L687" s="483"/>
      <c r="M687" s="483"/>
      <c r="N687" s="483"/>
      <c r="O687" s="483"/>
      <c r="P687" s="483"/>
      <c r="Q687" s="483"/>
      <c r="R687" s="483"/>
      <c r="S687" s="483"/>
      <c r="T687" s="483"/>
      <c r="U687" s="483"/>
      <c r="V687" s="483"/>
      <c r="W687" s="483"/>
      <c r="X687" s="483"/>
      <c r="Y687" s="483">
        <v>895871.52</v>
      </c>
      <c r="Z687" s="486"/>
      <c r="AA687" s="38"/>
      <c r="AB687" s="38" t="s">
        <v>1451</v>
      </c>
      <c r="AC687" s="90"/>
      <c r="AD687" s="90"/>
    </row>
    <row r="688" spans="1:30" ht="17.25" customHeight="1" x14ac:dyDescent="0.25">
      <c r="A688" s="485">
        <f t="shared" si="234"/>
        <v>533</v>
      </c>
      <c r="B688" s="339" t="s">
        <v>1040</v>
      </c>
      <c r="C688" s="486">
        <f t="shared" si="232"/>
        <v>271245.46999999997</v>
      </c>
      <c r="D688" s="531">
        <f t="shared" si="233"/>
        <v>0</v>
      </c>
      <c r="E688" s="483"/>
      <c r="F688" s="483"/>
      <c r="G688" s="531"/>
      <c r="H688" s="483"/>
      <c r="I688" s="531"/>
      <c r="J688" s="531"/>
      <c r="K688" s="483"/>
      <c r="L688" s="483"/>
      <c r="M688" s="483"/>
      <c r="N688" s="483"/>
      <c r="O688" s="483"/>
      <c r="P688" s="483"/>
      <c r="Q688" s="483"/>
      <c r="R688" s="483"/>
      <c r="S688" s="483"/>
      <c r="T688" s="483"/>
      <c r="U688" s="483"/>
      <c r="V688" s="483"/>
      <c r="W688" s="483"/>
      <c r="X688" s="483"/>
      <c r="Y688" s="483">
        <v>271245.46999999997</v>
      </c>
      <c r="Z688" s="486"/>
      <c r="AA688" s="14"/>
      <c r="AB688" s="38" t="s">
        <v>1004</v>
      </c>
      <c r="AC688" s="90"/>
      <c r="AD688" s="90"/>
    </row>
    <row r="689" spans="1:33" ht="17.25" customHeight="1" x14ac:dyDescent="0.25">
      <c r="A689" s="485">
        <f t="shared" si="234"/>
        <v>534</v>
      </c>
      <c r="B689" s="339" t="s">
        <v>1041</v>
      </c>
      <c r="C689" s="486">
        <f t="shared" si="232"/>
        <v>229525.73</v>
      </c>
      <c r="D689" s="531">
        <f t="shared" si="233"/>
        <v>0</v>
      </c>
      <c r="E689" s="483"/>
      <c r="F689" s="483"/>
      <c r="G689" s="531"/>
      <c r="H689" s="483"/>
      <c r="I689" s="531"/>
      <c r="J689" s="531"/>
      <c r="K689" s="483"/>
      <c r="L689" s="483"/>
      <c r="M689" s="483"/>
      <c r="N689" s="483"/>
      <c r="O689" s="483"/>
      <c r="P689" s="483"/>
      <c r="Q689" s="483"/>
      <c r="R689" s="483"/>
      <c r="S689" s="483"/>
      <c r="T689" s="483"/>
      <c r="U689" s="483"/>
      <c r="V689" s="483"/>
      <c r="W689" s="483"/>
      <c r="X689" s="483"/>
      <c r="Y689" s="483">
        <v>229525.73</v>
      </c>
      <c r="Z689" s="486"/>
      <c r="AA689" s="14"/>
      <c r="AB689" s="38" t="s">
        <v>1004</v>
      </c>
      <c r="AC689" s="90"/>
      <c r="AD689" s="90"/>
    </row>
    <row r="690" spans="1:33" ht="17.25" customHeight="1" x14ac:dyDescent="0.25">
      <c r="A690" s="659" t="s">
        <v>17</v>
      </c>
      <c r="B690" s="660"/>
      <c r="C690" s="486">
        <f>SUM(C683:C689)</f>
        <v>40689861.980000004</v>
      </c>
      <c r="D690" s="483">
        <f t="shared" ref="D690:Y690" si="235">SUM(D683:D689)</f>
        <v>13559797.82</v>
      </c>
      <c r="E690" s="483">
        <f t="shared" si="235"/>
        <v>0</v>
      </c>
      <c r="F690" s="483">
        <f t="shared" si="235"/>
        <v>2002598.06</v>
      </c>
      <c r="G690" s="483">
        <f t="shared" si="235"/>
        <v>5940890.3200000003</v>
      </c>
      <c r="H690" s="483">
        <f t="shared" si="235"/>
        <v>1211582.7</v>
      </c>
      <c r="I690" s="483">
        <f t="shared" si="235"/>
        <v>2120021.06</v>
      </c>
      <c r="J690" s="483">
        <f t="shared" si="235"/>
        <v>2284705.6799999997</v>
      </c>
      <c r="K690" s="483">
        <f t="shared" si="235"/>
        <v>0</v>
      </c>
      <c r="L690" s="483">
        <f t="shared" ref="L690" si="236">SUM(L683:L689)</f>
        <v>0</v>
      </c>
      <c r="M690" s="483">
        <f t="shared" si="235"/>
        <v>0</v>
      </c>
      <c r="N690" s="483">
        <f t="shared" si="235"/>
        <v>936</v>
      </c>
      <c r="O690" s="483">
        <f t="shared" si="235"/>
        <v>4721079.7</v>
      </c>
      <c r="P690" s="483">
        <f t="shared" si="235"/>
        <v>0</v>
      </c>
      <c r="Q690" s="483">
        <f t="shared" si="235"/>
        <v>0</v>
      </c>
      <c r="R690" s="483">
        <f t="shared" si="235"/>
        <v>100</v>
      </c>
      <c r="S690" s="483">
        <f t="shared" si="235"/>
        <v>19987841.82</v>
      </c>
      <c r="T690" s="483">
        <f t="shared" si="235"/>
        <v>0</v>
      </c>
      <c r="U690" s="483">
        <f t="shared" si="235"/>
        <v>0</v>
      </c>
      <c r="V690" s="483">
        <f t="shared" si="235"/>
        <v>0</v>
      </c>
      <c r="W690" s="483">
        <f t="shared" si="235"/>
        <v>0</v>
      </c>
      <c r="X690" s="483">
        <f t="shared" si="235"/>
        <v>0</v>
      </c>
      <c r="Y690" s="483">
        <f t="shared" si="235"/>
        <v>2421142.64</v>
      </c>
      <c r="Z690" s="486">
        <f>(C690-Y690)*0.0214</f>
        <v>818950.59387600003</v>
      </c>
      <c r="AA690" s="14"/>
      <c r="AB690" s="38"/>
      <c r="AC690" s="90"/>
      <c r="AD690" s="90"/>
      <c r="AG690" s="91"/>
    </row>
    <row r="691" spans="1:33" ht="17.25" customHeight="1" x14ac:dyDescent="0.25">
      <c r="A691" s="554" t="s">
        <v>127</v>
      </c>
      <c r="B691" s="555"/>
      <c r="C691" s="556"/>
      <c r="D691" s="533"/>
      <c r="E691" s="533"/>
      <c r="F691" s="533"/>
      <c r="G691" s="533"/>
      <c r="H691" s="533"/>
      <c r="I691" s="533"/>
      <c r="J691" s="533"/>
      <c r="K691" s="533"/>
      <c r="L691" s="533"/>
      <c r="M691" s="533"/>
      <c r="N691" s="533"/>
      <c r="O691" s="533"/>
      <c r="P691" s="533"/>
      <c r="Q691" s="533"/>
      <c r="R691" s="533"/>
      <c r="S691" s="533"/>
      <c r="T691" s="533"/>
      <c r="U691" s="533"/>
      <c r="V691" s="533"/>
      <c r="W691" s="533"/>
      <c r="X691" s="533"/>
      <c r="Y691" s="533"/>
      <c r="Z691" s="538"/>
      <c r="AA691" s="14"/>
      <c r="AB691" s="38"/>
      <c r="AC691" s="40"/>
      <c r="AD691" s="90"/>
    </row>
    <row r="692" spans="1:33" ht="17.25" customHeight="1" x14ac:dyDescent="0.25">
      <c r="A692" s="134">
        <f>A689+1</f>
        <v>535</v>
      </c>
      <c r="B692" s="339" t="s">
        <v>251</v>
      </c>
      <c r="C692" s="486">
        <f>D692+M692+O692+Q692+S692+U692+W692+X692+Y692</f>
        <v>30758958.520000003</v>
      </c>
      <c r="D692" s="531">
        <f>E692+F692+G692+H692+I692+J692</f>
        <v>17161822.060000002</v>
      </c>
      <c r="E692" s="483"/>
      <c r="F692" s="483"/>
      <c r="G692" s="483">
        <v>9388431.6400000006</v>
      </c>
      <c r="H692" s="483">
        <v>2055615.46</v>
      </c>
      <c r="I692" s="483">
        <v>3822220.6</v>
      </c>
      <c r="J692" s="483">
        <v>1895554.36</v>
      </c>
      <c r="K692" s="483"/>
      <c r="L692" s="483"/>
      <c r="M692" s="483"/>
      <c r="N692" s="483"/>
      <c r="O692" s="483"/>
      <c r="P692" s="483">
        <v>714</v>
      </c>
      <c r="Q692" s="483">
        <v>13597136.460000001</v>
      </c>
      <c r="R692" s="483"/>
      <c r="S692" s="483"/>
      <c r="T692" s="483"/>
      <c r="U692" s="483"/>
      <c r="V692" s="483"/>
      <c r="W692" s="483"/>
      <c r="X692" s="483"/>
      <c r="Y692" s="483"/>
      <c r="Z692" s="486"/>
      <c r="AA692" s="14"/>
      <c r="AB692" s="38"/>
      <c r="AC692" s="90"/>
      <c r="AD692" s="90"/>
    </row>
    <row r="693" spans="1:33" ht="17.25" customHeight="1" x14ac:dyDescent="0.25">
      <c r="A693" s="659" t="s">
        <v>17</v>
      </c>
      <c r="B693" s="660"/>
      <c r="C693" s="486">
        <f t="shared" ref="C693:Y693" si="237">SUM(C692)</f>
        <v>30758958.520000003</v>
      </c>
      <c r="D693" s="483">
        <f t="shared" si="237"/>
        <v>17161822.060000002</v>
      </c>
      <c r="E693" s="483">
        <f t="shared" si="237"/>
        <v>0</v>
      </c>
      <c r="F693" s="483">
        <f t="shared" si="237"/>
        <v>0</v>
      </c>
      <c r="G693" s="483">
        <f t="shared" si="237"/>
        <v>9388431.6400000006</v>
      </c>
      <c r="H693" s="483">
        <f t="shared" si="237"/>
        <v>2055615.46</v>
      </c>
      <c r="I693" s="483">
        <f t="shared" si="237"/>
        <v>3822220.6</v>
      </c>
      <c r="J693" s="483">
        <f t="shared" si="237"/>
        <v>1895554.36</v>
      </c>
      <c r="K693" s="483">
        <f t="shared" si="237"/>
        <v>0</v>
      </c>
      <c r="L693" s="483">
        <f t="shared" ref="L693" si="238">SUM(L692)</f>
        <v>0</v>
      </c>
      <c r="M693" s="483">
        <f t="shared" si="237"/>
        <v>0</v>
      </c>
      <c r="N693" s="483">
        <f t="shared" si="237"/>
        <v>0</v>
      </c>
      <c r="O693" s="483">
        <f t="shared" si="237"/>
        <v>0</v>
      </c>
      <c r="P693" s="483">
        <f t="shared" si="237"/>
        <v>714</v>
      </c>
      <c r="Q693" s="483">
        <f t="shared" si="237"/>
        <v>13597136.460000001</v>
      </c>
      <c r="R693" s="483">
        <f t="shared" si="237"/>
        <v>0</v>
      </c>
      <c r="S693" s="483">
        <f t="shared" si="237"/>
        <v>0</v>
      </c>
      <c r="T693" s="483">
        <f t="shared" si="237"/>
        <v>0</v>
      </c>
      <c r="U693" s="483">
        <f t="shared" si="237"/>
        <v>0</v>
      </c>
      <c r="V693" s="483">
        <f t="shared" si="237"/>
        <v>0</v>
      </c>
      <c r="W693" s="483">
        <f t="shared" si="237"/>
        <v>0</v>
      </c>
      <c r="X693" s="483">
        <f t="shared" si="237"/>
        <v>0</v>
      </c>
      <c r="Y693" s="483">
        <f t="shared" si="237"/>
        <v>0</v>
      </c>
      <c r="Z693" s="486">
        <f>(C693-Y693)*0.0214</f>
        <v>658241.71232799999</v>
      </c>
      <c r="AA693" s="14"/>
      <c r="AB693" s="38"/>
      <c r="AC693" s="90"/>
      <c r="AD693" s="90"/>
      <c r="AG693" s="91"/>
    </row>
    <row r="694" spans="1:33" ht="17.25" customHeight="1" x14ac:dyDescent="0.25">
      <c r="A694" s="554" t="s">
        <v>674</v>
      </c>
      <c r="B694" s="555"/>
      <c r="C694" s="556"/>
      <c r="D694" s="533"/>
      <c r="E694" s="533"/>
      <c r="F694" s="533"/>
      <c r="G694" s="533"/>
      <c r="H694" s="533"/>
      <c r="I694" s="533"/>
      <c r="J694" s="533"/>
      <c r="K694" s="533"/>
      <c r="L694" s="533"/>
      <c r="M694" s="533"/>
      <c r="N694" s="533"/>
      <c r="O694" s="533"/>
      <c r="P694" s="533"/>
      <c r="Q694" s="533"/>
      <c r="R694" s="533"/>
      <c r="S694" s="533"/>
      <c r="T694" s="533"/>
      <c r="U694" s="533"/>
      <c r="V694" s="533"/>
      <c r="W694" s="533"/>
      <c r="X694" s="533"/>
      <c r="Y694" s="533"/>
      <c r="Z694" s="538"/>
      <c r="AA694" s="14"/>
      <c r="AB694" s="38"/>
      <c r="AC694" s="40"/>
      <c r="AD694" s="90"/>
    </row>
    <row r="695" spans="1:33" s="137" customFormat="1" ht="15.75" customHeight="1" x14ac:dyDescent="0.2">
      <c r="A695" s="485">
        <f>A692+1</f>
        <v>536</v>
      </c>
      <c r="B695" s="10" t="s">
        <v>675</v>
      </c>
      <c r="C695" s="486">
        <f>D695+M695+O695+Q695+S695+U695+W695+X695+Y695</f>
        <v>123491.76</v>
      </c>
      <c r="D695" s="531">
        <f>E695+F695+G695+H695+I695+J695</f>
        <v>0</v>
      </c>
      <c r="E695" s="525"/>
      <c r="F695" s="525"/>
      <c r="G695" s="525"/>
      <c r="H695" s="525"/>
      <c r="I695" s="525"/>
      <c r="J695" s="525"/>
      <c r="K695" s="525"/>
      <c r="L695" s="531"/>
      <c r="M695" s="531"/>
      <c r="N695" s="531"/>
      <c r="O695" s="525"/>
      <c r="P695" s="525"/>
      <c r="Q695" s="525"/>
      <c r="R695" s="525"/>
      <c r="S695" s="525"/>
      <c r="T695" s="525"/>
      <c r="U695" s="525"/>
      <c r="V695" s="525"/>
      <c r="W695" s="525"/>
      <c r="X695" s="525"/>
      <c r="Y695" s="531">
        <v>123491.76</v>
      </c>
      <c r="Z695" s="527"/>
      <c r="AA695" s="18" t="s">
        <v>1237</v>
      </c>
      <c r="AB695" s="130" t="s">
        <v>1122</v>
      </c>
    </row>
    <row r="696" spans="1:33" ht="17.25" customHeight="1" x14ac:dyDescent="0.25">
      <c r="A696" s="659" t="s">
        <v>17</v>
      </c>
      <c r="B696" s="660"/>
      <c r="C696" s="486">
        <f t="shared" ref="C696:Y696" si="239">SUM(C695:C695)</f>
        <v>123491.76</v>
      </c>
      <c r="D696" s="483">
        <f t="shared" si="239"/>
        <v>0</v>
      </c>
      <c r="E696" s="483">
        <f t="shared" si="239"/>
        <v>0</v>
      </c>
      <c r="F696" s="483">
        <f t="shared" si="239"/>
        <v>0</v>
      </c>
      <c r="G696" s="483">
        <f t="shared" si="239"/>
        <v>0</v>
      </c>
      <c r="H696" s="483">
        <f t="shared" si="239"/>
        <v>0</v>
      </c>
      <c r="I696" s="483">
        <f t="shared" si="239"/>
        <v>0</v>
      </c>
      <c r="J696" s="483">
        <f t="shared" si="239"/>
        <v>0</v>
      </c>
      <c r="K696" s="483">
        <f t="shared" si="239"/>
        <v>0</v>
      </c>
      <c r="L696" s="483">
        <f t="shared" ref="L696" si="240">SUM(L695:L695)</f>
        <v>0</v>
      </c>
      <c r="M696" s="483">
        <f t="shared" si="239"/>
        <v>0</v>
      </c>
      <c r="N696" s="483">
        <f t="shared" si="239"/>
        <v>0</v>
      </c>
      <c r="O696" s="483">
        <f t="shared" si="239"/>
        <v>0</v>
      </c>
      <c r="P696" s="483">
        <f t="shared" si="239"/>
        <v>0</v>
      </c>
      <c r="Q696" s="483">
        <f t="shared" si="239"/>
        <v>0</v>
      </c>
      <c r="R696" s="483">
        <f t="shared" si="239"/>
        <v>0</v>
      </c>
      <c r="S696" s="483">
        <f t="shared" si="239"/>
        <v>0</v>
      </c>
      <c r="T696" s="483">
        <f t="shared" si="239"/>
        <v>0</v>
      </c>
      <c r="U696" s="483">
        <f t="shared" si="239"/>
        <v>0</v>
      </c>
      <c r="V696" s="483">
        <f t="shared" si="239"/>
        <v>0</v>
      </c>
      <c r="W696" s="483">
        <f t="shared" si="239"/>
        <v>0</v>
      </c>
      <c r="X696" s="483">
        <f t="shared" si="239"/>
        <v>0</v>
      </c>
      <c r="Y696" s="483">
        <f t="shared" si="239"/>
        <v>123491.76</v>
      </c>
      <c r="Z696" s="486">
        <f>(C696-Y696)*0.0214</f>
        <v>0</v>
      </c>
      <c r="AA696" s="14"/>
      <c r="AB696" s="38"/>
      <c r="AC696" s="90"/>
      <c r="AD696" s="90"/>
      <c r="AG696" s="91"/>
    </row>
    <row r="697" spans="1:33" ht="17.25" customHeight="1" x14ac:dyDescent="0.25">
      <c r="A697" s="554" t="s">
        <v>128</v>
      </c>
      <c r="B697" s="555"/>
      <c r="C697" s="556"/>
      <c r="D697" s="533"/>
      <c r="E697" s="533"/>
      <c r="F697" s="533"/>
      <c r="G697" s="533"/>
      <c r="H697" s="533"/>
      <c r="I697" s="533"/>
      <c r="J697" s="533"/>
      <c r="K697" s="533"/>
      <c r="L697" s="533"/>
      <c r="M697" s="533"/>
      <c r="N697" s="533"/>
      <c r="O697" s="533"/>
      <c r="P697" s="533"/>
      <c r="Q697" s="533"/>
      <c r="R697" s="533"/>
      <c r="S697" s="533"/>
      <c r="T697" s="533"/>
      <c r="U697" s="533"/>
      <c r="V697" s="533"/>
      <c r="W697" s="533"/>
      <c r="X697" s="533"/>
      <c r="Y697" s="533"/>
      <c r="Z697" s="538"/>
      <c r="AA697" s="14"/>
      <c r="AB697" s="38"/>
      <c r="AC697" s="40"/>
      <c r="AD697" s="90"/>
    </row>
    <row r="698" spans="1:33" ht="17.25" customHeight="1" x14ac:dyDescent="0.25">
      <c r="A698" s="485">
        <f>A695+1</f>
        <v>537</v>
      </c>
      <c r="B698" s="339" t="s">
        <v>252</v>
      </c>
      <c r="C698" s="486">
        <f t="shared" ref="C698:C703" si="241">D698+M698+O698+Q698+S698+U698+W698+X698+Y698</f>
        <v>2503868.66</v>
      </c>
      <c r="D698" s="531">
        <f t="shared" ref="D698:D703" si="242">E698+F698+G698+H698+I698+J698</f>
        <v>2503868.66</v>
      </c>
      <c r="E698" s="483"/>
      <c r="F698" s="483"/>
      <c r="G698" s="483">
        <v>1656268.85</v>
      </c>
      <c r="H698" s="483"/>
      <c r="I698" s="483"/>
      <c r="J698" s="483">
        <v>847599.81</v>
      </c>
      <c r="K698" s="483"/>
      <c r="L698" s="531"/>
      <c r="M698" s="531"/>
      <c r="N698" s="483"/>
      <c r="O698" s="483"/>
      <c r="P698" s="483"/>
      <c r="Q698" s="483"/>
      <c r="R698" s="483"/>
      <c r="S698" s="483"/>
      <c r="T698" s="483"/>
      <c r="U698" s="483"/>
      <c r="V698" s="483"/>
      <c r="W698" s="483"/>
      <c r="X698" s="483"/>
      <c r="Y698" s="483"/>
      <c r="Z698" s="486"/>
      <c r="AA698" s="14"/>
      <c r="AB698" s="38"/>
      <c r="AC698" s="40"/>
      <c r="AD698" s="90"/>
    </row>
    <row r="699" spans="1:33" ht="12.75" customHeight="1" x14ac:dyDescent="0.25">
      <c r="A699" s="134">
        <f>A698+1</f>
        <v>538</v>
      </c>
      <c r="B699" s="339" t="s">
        <v>690</v>
      </c>
      <c r="C699" s="486">
        <f t="shared" si="241"/>
        <v>822629.31</v>
      </c>
      <c r="D699" s="531">
        <f t="shared" si="242"/>
        <v>0</v>
      </c>
      <c r="E699" s="533"/>
      <c r="F699" s="533"/>
      <c r="G699" s="533"/>
      <c r="H699" s="533"/>
      <c r="I699" s="533"/>
      <c r="J699" s="531"/>
      <c r="K699" s="533"/>
      <c r="L699" s="533"/>
      <c r="M699" s="533"/>
      <c r="N699" s="531"/>
      <c r="O699" s="531"/>
      <c r="P699" s="533"/>
      <c r="Q699" s="533"/>
      <c r="R699" s="533"/>
      <c r="S699" s="531"/>
      <c r="T699" s="533"/>
      <c r="U699" s="533"/>
      <c r="V699" s="531"/>
      <c r="W699" s="531"/>
      <c r="X699" s="533"/>
      <c r="Y699" s="531">
        <v>822629.31</v>
      </c>
      <c r="Z699" s="527"/>
      <c r="AA699" s="14" t="s">
        <v>1245</v>
      </c>
      <c r="AB699" s="38" t="s">
        <v>1032</v>
      </c>
      <c r="AC699" s="40"/>
      <c r="AD699" s="40"/>
      <c r="AE699" s="132"/>
    </row>
    <row r="700" spans="1:33" ht="12.75" customHeight="1" x14ac:dyDescent="0.25">
      <c r="A700" s="134">
        <f>A699+1</f>
        <v>539</v>
      </c>
      <c r="B700" s="339" t="s">
        <v>691</v>
      </c>
      <c r="C700" s="486">
        <f t="shared" si="241"/>
        <v>618390.27</v>
      </c>
      <c r="D700" s="531">
        <f t="shared" si="242"/>
        <v>0</v>
      </c>
      <c r="E700" s="533"/>
      <c r="F700" s="533"/>
      <c r="G700" s="533"/>
      <c r="H700" s="533"/>
      <c r="I700" s="533"/>
      <c r="J700" s="483"/>
      <c r="K700" s="533"/>
      <c r="L700" s="533"/>
      <c r="M700" s="533"/>
      <c r="N700" s="533"/>
      <c r="O700" s="533"/>
      <c r="P700" s="533"/>
      <c r="Q700" s="533"/>
      <c r="R700" s="533"/>
      <c r="S700" s="531"/>
      <c r="T700" s="533"/>
      <c r="U700" s="533"/>
      <c r="V700" s="531"/>
      <c r="W700" s="531"/>
      <c r="X700" s="533"/>
      <c r="Y700" s="531">
        <v>618390.27</v>
      </c>
      <c r="Z700" s="527"/>
      <c r="AA700" s="14"/>
      <c r="AB700" s="38" t="s">
        <v>1033</v>
      </c>
      <c r="AC700" s="90"/>
      <c r="AD700" s="90"/>
      <c r="AE700" s="132"/>
    </row>
    <row r="701" spans="1:33" ht="12.75" customHeight="1" x14ac:dyDescent="0.25">
      <c r="A701" s="134">
        <f>A700+1</f>
        <v>540</v>
      </c>
      <c r="B701" s="339" t="s">
        <v>692</v>
      </c>
      <c r="C701" s="486">
        <f t="shared" si="241"/>
        <v>418282.78</v>
      </c>
      <c r="D701" s="531">
        <f t="shared" si="242"/>
        <v>0</v>
      </c>
      <c r="E701" s="533"/>
      <c r="F701" s="533"/>
      <c r="G701" s="533"/>
      <c r="H701" s="533"/>
      <c r="I701" s="533"/>
      <c r="J701" s="531"/>
      <c r="K701" s="533"/>
      <c r="L701" s="533"/>
      <c r="M701" s="533"/>
      <c r="N701" s="533"/>
      <c r="O701" s="533"/>
      <c r="P701" s="533"/>
      <c r="Q701" s="533"/>
      <c r="R701" s="533"/>
      <c r="S701" s="531"/>
      <c r="T701" s="533"/>
      <c r="U701" s="533"/>
      <c r="V701" s="531"/>
      <c r="W701" s="531"/>
      <c r="X701" s="533"/>
      <c r="Y701" s="531">
        <v>418282.78</v>
      </c>
      <c r="Z701" s="527"/>
      <c r="AA701" s="14"/>
      <c r="AB701" s="38" t="s">
        <v>1034</v>
      </c>
      <c r="AC701" s="90"/>
      <c r="AD701" s="90"/>
      <c r="AE701" s="132"/>
    </row>
    <row r="702" spans="1:33" ht="12.75" customHeight="1" x14ac:dyDescent="0.25">
      <c r="A702" s="134">
        <f>A701+1</f>
        <v>541</v>
      </c>
      <c r="B702" s="339" t="s">
        <v>693</v>
      </c>
      <c r="C702" s="486">
        <f t="shared" si="241"/>
        <v>452400.89</v>
      </c>
      <c r="D702" s="531">
        <f t="shared" si="242"/>
        <v>0</v>
      </c>
      <c r="E702" s="483"/>
      <c r="F702" s="483"/>
      <c r="G702" s="483"/>
      <c r="H702" s="483"/>
      <c r="I702" s="483"/>
      <c r="J702" s="483"/>
      <c r="K702" s="483"/>
      <c r="L702" s="483"/>
      <c r="M702" s="483"/>
      <c r="N702" s="483"/>
      <c r="O702" s="483"/>
      <c r="P702" s="483"/>
      <c r="Q702" s="483"/>
      <c r="R702" s="483"/>
      <c r="S702" s="483"/>
      <c r="T702" s="483"/>
      <c r="U702" s="483"/>
      <c r="V702" s="483"/>
      <c r="W702" s="483"/>
      <c r="X702" s="483"/>
      <c r="Y702" s="483">
        <v>452400.89</v>
      </c>
      <c r="Z702" s="486"/>
      <c r="AA702" s="14"/>
      <c r="AB702" s="486" t="s">
        <v>1667</v>
      </c>
      <c r="AE702" s="132"/>
    </row>
    <row r="703" spans="1:33" ht="12.75" customHeight="1" x14ac:dyDescent="0.25">
      <c r="A703" s="134">
        <f>A702+1</f>
        <v>542</v>
      </c>
      <c r="B703" s="339" t="s">
        <v>694</v>
      </c>
      <c r="C703" s="486">
        <f t="shared" si="241"/>
        <v>418164.8</v>
      </c>
      <c r="D703" s="531">
        <f t="shared" si="242"/>
        <v>0</v>
      </c>
      <c r="E703" s="483"/>
      <c r="F703" s="483"/>
      <c r="G703" s="483"/>
      <c r="H703" s="483"/>
      <c r="I703" s="483"/>
      <c r="J703" s="483"/>
      <c r="K703" s="483"/>
      <c r="L703" s="483"/>
      <c r="M703" s="483"/>
      <c r="N703" s="483"/>
      <c r="O703" s="483"/>
      <c r="P703" s="483"/>
      <c r="Q703" s="483"/>
      <c r="R703" s="483"/>
      <c r="S703" s="483"/>
      <c r="T703" s="483"/>
      <c r="U703" s="483"/>
      <c r="V703" s="483"/>
      <c r="W703" s="483"/>
      <c r="X703" s="483"/>
      <c r="Y703" s="483">
        <v>418164.8</v>
      </c>
      <c r="Z703" s="486"/>
      <c r="AA703" s="14"/>
      <c r="AB703" s="38" t="s">
        <v>1035</v>
      </c>
      <c r="AE703" s="132"/>
    </row>
    <row r="704" spans="1:33" ht="17.25" customHeight="1" x14ac:dyDescent="0.25">
      <c r="A704" s="659" t="s">
        <v>17</v>
      </c>
      <c r="B704" s="660"/>
      <c r="C704" s="486">
        <f>SUM(C698:C703)</f>
        <v>5233736.71</v>
      </c>
      <c r="D704" s="483">
        <f t="shared" ref="D704:Y704" si="243">SUM(D698:D703)</f>
        <v>2503868.66</v>
      </c>
      <c r="E704" s="483">
        <f t="shared" si="243"/>
        <v>0</v>
      </c>
      <c r="F704" s="483">
        <f t="shared" si="243"/>
        <v>0</v>
      </c>
      <c r="G704" s="483">
        <f t="shared" si="243"/>
        <v>1656268.85</v>
      </c>
      <c r="H704" s="483">
        <f t="shared" si="243"/>
        <v>0</v>
      </c>
      <c r="I704" s="483">
        <f t="shared" si="243"/>
        <v>0</v>
      </c>
      <c r="J704" s="483">
        <f t="shared" si="243"/>
        <v>847599.81</v>
      </c>
      <c r="K704" s="483">
        <f t="shared" si="243"/>
        <v>0</v>
      </c>
      <c r="L704" s="483">
        <f t="shared" ref="L704" si="244">SUM(L698:L703)</f>
        <v>0</v>
      </c>
      <c r="M704" s="483">
        <f t="shared" si="243"/>
        <v>0</v>
      </c>
      <c r="N704" s="483">
        <f t="shared" si="243"/>
        <v>0</v>
      </c>
      <c r="O704" s="483">
        <f t="shared" si="243"/>
        <v>0</v>
      </c>
      <c r="P704" s="483">
        <f t="shared" si="243"/>
        <v>0</v>
      </c>
      <c r="Q704" s="483">
        <f t="shared" si="243"/>
        <v>0</v>
      </c>
      <c r="R704" s="483">
        <f t="shared" si="243"/>
        <v>0</v>
      </c>
      <c r="S704" s="483">
        <f t="shared" si="243"/>
        <v>0</v>
      </c>
      <c r="T704" s="483">
        <f t="shared" si="243"/>
        <v>0</v>
      </c>
      <c r="U704" s="483">
        <f t="shared" si="243"/>
        <v>0</v>
      </c>
      <c r="V704" s="483">
        <f t="shared" si="243"/>
        <v>0</v>
      </c>
      <c r="W704" s="483">
        <f t="shared" si="243"/>
        <v>0</v>
      </c>
      <c r="X704" s="483">
        <f t="shared" si="243"/>
        <v>0</v>
      </c>
      <c r="Y704" s="483">
        <f t="shared" si="243"/>
        <v>2729868.05</v>
      </c>
      <c r="Z704" s="486">
        <f>(C704-Y704)*0.0214</f>
        <v>53582.789323999998</v>
      </c>
      <c r="AA704" s="527">
        <f>SUM(AA698:AA703)</f>
        <v>0</v>
      </c>
      <c r="AB704" s="38"/>
      <c r="AC704" s="90"/>
      <c r="AD704" s="90"/>
    </row>
    <row r="705" spans="1:30" ht="17.25" customHeight="1" x14ac:dyDescent="0.25">
      <c r="A705" s="659" t="s">
        <v>739</v>
      </c>
      <c r="B705" s="661"/>
      <c r="C705" s="660"/>
      <c r="D705" s="483"/>
      <c r="E705" s="483"/>
      <c r="F705" s="483"/>
      <c r="G705" s="483"/>
      <c r="H705" s="483"/>
      <c r="I705" s="483"/>
      <c r="J705" s="483"/>
      <c r="K705" s="483"/>
      <c r="L705" s="483"/>
      <c r="M705" s="483"/>
      <c r="N705" s="483"/>
      <c r="O705" s="483"/>
      <c r="P705" s="483"/>
      <c r="Q705" s="483"/>
      <c r="R705" s="483"/>
      <c r="S705" s="483"/>
      <c r="T705" s="483"/>
      <c r="U705" s="483"/>
      <c r="V705" s="483"/>
      <c r="W705" s="483"/>
      <c r="X705" s="483"/>
      <c r="Y705" s="483"/>
      <c r="Z705" s="486"/>
      <c r="AA705" s="14"/>
      <c r="AB705" s="38"/>
      <c r="AC705" s="90"/>
      <c r="AD705" s="90"/>
    </row>
    <row r="706" spans="1:30" s="137" customFormat="1" x14ac:dyDescent="0.2">
      <c r="A706" s="485">
        <f>A703+1</f>
        <v>543</v>
      </c>
      <c r="B706" s="312" t="s">
        <v>695</v>
      </c>
      <c r="C706" s="486">
        <f t="shared" ref="C706:C749" si="245">D706+M706+O706+Q706+S706+U706+W706+X706+Y706</f>
        <v>621357.51</v>
      </c>
      <c r="D706" s="531">
        <f t="shared" ref="D706:D749" si="246">E706+F706+G706+H706+I706+J706</f>
        <v>0</v>
      </c>
      <c r="E706" s="108"/>
      <c r="F706" s="108"/>
      <c r="G706" s="108"/>
      <c r="H706" s="108"/>
      <c r="I706" s="108"/>
      <c r="J706" s="108"/>
      <c r="K706" s="108"/>
      <c r="L706" s="108"/>
      <c r="M706" s="108"/>
      <c r="N706" s="108"/>
      <c r="O706" s="108"/>
      <c r="P706" s="108"/>
      <c r="Q706" s="108"/>
      <c r="R706" s="108"/>
      <c r="S706" s="108"/>
      <c r="T706" s="108"/>
      <c r="U706" s="108"/>
      <c r="V706" s="108"/>
      <c r="W706" s="108"/>
      <c r="X706" s="108"/>
      <c r="Y706" s="7">
        <v>621357.51</v>
      </c>
      <c r="Z706" s="42"/>
      <c r="AA706" s="18"/>
      <c r="AB706" s="38" t="s">
        <v>1003</v>
      </c>
    </row>
    <row r="707" spans="1:30" s="137" customFormat="1" ht="18" customHeight="1" x14ac:dyDescent="0.2">
      <c r="A707" s="139">
        <f t="shared" ref="A707:A749" si="247">A706+1</f>
        <v>544</v>
      </c>
      <c r="B707" s="312" t="s">
        <v>696</v>
      </c>
      <c r="C707" s="486">
        <f t="shared" si="245"/>
        <v>120063.23</v>
      </c>
      <c r="D707" s="531">
        <f t="shared" si="246"/>
        <v>0</v>
      </c>
      <c r="E707" s="108"/>
      <c r="F707" s="108"/>
      <c r="G707" s="108"/>
      <c r="H707" s="108"/>
      <c r="I707" s="108"/>
      <c r="J707" s="108"/>
      <c r="K707" s="108"/>
      <c r="L707" s="108"/>
      <c r="M707" s="108"/>
      <c r="N707" s="108"/>
      <c r="O707" s="108"/>
      <c r="P707" s="108"/>
      <c r="Q707" s="108"/>
      <c r="R707" s="108"/>
      <c r="S707" s="108"/>
      <c r="T707" s="108"/>
      <c r="U707" s="108"/>
      <c r="V707" s="108"/>
      <c r="W707" s="108"/>
      <c r="X707" s="108"/>
      <c r="Y707" s="7">
        <v>120063.23</v>
      </c>
      <c r="Z707" s="42"/>
      <c r="AA707" s="18" t="s">
        <v>1238</v>
      </c>
      <c r="AB707" s="38" t="s">
        <v>979</v>
      </c>
    </row>
    <row r="708" spans="1:30" s="137" customFormat="1" x14ac:dyDescent="0.2">
      <c r="A708" s="139">
        <f t="shared" si="247"/>
        <v>545</v>
      </c>
      <c r="B708" s="312" t="s">
        <v>697</v>
      </c>
      <c r="C708" s="486">
        <f t="shared" si="245"/>
        <v>414775.12</v>
      </c>
      <c r="D708" s="531">
        <f t="shared" si="246"/>
        <v>0</v>
      </c>
      <c r="E708" s="108"/>
      <c r="F708" s="108"/>
      <c r="G708" s="108"/>
      <c r="H708" s="108"/>
      <c r="I708" s="108"/>
      <c r="J708" s="108"/>
      <c r="K708" s="108"/>
      <c r="L708" s="108"/>
      <c r="M708" s="108"/>
      <c r="N708" s="108"/>
      <c r="O708" s="108"/>
      <c r="P708" s="108"/>
      <c r="Q708" s="108"/>
      <c r="R708" s="108"/>
      <c r="S708" s="108"/>
      <c r="T708" s="108"/>
      <c r="U708" s="108"/>
      <c r="V708" s="108"/>
      <c r="W708" s="108"/>
      <c r="X708" s="108"/>
      <c r="Y708" s="7">
        <v>414775.12</v>
      </c>
      <c r="Z708" s="42"/>
      <c r="AA708" s="18"/>
      <c r="AB708" s="38" t="s">
        <v>1003</v>
      </c>
    </row>
    <row r="709" spans="1:30" s="137" customFormat="1" x14ac:dyDescent="0.2">
      <c r="A709" s="139">
        <f t="shared" si="247"/>
        <v>546</v>
      </c>
      <c r="B709" s="320" t="s">
        <v>698</v>
      </c>
      <c r="C709" s="486">
        <f t="shared" si="245"/>
        <v>83348.38</v>
      </c>
      <c r="D709" s="531">
        <f t="shared" si="246"/>
        <v>0</v>
      </c>
      <c r="E709" s="108"/>
      <c r="F709" s="108"/>
      <c r="G709" s="108"/>
      <c r="H709" s="108"/>
      <c r="I709" s="108"/>
      <c r="J709" s="108"/>
      <c r="K709" s="108"/>
      <c r="L709" s="108"/>
      <c r="M709" s="108"/>
      <c r="N709" s="108"/>
      <c r="O709" s="108"/>
      <c r="P709" s="108"/>
      <c r="Q709" s="108"/>
      <c r="R709" s="108"/>
      <c r="S709" s="108"/>
      <c r="T709" s="108"/>
      <c r="U709" s="108"/>
      <c r="V709" s="108"/>
      <c r="W709" s="108"/>
      <c r="X709" s="108"/>
      <c r="Y709" s="7">
        <v>83348.38</v>
      </c>
      <c r="Z709" s="42"/>
      <c r="AA709" s="18"/>
      <c r="AB709" s="38" t="s">
        <v>1004</v>
      </c>
    </row>
    <row r="710" spans="1:30" s="137" customFormat="1" x14ac:dyDescent="0.2">
      <c r="A710" s="139">
        <f t="shared" si="247"/>
        <v>547</v>
      </c>
      <c r="B710" s="320" t="s">
        <v>699</v>
      </c>
      <c r="C710" s="486">
        <f t="shared" si="245"/>
        <v>564640.84</v>
      </c>
      <c r="D710" s="531">
        <f t="shared" si="246"/>
        <v>0</v>
      </c>
      <c r="E710" s="108"/>
      <c r="F710" s="108"/>
      <c r="G710" s="108"/>
      <c r="H710" s="108"/>
      <c r="I710" s="108"/>
      <c r="J710" s="108"/>
      <c r="K710" s="108"/>
      <c r="L710" s="108"/>
      <c r="M710" s="108"/>
      <c r="N710" s="108"/>
      <c r="O710" s="108"/>
      <c r="P710" s="108"/>
      <c r="Q710" s="108"/>
      <c r="R710" s="108"/>
      <c r="S710" s="108"/>
      <c r="T710" s="108"/>
      <c r="U710" s="108"/>
      <c r="V710" s="108"/>
      <c r="W710" s="108"/>
      <c r="X710" s="108"/>
      <c r="Y710" s="7">
        <v>564640.84</v>
      </c>
      <c r="Z710" s="42"/>
      <c r="AA710" s="18"/>
      <c r="AB710" s="38" t="s">
        <v>980</v>
      </c>
    </row>
    <row r="711" spans="1:30" s="137" customFormat="1" x14ac:dyDescent="0.2">
      <c r="A711" s="139">
        <f t="shared" si="247"/>
        <v>548</v>
      </c>
      <c r="B711" s="320" t="s">
        <v>700</v>
      </c>
      <c r="C711" s="486">
        <f t="shared" si="245"/>
        <v>370936.27</v>
      </c>
      <c r="D711" s="531">
        <f t="shared" si="246"/>
        <v>0</v>
      </c>
      <c r="E711" s="7"/>
      <c r="F711" s="108"/>
      <c r="G711" s="7"/>
      <c r="H711" s="7"/>
      <c r="I711" s="7"/>
      <c r="J711" s="7"/>
      <c r="K711" s="7"/>
      <c r="L711" s="7"/>
      <c r="M711" s="7"/>
      <c r="N711" s="7"/>
      <c r="O711" s="7"/>
      <c r="P711" s="108"/>
      <c r="Q711" s="7"/>
      <c r="R711" s="7"/>
      <c r="S711" s="7"/>
      <c r="T711" s="7"/>
      <c r="U711" s="7"/>
      <c r="V711" s="7"/>
      <c r="W711" s="7"/>
      <c r="X711" s="7"/>
      <c r="Y711" s="7">
        <v>370936.27</v>
      </c>
      <c r="Z711" s="42"/>
      <c r="AA711" s="18"/>
      <c r="AB711" s="38" t="s">
        <v>981</v>
      </c>
    </row>
    <row r="712" spans="1:30" s="137" customFormat="1" x14ac:dyDescent="0.2">
      <c r="A712" s="139">
        <f t="shared" si="247"/>
        <v>549</v>
      </c>
      <c r="B712" s="320" t="s">
        <v>701</v>
      </c>
      <c r="C712" s="486">
        <f t="shared" si="245"/>
        <v>378975.64</v>
      </c>
      <c r="D712" s="531">
        <f t="shared" si="246"/>
        <v>0</v>
      </c>
      <c r="E712" s="7"/>
      <c r="F712" s="108"/>
      <c r="G712" s="7"/>
      <c r="H712" s="7"/>
      <c r="I712" s="7"/>
      <c r="J712" s="7"/>
      <c r="K712" s="7"/>
      <c r="L712" s="7"/>
      <c r="M712" s="7"/>
      <c r="N712" s="7"/>
      <c r="O712" s="7"/>
      <c r="P712" s="108"/>
      <c r="Q712" s="7"/>
      <c r="R712" s="7"/>
      <c r="S712" s="7"/>
      <c r="T712" s="7"/>
      <c r="U712" s="7"/>
      <c r="V712" s="7"/>
      <c r="W712" s="7"/>
      <c r="X712" s="7"/>
      <c r="Y712" s="7">
        <v>378975.64</v>
      </c>
      <c r="Z712" s="42"/>
      <c r="AA712" s="18"/>
      <c r="AB712" s="38" t="s">
        <v>981</v>
      </c>
    </row>
    <row r="713" spans="1:30" s="137" customFormat="1" x14ac:dyDescent="0.2">
      <c r="A713" s="139">
        <f t="shared" si="247"/>
        <v>550</v>
      </c>
      <c r="B713" s="320" t="s">
        <v>702</v>
      </c>
      <c r="C713" s="486">
        <f t="shared" si="245"/>
        <v>378645.27</v>
      </c>
      <c r="D713" s="531">
        <f t="shared" si="246"/>
        <v>0</v>
      </c>
      <c r="E713" s="7"/>
      <c r="F713" s="108"/>
      <c r="G713" s="7"/>
      <c r="H713" s="7"/>
      <c r="I713" s="7"/>
      <c r="J713" s="7"/>
      <c r="K713" s="7"/>
      <c r="L713" s="7"/>
      <c r="M713" s="7"/>
      <c r="N713" s="7"/>
      <c r="O713" s="7"/>
      <c r="P713" s="108"/>
      <c r="Q713" s="7"/>
      <c r="R713" s="7"/>
      <c r="S713" s="7"/>
      <c r="T713" s="7"/>
      <c r="U713" s="7"/>
      <c r="V713" s="7"/>
      <c r="W713" s="7"/>
      <c r="X713" s="7"/>
      <c r="Y713" s="7">
        <v>378645.27</v>
      </c>
      <c r="Z713" s="42"/>
      <c r="AA713" s="18"/>
      <c r="AB713" s="38" t="s">
        <v>981</v>
      </c>
    </row>
    <row r="714" spans="1:30" s="137" customFormat="1" x14ac:dyDescent="0.2">
      <c r="A714" s="139">
        <f t="shared" si="247"/>
        <v>551</v>
      </c>
      <c r="B714" s="320" t="s">
        <v>703</v>
      </c>
      <c r="C714" s="486">
        <f t="shared" si="245"/>
        <v>384670.87</v>
      </c>
      <c r="D714" s="531">
        <f t="shared" si="246"/>
        <v>0</v>
      </c>
      <c r="E714" s="7"/>
      <c r="F714" s="108"/>
      <c r="G714" s="7"/>
      <c r="H714" s="7"/>
      <c r="I714" s="7"/>
      <c r="J714" s="7"/>
      <c r="K714" s="7"/>
      <c r="L714" s="7"/>
      <c r="M714" s="7"/>
      <c r="N714" s="7"/>
      <c r="O714" s="7"/>
      <c r="P714" s="108"/>
      <c r="Q714" s="7"/>
      <c r="R714" s="7"/>
      <c r="S714" s="7"/>
      <c r="T714" s="7"/>
      <c r="U714" s="7"/>
      <c r="V714" s="7"/>
      <c r="W714" s="7"/>
      <c r="X714" s="7"/>
      <c r="Y714" s="7">
        <v>384670.87</v>
      </c>
      <c r="Z714" s="42"/>
      <c r="AA714" s="18"/>
      <c r="AB714" s="38" t="s">
        <v>981</v>
      </c>
    </row>
    <row r="715" spans="1:30" s="137" customFormat="1" x14ac:dyDescent="0.2">
      <c r="A715" s="139">
        <f t="shared" si="247"/>
        <v>552</v>
      </c>
      <c r="B715" s="320" t="s">
        <v>704</v>
      </c>
      <c r="C715" s="486">
        <f t="shared" si="245"/>
        <v>257934.7</v>
      </c>
      <c r="D715" s="531">
        <f t="shared" si="246"/>
        <v>0</v>
      </c>
      <c r="E715" s="7"/>
      <c r="F715" s="108"/>
      <c r="G715" s="7"/>
      <c r="H715" s="7"/>
      <c r="I715" s="7"/>
      <c r="J715" s="7"/>
      <c r="K715" s="7"/>
      <c r="L715" s="7"/>
      <c r="M715" s="7"/>
      <c r="N715" s="7"/>
      <c r="O715" s="7"/>
      <c r="P715" s="108"/>
      <c r="Q715" s="7"/>
      <c r="R715" s="7"/>
      <c r="S715" s="7"/>
      <c r="T715" s="7"/>
      <c r="U715" s="7"/>
      <c r="V715" s="7"/>
      <c r="W715" s="7"/>
      <c r="X715" s="7"/>
      <c r="Y715" s="7">
        <v>257934.7</v>
      </c>
      <c r="Z715" s="42"/>
      <c r="AA715" s="18"/>
      <c r="AB715" s="38" t="s">
        <v>1029</v>
      </c>
    </row>
    <row r="716" spans="1:30" s="137" customFormat="1" x14ac:dyDescent="0.2">
      <c r="A716" s="139">
        <f t="shared" si="247"/>
        <v>553</v>
      </c>
      <c r="B716" s="320" t="s">
        <v>705</v>
      </c>
      <c r="C716" s="486">
        <f t="shared" si="245"/>
        <v>300109.92</v>
      </c>
      <c r="D716" s="531">
        <f t="shared" si="246"/>
        <v>0</v>
      </c>
      <c r="E716" s="7"/>
      <c r="F716" s="108"/>
      <c r="G716" s="7"/>
      <c r="H716" s="7"/>
      <c r="I716" s="7"/>
      <c r="J716" s="7"/>
      <c r="K716" s="7"/>
      <c r="L716" s="7"/>
      <c r="M716" s="7"/>
      <c r="N716" s="7"/>
      <c r="O716" s="7"/>
      <c r="P716" s="108"/>
      <c r="Q716" s="7"/>
      <c r="R716" s="7"/>
      <c r="S716" s="7"/>
      <c r="T716" s="7"/>
      <c r="U716" s="7"/>
      <c r="V716" s="7"/>
      <c r="W716" s="7"/>
      <c r="X716" s="7"/>
      <c r="Y716" s="7">
        <v>300109.92</v>
      </c>
      <c r="Z716" s="42"/>
      <c r="AA716" s="18"/>
      <c r="AB716" s="38" t="s">
        <v>981</v>
      </c>
    </row>
    <row r="717" spans="1:30" s="137" customFormat="1" x14ac:dyDescent="0.2">
      <c r="A717" s="139">
        <f t="shared" si="247"/>
        <v>554</v>
      </c>
      <c r="B717" s="312" t="s">
        <v>706</v>
      </c>
      <c r="C717" s="486">
        <f t="shared" si="245"/>
        <v>667135.97</v>
      </c>
      <c r="D717" s="531">
        <f t="shared" si="246"/>
        <v>0</v>
      </c>
      <c r="E717" s="7"/>
      <c r="F717" s="108"/>
      <c r="G717" s="7"/>
      <c r="H717" s="7"/>
      <c r="I717" s="7"/>
      <c r="J717" s="7"/>
      <c r="K717" s="7"/>
      <c r="L717" s="7"/>
      <c r="M717" s="7"/>
      <c r="N717" s="7"/>
      <c r="O717" s="7"/>
      <c r="P717" s="108"/>
      <c r="Q717" s="7"/>
      <c r="R717" s="7"/>
      <c r="S717" s="7"/>
      <c r="T717" s="7"/>
      <c r="U717" s="7"/>
      <c r="V717" s="7"/>
      <c r="W717" s="7"/>
      <c r="X717" s="7"/>
      <c r="Y717" s="7">
        <v>667135.97</v>
      </c>
      <c r="Z717" s="42"/>
      <c r="AA717" s="18"/>
      <c r="AB717" s="38" t="s">
        <v>1042</v>
      </c>
    </row>
    <row r="718" spans="1:30" s="137" customFormat="1" x14ac:dyDescent="0.2">
      <c r="A718" s="139">
        <f t="shared" si="247"/>
        <v>555</v>
      </c>
      <c r="B718" s="312" t="s">
        <v>707</v>
      </c>
      <c r="C718" s="486">
        <f t="shared" si="245"/>
        <v>188664.24</v>
      </c>
      <c r="D718" s="531">
        <f t="shared" si="246"/>
        <v>0</v>
      </c>
      <c r="E718" s="7"/>
      <c r="F718" s="108"/>
      <c r="G718" s="7"/>
      <c r="H718" s="7"/>
      <c r="I718" s="7"/>
      <c r="J718" s="7"/>
      <c r="K718" s="7"/>
      <c r="L718" s="7"/>
      <c r="M718" s="7"/>
      <c r="N718" s="7"/>
      <c r="O718" s="7"/>
      <c r="P718" s="108"/>
      <c r="Q718" s="7"/>
      <c r="R718" s="7"/>
      <c r="S718" s="7"/>
      <c r="T718" s="7"/>
      <c r="U718" s="7"/>
      <c r="V718" s="7"/>
      <c r="W718" s="7"/>
      <c r="X718" s="7"/>
      <c r="Y718" s="7">
        <v>188664.24</v>
      </c>
      <c r="Z718" s="42"/>
      <c r="AA718" s="18"/>
      <c r="AB718" s="38" t="s">
        <v>981</v>
      </c>
    </row>
    <row r="719" spans="1:30" s="137" customFormat="1" ht="15" customHeight="1" x14ac:dyDescent="0.2">
      <c r="A719" s="139">
        <f t="shared" si="247"/>
        <v>556</v>
      </c>
      <c r="B719" s="312" t="s">
        <v>708</v>
      </c>
      <c r="C719" s="486">
        <f t="shared" si="245"/>
        <v>107348.68</v>
      </c>
      <c r="D719" s="531">
        <f t="shared" si="246"/>
        <v>0</v>
      </c>
      <c r="E719" s="7"/>
      <c r="F719" s="108"/>
      <c r="G719" s="7"/>
      <c r="H719" s="7"/>
      <c r="I719" s="7"/>
      <c r="J719" s="7"/>
      <c r="K719" s="7"/>
      <c r="L719" s="7"/>
      <c r="M719" s="7"/>
      <c r="N719" s="7"/>
      <c r="O719" s="7"/>
      <c r="P719" s="108"/>
      <c r="Q719" s="7"/>
      <c r="R719" s="7"/>
      <c r="S719" s="7"/>
      <c r="T719" s="7"/>
      <c r="U719" s="7"/>
      <c r="V719" s="7"/>
      <c r="W719" s="7"/>
      <c r="X719" s="7"/>
      <c r="Y719" s="7">
        <v>107348.68</v>
      </c>
      <c r="Z719" s="42"/>
      <c r="AA719" s="18" t="s">
        <v>1239</v>
      </c>
      <c r="AB719" s="38" t="s">
        <v>1004</v>
      </c>
    </row>
    <row r="720" spans="1:30" s="137" customFormat="1" ht="13.5" customHeight="1" x14ac:dyDescent="0.2">
      <c r="A720" s="139">
        <f t="shared" si="247"/>
        <v>557</v>
      </c>
      <c r="B720" s="312" t="s">
        <v>709</v>
      </c>
      <c r="C720" s="486">
        <f t="shared" si="245"/>
        <v>194384.66</v>
      </c>
      <c r="D720" s="531">
        <f t="shared" si="246"/>
        <v>0</v>
      </c>
      <c r="E720" s="7"/>
      <c r="F720" s="456"/>
      <c r="G720" s="457"/>
      <c r="H720" s="457"/>
      <c r="I720" s="457"/>
      <c r="J720" s="457"/>
      <c r="K720" s="457"/>
      <c r="L720" s="457"/>
      <c r="M720" s="457"/>
      <c r="N720" s="457"/>
      <c r="O720" s="458"/>
      <c r="P720" s="456"/>
      <c r="Q720" s="457"/>
      <c r="R720" s="457"/>
      <c r="S720" s="457"/>
      <c r="T720" s="457"/>
      <c r="U720" s="457"/>
      <c r="V720" s="8"/>
      <c r="W720" s="457"/>
      <c r="X720" s="457"/>
      <c r="Y720" s="7">
        <v>194384.66</v>
      </c>
      <c r="Z720" s="42"/>
      <c r="AA720" s="18"/>
      <c r="AB720" s="38" t="s">
        <v>1043</v>
      </c>
    </row>
    <row r="721" spans="1:28" s="137" customFormat="1" x14ac:dyDescent="0.2">
      <c r="A721" s="139">
        <f t="shared" si="247"/>
        <v>558</v>
      </c>
      <c r="B721" s="320" t="s">
        <v>710</v>
      </c>
      <c r="C721" s="486">
        <f t="shared" si="245"/>
        <v>136157.56</v>
      </c>
      <c r="D721" s="531">
        <f t="shared" si="246"/>
        <v>0</v>
      </c>
      <c r="E721" s="7"/>
      <c r="F721" s="7"/>
      <c r="G721" s="200"/>
      <c r="H721" s="200"/>
      <c r="I721" s="200"/>
      <c r="J721" s="200"/>
      <c r="K721" s="200"/>
      <c r="L721" s="200"/>
      <c r="M721" s="200"/>
      <c r="N721" s="200"/>
      <c r="O721" s="200"/>
      <c r="P721" s="7"/>
      <c r="Q721" s="7"/>
      <c r="R721" s="200"/>
      <c r="S721" s="200"/>
      <c r="T721" s="200"/>
      <c r="U721" s="200"/>
      <c r="V721" s="200"/>
      <c r="W721" s="200"/>
      <c r="X721" s="200"/>
      <c r="Y721" s="7">
        <v>136157.56</v>
      </c>
      <c r="Z721" s="42"/>
      <c r="AA721" s="18"/>
      <c r="AB721" s="38" t="s">
        <v>1004</v>
      </c>
    </row>
    <row r="722" spans="1:28" s="137" customFormat="1" x14ac:dyDescent="0.2">
      <c r="A722" s="139">
        <f t="shared" si="247"/>
        <v>559</v>
      </c>
      <c r="B722" s="313" t="s">
        <v>711</v>
      </c>
      <c r="C722" s="486">
        <f t="shared" si="245"/>
        <v>185824.31</v>
      </c>
      <c r="D722" s="531">
        <f t="shared" si="246"/>
        <v>0</v>
      </c>
      <c r="E722" s="7"/>
      <c r="F722" s="200"/>
      <c r="G722" s="200"/>
      <c r="H722" s="200"/>
      <c r="I722" s="200"/>
      <c r="J722" s="200"/>
      <c r="K722" s="200"/>
      <c r="L722" s="200"/>
      <c r="M722" s="200"/>
      <c r="N722" s="200"/>
      <c r="O722" s="7"/>
      <c r="P722" s="7"/>
      <c r="Q722" s="7"/>
      <c r="R722" s="200"/>
      <c r="S722" s="200"/>
      <c r="T722" s="200"/>
      <c r="U722" s="200"/>
      <c r="V722" s="200"/>
      <c r="W722" s="200"/>
      <c r="X722" s="200"/>
      <c r="Y722" s="7">
        <v>185824.31</v>
      </c>
      <c r="Z722" s="42"/>
      <c r="AA722" s="18"/>
      <c r="AB722" s="38" t="s">
        <v>981</v>
      </c>
    </row>
    <row r="723" spans="1:28" s="137" customFormat="1" x14ac:dyDescent="0.2">
      <c r="A723" s="139">
        <f t="shared" si="247"/>
        <v>560</v>
      </c>
      <c r="B723" s="312" t="s">
        <v>712</v>
      </c>
      <c r="C723" s="486">
        <f t="shared" si="245"/>
        <v>184444.92</v>
      </c>
      <c r="D723" s="531">
        <f t="shared" si="246"/>
        <v>0</v>
      </c>
      <c r="E723" s="7"/>
      <c r="F723" s="200"/>
      <c r="G723" s="200"/>
      <c r="H723" s="200"/>
      <c r="I723" s="200"/>
      <c r="J723" s="200"/>
      <c r="K723" s="200"/>
      <c r="L723" s="200"/>
      <c r="M723" s="200"/>
      <c r="N723" s="200"/>
      <c r="O723" s="7"/>
      <c r="P723" s="7"/>
      <c r="Q723" s="7"/>
      <c r="R723" s="200"/>
      <c r="S723" s="200"/>
      <c r="T723" s="200"/>
      <c r="U723" s="200"/>
      <c r="V723" s="200"/>
      <c r="W723" s="200"/>
      <c r="X723" s="200"/>
      <c r="Y723" s="7">
        <v>184444.92</v>
      </c>
      <c r="Z723" s="42"/>
      <c r="AA723" s="18"/>
      <c r="AB723" s="38" t="s">
        <v>981</v>
      </c>
    </row>
    <row r="724" spans="1:28" s="137" customFormat="1" x14ac:dyDescent="0.2">
      <c r="A724" s="139">
        <f t="shared" si="247"/>
        <v>561</v>
      </c>
      <c r="B724" s="312" t="s">
        <v>713</v>
      </c>
      <c r="C724" s="486">
        <f t="shared" si="245"/>
        <v>188055.67999999999</v>
      </c>
      <c r="D724" s="531">
        <f t="shared" si="246"/>
        <v>0</v>
      </c>
      <c r="E724" s="7"/>
      <c r="F724" s="200"/>
      <c r="G724" s="200"/>
      <c r="H724" s="200"/>
      <c r="I724" s="200"/>
      <c r="J724" s="200"/>
      <c r="K724" s="200"/>
      <c r="L724" s="200"/>
      <c r="M724" s="200"/>
      <c r="N724" s="200"/>
      <c r="O724" s="7"/>
      <c r="P724" s="7"/>
      <c r="Q724" s="7"/>
      <c r="R724" s="200"/>
      <c r="S724" s="200"/>
      <c r="T724" s="200"/>
      <c r="U724" s="200"/>
      <c r="V724" s="200"/>
      <c r="W724" s="200"/>
      <c r="X724" s="200"/>
      <c r="Y724" s="7">
        <v>188055.67999999999</v>
      </c>
      <c r="Z724" s="42"/>
      <c r="AA724" s="18"/>
      <c r="AB724" s="38" t="s">
        <v>981</v>
      </c>
    </row>
    <row r="725" spans="1:28" s="137" customFormat="1" ht="21" customHeight="1" x14ac:dyDescent="0.2">
      <c r="A725" s="139">
        <f t="shared" si="247"/>
        <v>562</v>
      </c>
      <c r="B725" s="313" t="s">
        <v>714</v>
      </c>
      <c r="C725" s="486">
        <f t="shared" si="245"/>
        <v>100174.67</v>
      </c>
      <c r="D725" s="531">
        <f t="shared" si="246"/>
        <v>0</v>
      </c>
      <c r="E725" s="7"/>
      <c r="F725" s="7"/>
      <c r="G725" s="200"/>
      <c r="H725" s="200"/>
      <c r="I725" s="200"/>
      <c r="J725" s="200"/>
      <c r="K725" s="200"/>
      <c r="L725" s="200"/>
      <c r="M725" s="200"/>
      <c r="N725" s="200"/>
      <c r="O725" s="7"/>
      <c r="P725" s="7"/>
      <c r="Q725" s="7"/>
      <c r="R725" s="200"/>
      <c r="S725" s="200"/>
      <c r="T725" s="200"/>
      <c r="U725" s="200"/>
      <c r="V725" s="200"/>
      <c r="W725" s="200"/>
      <c r="X725" s="200"/>
      <c r="Y725" s="7">
        <v>100174.67</v>
      </c>
      <c r="Z725" s="42"/>
      <c r="AA725" s="18" t="s">
        <v>1239</v>
      </c>
      <c r="AB725" s="38" t="s">
        <v>1004</v>
      </c>
    </row>
    <row r="726" spans="1:28" s="137" customFormat="1" ht="12.75" customHeight="1" x14ac:dyDescent="0.2">
      <c r="A726" s="139">
        <f t="shared" si="247"/>
        <v>563</v>
      </c>
      <c r="B726" s="312" t="s">
        <v>715</v>
      </c>
      <c r="C726" s="486">
        <f t="shared" si="245"/>
        <v>185747.71</v>
      </c>
      <c r="D726" s="531">
        <f t="shared" si="246"/>
        <v>0</v>
      </c>
      <c r="E726" s="7"/>
      <c r="F726" s="459"/>
      <c r="G726" s="459"/>
      <c r="H726" s="459"/>
      <c r="I726" s="459"/>
      <c r="J726" s="459"/>
      <c r="K726" s="459"/>
      <c r="L726" s="459"/>
      <c r="M726" s="459"/>
      <c r="N726" s="459"/>
      <c r="O726" s="531"/>
      <c r="P726" s="531"/>
      <c r="Q726" s="459"/>
      <c r="R726" s="459"/>
      <c r="S726" s="459"/>
      <c r="T726" s="459"/>
      <c r="U726" s="459"/>
      <c r="V726" s="459"/>
      <c r="W726" s="459"/>
      <c r="X726" s="459"/>
      <c r="Y726" s="7">
        <v>185747.71</v>
      </c>
      <c r="Z726" s="42"/>
      <c r="AA726" s="18"/>
      <c r="AB726" s="38" t="s">
        <v>981</v>
      </c>
    </row>
    <row r="727" spans="1:28" s="137" customFormat="1" ht="12.75" customHeight="1" x14ac:dyDescent="0.2">
      <c r="A727" s="139">
        <f t="shared" si="247"/>
        <v>564</v>
      </c>
      <c r="B727" s="312" t="s">
        <v>716</v>
      </c>
      <c r="C727" s="486">
        <f t="shared" si="245"/>
        <v>186493.02</v>
      </c>
      <c r="D727" s="531">
        <f t="shared" si="246"/>
        <v>0</v>
      </c>
      <c r="E727" s="7"/>
      <c r="F727" s="459"/>
      <c r="G727" s="459"/>
      <c r="H727" s="459"/>
      <c r="I727" s="459"/>
      <c r="J727" s="459"/>
      <c r="K727" s="459"/>
      <c r="L727" s="459"/>
      <c r="M727" s="459"/>
      <c r="N727" s="459"/>
      <c r="O727" s="531"/>
      <c r="P727" s="531"/>
      <c r="Q727" s="459"/>
      <c r="R727" s="459"/>
      <c r="S727" s="459"/>
      <c r="T727" s="459"/>
      <c r="U727" s="459"/>
      <c r="V727" s="459"/>
      <c r="W727" s="459"/>
      <c r="X727" s="459"/>
      <c r="Y727" s="7">
        <v>186493.02</v>
      </c>
      <c r="Z727" s="42"/>
      <c r="AA727" s="18"/>
      <c r="AB727" s="38" t="s">
        <v>981</v>
      </c>
    </row>
    <row r="728" spans="1:28" s="137" customFormat="1" x14ac:dyDescent="0.2">
      <c r="A728" s="139">
        <f t="shared" si="247"/>
        <v>565</v>
      </c>
      <c r="B728" s="312" t="s">
        <v>717</v>
      </c>
      <c r="C728" s="486">
        <f t="shared" si="245"/>
        <v>545002.46</v>
      </c>
      <c r="D728" s="531">
        <f t="shared" si="246"/>
        <v>0</v>
      </c>
      <c r="E728" s="7"/>
      <c r="F728" s="200"/>
      <c r="G728" s="200"/>
      <c r="H728" s="200"/>
      <c r="I728" s="200"/>
      <c r="J728" s="200"/>
      <c r="K728" s="200"/>
      <c r="L728" s="200"/>
      <c r="M728" s="200"/>
      <c r="N728" s="200"/>
      <c r="O728" s="7"/>
      <c r="P728" s="7"/>
      <c r="Q728" s="7"/>
      <c r="R728" s="200"/>
      <c r="S728" s="7"/>
      <c r="T728" s="7"/>
      <c r="U728" s="200"/>
      <c r="V728" s="200"/>
      <c r="W728" s="200"/>
      <c r="X728" s="200"/>
      <c r="Y728" s="7">
        <v>545002.46</v>
      </c>
      <c r="Z728" s="42"/>
      <c r="AA728" s="18"/>
      <c r="AB728" s="38" t="s">
        <v>1003</v>
      </c>
    </row>
    <row r="729" spans="1:28" s="137" customFormat="1" x14ac:dyDescent="0.2">
      <c r="A729" s="139">
        <f t="shared" si="247"/>
        <v>566</v>
      </c>
      <c r="B729" s="320" t="s">
        <v>718</v>
      </c>
      <c r="C729" s="486">
        <f t="shared" si="245"/>
        <v>188938.02</v>
      </c>
      <c r="D729" s="531">
        <f t="shared" si="246"/>
        <v>0</v>
      </c>
      <c r="E729" s="7"/>
      <c r="F729" s="200"/>
      <c r="G729" s="200"/>
      <c r="H729" s="200"/>
      <c r="I729" s="200"/>
      <c r="J729" s="200"/>
      <c r="K729" s="200"/>
      <c r="L729" s="200"/>
      <c r="M729" s="200"/>
      <c r="N729" s="200"/>
      <c r="O729" s="7"/>
      <c r="P729" s="7"/>
      <c r="Q729" s="7"/>
      <c r="R729" s="7"/>
      <c r="S729" s="7"/>
      <c r="T729" s="200"/>
      <c r="U729" s="200"/>
      <c r="V729" s="200"/>
      <c r="W729" s="200"/>
      <c r="X729" s="200"/>
      <c r="Y729" s="7">
        <v>188938.02</v>
      </c>
      <c r="Z729" s="42"/>
      <c r="AA729" s="18"/>
      <c r="AB729" s="38" t="s">
        <v>1029</v>
      </c>
    </row>
    <row r="730" spans="1:28" s="137" customFormat="1" x14ac:dyDescent="0.2">
      <c r="A730" s="139">
        <f t="shared" si="247"/>
        <v>567</v>
      </c>
      <c r="B730" s="320" t="s">
        <v>719</v>
      </c>
      <c r="C730" s="486">
        <f t="shared" si="245"/>
        <v>412879.51</v>
      </c>
      <c r="D730" s="531">
        <f t="shared" si="246"/>
        <v>0</v>
      </c>
      <c r="E730" s="7"/>
      <c r="F730" s="200"/>
      <c r="G730" s="200"/>
      <c r="H730" s="200"/>
      <c r="I730" s="200"/>
      <c r="J730" s="200"/>
      <c r="K730" s="200"/>
      <c r="L730" s="200"/>
      <c r="M730" s="200"/>
      <c r="N730" s="200"/>
      <c r="O730" s="7"/>
      <c r="P730" s="7"/>
      <c r="Q730" s="7"/>
      <c r="R730" s="200"/>
      <c r="S730" s="7"/>
      <c r="T730" s="200"/>
      <c r="U730" s="200"/>
      <c r="V730" s="200"/>
      <c r="W730" s="200"/>
      <c r="X730" s="200"/>
      <c r="Y730" s="7">
        <v>412879.51</v>
      </c>
      <c r="Z730" s="42"/>
      <c r="AA730" s="18"/>
      <c r="AB730" s="38" t="s">
        <v>981</v>
      </c>
    </row>
    <row r="731" spans="1:28" s="137" customFormat="1" x14ac:dyDescent="0.2">
      <c r="A731" s="139">
        <f t="shared" si="247"/>
        <v>568</v>
      </c>
      <c r="B731" s="320" t="s">
        <v>720</v>
      </c>
      <c r="C731" s="486">
        <f t="shared" si="245"/>
        <v>129226.98</v>
      </c>
      <c r="D731" s="531">
        <f t="shared" si="246"/>
        <v>0</v>
      </c>
      <c r="E731" s="7"/>
      <c r="F731" s="200"/>
      <c r="G731" s="200"/>
      <c r="H731" s="200"/>
      <c r="I731" s="7"/>
      <c r="J731" s="200"/>
      <c r="K731" s="200"/>
      <c r="L731" s="200"/>
      <c r="M731" s="200"/>
      <c r="N731" s="200"/>
      <c r="O731" s="7"/>
      <c r="P731" s="7"/>
      <c r="Q731" s="7"/>
      <c r="R731" s="200"/>
      <c r="S731" s="7"/>
      <c r="T731" s="200"/>
      <c r="U731" s="200"/>
      <c r="V731" s="200"/>
      <c r="W731" s="200"/>
      <c r="X731" s="200"/>
      <c r="Y731" s="7">
        <v>129226.98</v>
      </c>
      <c r="Z731" s="42"/>
      <c r="AA731" s="18"/>
      <c r="AB731" s="38" t="s">
        <v>1044</v>
      </c>
    </row>
    <row r="732" spans="1:28" s="137" customFormat="1" x14ac:dyDescent="0.2">
      <c r="A732" s="139">
        <f t="shared" si="247"/>
        <v>569</v>
      </c>
      <c r="B732" s="320" t="s">
        <v>721</v>
      </c>
      <c r="C732" s="486">
        <f t="shared" si="245"/>
        <v>155551.29</v>
      </c>
      <c r="D732" s="531">
        <f t="shared" si="246"/>
        <v>0</v>
      </c>
      <c r="E732" s="7"/>
      <c r="F732" s="200"/>
      <c r="G732" s="200"/>
      <c r="H732" s="200"/>
      <c r="I732" s="200"/>
      <c r="J732" s="200"/>
      <c r="K732" s="200"/>
      <c r="L732" s="200"/>
      <c r="M732" s="200"/>
      <c r="N732" s="200"/>
      <c r="O732" s="7"/>
      <c r="P732" s="7"/>
      <c r="Q732" s="7"/>
      <c r="R732" s="200"/>
      <c r="S732" s="7"/>
      <c r="T732" s="200"/>
      <c r="U732" s="200"/>
      <c r="V732" s="200"/>
      <c r="W732" s="200"/>
      <c r="X732" s="200"/>
      <c r="Y732" s="7">
        <v>155551.29</v>
      </c>
      <c r="Z732" s="42"/>
      <c r="AA732" s="18"/>
      <c r="AB732" s="38" t="s">
        <v>981</v>
      </c>
    </row>
    <row r="733" spans="1:28" s="137" customFormat="1" x14ac:dyDescent="0.2">
      <c r="A733" s="139">
        <f t="shared" si="247"/>
        <v>570</v>
      </c>
      <c r="B733" s="320" t="s">
        <v>722</v>
      </c>
      <c r="C733" s="486">
        <f t="shared" si="245"/>
        <v>155405.45000000001</v>
      </c>
      <c r="D733" s="531">
        <f t="shared" si="246"/>
        <v>0</v>
      </c>
      <c r="E733" s="7"/>
      <c r="F733" s="200"/>
      <c r="G733" s="200"/>
      <c r="H733" s="200"/>
      <c r="I733" s="200"/>
      <c r="J733" s="200"/>
      <c r="K733" s="200"/>
      <c r="L733" s="200"/>
      <c r="M733" s="200"/>
      <c r="N733" s="200"/>
      <c r="O733" s="7"/>
      <c r="P733" s="7"/>
      <c r="Q733" s="7"/>
      <c r="R733" s="200"/>
      <c r="S733" s="7"/>
      <c r="T733" s="200"/>
      <c r="U733" s="200"/>
      <c r="V733" s="200"/>
      <c r="W733" s="200"/>
      <c r="X733" s="200"/>
      <c r="Y733" s="7">
        <v>155405.45000000001</v>
      </c>
      <c r="Z733" s="42"/>
      <c r="AA733" s="18"/>
      <c r="AB733" s="38" t="s">
        <v>981</v>
      </c>
    </row>
    <row r="734" spans="1:28" s="137" customFormat="1" x14ac:dyDescent="0.2">
      <c r="A734" s="139">
        <f t="shared" si="247"/>
        <v>571</v>
      </c>
      <c r="B734" s="312" t="s">
        <v>723</v>
      </c>
      <c r="C734" s="486">
        <f t="shared" si="245"/>
        <v>284844.63</v>
      </c>
      <c r="D734" s="531">
        <f t="shared" si="246"/>
        <v>0</v>
      </c>
      <c r="E734" s="7"/>
      <c r="F734" s="200"/>
      <c r="G734" s="200"/>
      <c r="H734" s="200"/>
      <c r="I734" s="200"/>
      <c r="J734" s="200"/>
      <c r="K734" s="200"/>
      <c r="L734" s="200"/>
      <c r="M734" s="200"/>
      <c r="N734" s="200"/>
      <c r="O734" s="7"/>
      <c r="P734" s="7"/>
      <c r="Q734" s="7"/>
      <c r="R734" s="200"/>
      <c r="S734" s="7"/>
      <c r="T734" s="7"/>
      <c r="U734" s="200"/>
      <c r="V734" s="200"/>
      <c r="W734" s="200"/>
      <c r="X734" s="200"/>
      <c r="Y734" s="7">
        <v>284844.63</v>
      </c>
      <c r="Z734" s="42"/>
      <c r="AA734" s="18"/>
      <c r="AB734" s="38" t="s">
        <v>980</v>
      </c>
    </row>
    <row r="735" spans="1:28" s="137" customFormat="1" ht="17.25" customHeight="1" x14ac:dyDescent="0.2">
      <c r="A735" s="139">
        <f t="shared" si="247"/>
        <v>572</v>
      </c>
      <c r="B735" s="312" t="s">
        <v>724</v>
      </c>
      <c r="C735" s="486">
        <f t="shared" si="245"/>
        <v>197248.38</v>
      </c>
      <c r="D735" s="531">
        <f t="shared" si="246"/>
        <v>0</v>
      </c>
      <c r="E735" s="7"/>
      <c r="F735" s="7"/>
      <c r="G735" s="200"/>
      <c r="H735" s="200"/>
      <c r="I735" s="7"/>
      <c r="J735" s="7"/>
      <c r="K735" s="7"/>
      <c r="L735" s="7"/>
      <c r="M735" s="7"/>
      <c r="N735" s="7"/>
      <c r="O735" s="7"/>
      <c r="P735" s="7"/>
      <c r="Q735" s="7"/>
      <c r="R735" s="200"/>
      <c r="S735" s="7"/>
      <c r="T735" s="200"/>
      <c r="U735" s="200"/>
      <c r="V735" s="200"/>
      <c r="W735" s="200"/>
      <c r="X735" s="200"/>
      <c r="Y735" s="7">
        <v>197248.38</v>
      </c>
      <c r="Z735" s="42"/>
      <c r="AA735" s="18" t="s">
        <v>1589</v>
      </c>
      <c r="AB735" s="38" t="s">
        <v>1590</v>
      </c>
    </row>
    <row r="736" spans="1:28" s="137" customFormat="1" x14ac:dyDescent="0.2">
      <c r="A736" s="139">
        <f t="shared" si="247"/>
        <v>573</v>
      </c>
      <c r="B736" s="312" t="s">
        <v>725</v>
      </c>
      <c r="C736" s="486">
        <f t="shared" si="245"/>
        <v>111316.1</v>
      </c>
      <c r="D736" s="531">
        <f t="shared" si="246"/>
        <v>0</v>
      </c>
      <c r="E736" s="7"/>
      <c r="F736" s="200"/>
      <c r="G736" s="200"/>
      <c r="H736" s="200"/>
      <c r="I736" s="200"/>
      <c r="J736" s="200"/>
      <c r="K736" s="200"/>
      <c r="L736" s="200"/>
      <c r="M736" s="200"/>
      <c r="N736" s="200"/>
      <c r="O736" s="200"/>
      <c r="P736" s="7"/>
      <c r="Q736" s="7"/>
      <c r="R736" s="200"/>
      <c r="S736" s="7"/>
      <c r="T736" s="200"/>
      <c r="U736" s="200"/>
      <c r="V736" s="200"/>
      <c r="W736" s="200"/>
      <c r="X736" s="200"/>
      <c r="Y736" s="7">
        <v>111316.1</v>
      </c>
      <c r="Z736" s="42"/>
      <c r="AA736" s="18"/>
      <c r="AB736" s="38" t="s">
        <v>1045</v>
      </c>
    </row>
    <row r="737" spans="1:31" s="137" customFormat="1" x14ac:dyDescent="0.2">
      <c r="A737" s="139">
        <f t="shared" si="247"/>
        <v>574</v>
      </c>
      <c r="B737" s="320" t="s">
        <v>726</v>
      </c>
      <c r="C737" s="486">
        <f t="shared" si="245"/>
        <v>280924.64</v>
      </c>
      <c r="D737" s="531">
        <f t="shared" si="246"/>
        <v>0</v>
      </c>
      <c r="E737" s="7"/>
      <c r="F737" s="200"/>
      <c r="G737" s="200"/>
      <c r="H737" s="200"/>
      <c r="I737" s="200"/>
      <c r="J737" s="200"/>
      <c r="K737" s="200"/>
      <c r="L737" s="200"/>
      <c r="M737" s="200"/>
      <c r="N737" s="200"/>
      <c r="O737" s="200"/>
      <c r="P737" s="7"/>
      <c r="Q737" s="7"/>
      <c r="R737" s="200"/>
      <c r="S737" s="7"/>
      <c r="T737" s="7"/>
      <c r="U737" s="200"/>
      <c r="V737" s="200"/>
      <c r="W737" s="200"/>
      <c r="X737" s="200"/>
      <c r="Y737" s="7">
        <v>280924.64</v>
      </c>
      <c r="Z737" s="42"/>
      <c r="AA737" s="18"/>
      <c r="AB737" s="38" t="s">
        <v>980</v>
      </c>
    </row>
    <row r="738" spans="1:31" s="137" customFormat="1" ht="16.5" customHeight="1" x14ac:dyDescent="0.2">
      <c r="A738" s="139">
        <f t="shared" si="247"/>
        <v>575</v>
      </c>
      <c r="B738" s="312" t="s">
        <v>727</v>
      </c>
      <c r="C738" s="486">
        <f t="shared" si="245"/>
        <v>154136.78</v>
      </c>
      <c r="D738" s="531">
        <f t="shared" si="246"/>
        <v>0</v>
      </c>
      <c r="E738" s="7"/>
      <c r="F738" s="200"/>
      <c r="G738" s="7"/>
      <c r="H738" s="7"/>
      <c r="I738" s="7"/>
      <c r="J738" s="7"/>
      <c r="K738" s="7"/>
      <c r="L738" s="200"/>
      <c r="M738" s="200"/>
      <c r="N738" s="200"/>
      <c r="O738" s="200"/>
      <c r="P738" s="7"/>
      <c r="Q738" s="7"/>
      <c r="R738" s="200"/>
      <c r="S738" s="7"/>
      <c r="T738" s="200"/>
      <c r="U738" s="200"/>
      <c r="V738" s="200"/>
      <c r="W738" s="200"/>
      <c r="X738" s="200"/>
      <c r="Y738" s="7">
        <v>154136.78</v>
      </c>
      <c r="Z738" s="42"/>
      <c r="AA738" s="18" t="s">
        <v>1240</v>
      </c>
      <c r="AB738" s="38" t="s">
        <v>1591</v>
      </c>
    </row>
    <row r="739" spans="1:31" s="137" customFormat="1" ht="13.5" customHeight="1" x14ac:dyDescent="0.2">
      <c r="A739" s="139">
        <f t="shared" si="247"/>
        <v>576</v>
      </c>
      <c r="B739" s="312" t="s">
        <v>728</v>
      </c>
      <c r="C739" s="486">
        <f t="shared" si="245"/>
        <v>315855.82</v>
      </c>
      <c r="D739" s="531">
        <f t="shared" si="246"/>
        <v>0</v>
      </c>
      <c r="E739" s="7"/>
      <c r="F739" s="7"/>
      <c r="G739" s="200"/>
      <c r="H739" s="200"/>
      <c r="I739" s="200"/>
      <c r="J739" s="200"/>
      <c r="K739" s="200"/>
      <c r="L739" s="200"/>
      <c r="M739" s="200"/>
      <c r="N739" s="200"/>
      <c r="O739" s="7"/>
      <c r="P739" s="7"/>
      <c r="Q739" s="7"/>
      <c r="R739" s="200"/>
      <c r="S739" s="7"/>
      <c r="T739" s="200"/>
      <c r="U739" s="200"/>
      <c r="V739" s="200"/>
      <c r="W739" s="200"/>
      <c r="X739" s="200"/>
      <c r="Y739" s="7">
        <v>315855.82</v>
      </c>
      <c r="Z739" s="42"/>
      <c r="AA739" s="18" t="s">
        <v>1239</v>
      </c>
      <c r="AB739" s="38" t="s">
        <v>1592</v>
      </c>
    </row>
    <row r="740" spans="1:31" s="137" customFormat="1" ht="17.25" customHeight="1" x14ac:dyDescent="0.2">
      <c r="A740" s="139">
        <f t="shared" si="247"/>
        <v>577</v>
      </c>
      <c r="B740" s="312" t="s">
        <v>729</v>
      </c>
      <c r="C740" s="486">
        <f t="shared" si="245"/>
        <v>279110.82</v>
      </c>
      <c r="D740" s="531">
        <f t="shared" si="246"/>
        <v>0</v>
      </c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200"/>
      <c r="S740" s="7"/>
      <c r="T740" s="200"/>
      <c r="U740" s="200"/>
      <c r="V740" s="200"/>
      <c r="W740" s="200"/>
      <c r="X740" s="200"/>
      <c r="Y740" s="7">
        <v>279110.82</v>
      </c>
      <c r="Z740" s="42"/>
      <c r="AA740" s="18" t="s">
        <v>1239</v>
      </c>
      <c r="AB740" s="38" t="s">
        <v>1593</v>
      </c>
    </row>
    <row r="741" spans="1:31" s="137" customFormat="1" x14ac:dyDescent="0.2">
      <c r="A741" s="139">
        <f t="shared" si="247"/>
        <v>578</v>
      </c>
      <c r="B741" s="320" t="s">
        <v>730</v>
      </c>
      <c r="C741" s="486">
        <f t="shared" si="245"/>
        <v>155113.74</v>
      </c>
      <c r="D741" s="531">
        <f t="shared" si="246"/>
        <v>0</v>
      </c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200"/>
      <c r="S741" s="7"/>
      <c r="T741" s="200"/>
      <c r="U741" s="200"/>
      <c r="V741" s="200"/>
      <c r="W741" s="200"/>
      <c r="X741" s="200"/>
      <c r="Y741" s="7">
        <v>155113.74</v>
      </c>
      <c r="Z741" s="42"/>
      <c r="AA741" s="18"/>
      <c r="AB741" s="38" t="s">
        <v>981</v>
      </c>
    </row>
    <row r="742" spans="1:31" s="137" customFormat="1" ht="26.25" customHeight="1" x14ac:dyDescent="0.2">
      <c r="A742" s="139">
        <f t="shared" si="247"/>
        <v>579</v>
      </c>
      <c r="B742" s="320" t="s">
        <v>731</v>
      </c>
      <c r="C742" s="486">
        <f t="shared" si="245"/>
        <v>552956.24</v>
      </c>
      <c r="D742" s="531">
        <f t="shared" si="246"/>
        <v>0</v>
      </c>
      <c r="E742" s="7"/>
      <c r="F742" s="7"/>
      <c r="G742" s="200"/>
      <c r="H742" s="200"/>
      <c r="I742" s="200"/>
      <c r="J742" s="200"/>
      <c r="K742" s="200"/>
      <c r="L742" s="200"/>
      <c r="M742" s="200"/>
      <c r="N742" s="200"/>
      <c r="O742" s="7"/>
      <c r="P742" s="7"/>
      <c r="Q742" s="7"/>
      <c r="R742" s="200"/>
      <c r="S742" s="7"/>
      <c r="T742" s="7"/>
      <c r="U742" s="200"/>
      <c r="V742" s="200"/>
      <c r="W742" s="200"/>
      <c r="X742" s="200"/>
      <c r="Y742" s="7">
        <v>552956.24</v>
      </c>
      <c r="Z742" s="42"/>
      <c r="AA742" s="18" t="s">
        <v>1241</v>
      </c>
      <c r="AB742" s="38" t="s">
        <v>1594</v>
      </c>
    </row>
    <row r="743" spans="1:31" s="137" customFormat="1" ht="24" customHeight="1" x14ac:dyDescent="0.2">
      <c r="A743" s="139">
        <f t="shared" si="247"/>
        <v>580</v>
      </c>
      <c r="B743" s="312" t="s">
        <v>732</v>
      </c>
      <c r="C743" s="486">
        <f t="shared" si="245"/>
        <v>118066.97</v>
      </c>
      <c r="D743" s="531">
        <f t="shared" si="246"/>
        <v>0</v>
      </c>
      <c r="E743" s="7"/>
      <c r="F743" s="200"/>
      <c r="G743" s="7"/>
      <c r="H743" s="200"/>
      <c r="I743" s="7"/>
      <c r="J743" s="200"/>
      <c r="K743" s="200"/>
      <c r="L743" s="200"/>
      <c r="M743" s="200"/>
      <c r="N743" s="200"/>
      <c r="O743" s="200"/>
      <c r="P743" s="7"/>
      <c r="Q743" s="7"/>
      <c r="R743" s="200"/>
      <c r="S743" s="7"/>
      <c r="T743" s="200"/>
      <c r="U743" s="200"/>
      <c r="V743" s="200"/>
      <c r="W743" s="200"/>
      <c r="X743" s="200"/>
      <c r="Y743" s="7">
        <v>118066.97</v>
      </c>
      <c r="Z743" s="42"/>
      <c r="AA743" s="18" t="s">
        <v>1242</v>
      </c>
      <c r="AB743" s="38" t="s">
        <v>1595</v>
      </c>
    </row>
    <row r="744" spans="1:31" s="137" customFormat="1" ht="18.75" customHeight="1" x14ac:dyDescent="0.2">
      <c r="A744" s="139">
        <f t="shared" si="247"/>
        <v>581</v>
      </c>
      <c r="B744" s="320" t="s">
        <v>733</v>
      </c>
      <c r="C744" s="486">
        <f t="shared" si="245"/>
        <v>93961.39</v>
      </c>
      <c r="D744" s="531">
        <f t="shared" si="246"/>
        <v>0</v>
      </c>
      <c r="E744" s="7"/>
      <c r="F744" s="7"/>
      <c r="G744" s="200"/>
      <c r="H744" s="200"/>
      <c r="I744" s="200"/>
      <c r="J744" s="200"/>
      <c r="K744" s="200"/>
      <c r="L744" s="200"/>
      <c r="M744" s="200"/>
      <c r="N744" s="200"/>
      <c r="O744" s="200"/>
      <c r="P744" s="7"/>
      <c r="Q744" s="7"/>
      <c r="R744" s="200"/>
      <c r="S744" s="7"/>
      <c r="T744" s="200"/>
      <c r="U744" s="200"/>
      <c r="V744" s="200"/>
      <c r="W744" s="200"/>
      <c r="X744" s="200"/>
      <c r="Y744" s="7">
        <v>93961.39</v>
      </c>
      <c r="Z744" s="42"/>
      <c r="AA744" s="18" t="s">
        <v>1239</v>
      </c>
      <c r="AB744" s="38" t="s">
        <v>1596</v>
      </c>
    </row>
    <row r="745" spans="1:31" s="137" customFormat="1" x14ac:dyDescent="0.2">
      <c r="A745" s="139">
        <f t="shared" si="247"/>
        <v>582</v>
      </c>
      <c r="B745" s="320" t="s">
        <v>734</v>
      </c>
      <c r="C745" s="486">
        <f t="shared" si="245"/>
        <v>316132.21999999997</v>
      </c>
      <c r="D745" s="531">
        <f t="shared" si="246"/>
        <v>0</v>
      </c>
      <c r="E745" s="7"/>
      <c r="F745" s="200"/>
      <c r="G745" s="200"/>
      <c r="H745" s="200"/>
      <c r="I745" s="200"/>
      <c r="J745" s="200"/>
      <c r="K745" s="200"/>
      <c r="L745" s="200"/>
      <c r="M745" s="200"/>
      <c r="N745" s="200"/>
      <c r="O745" s="200"/>
      <c r="P745" s="7"/>
      <c r="Q745" s="7"/>
      <c r="R745" s="200"/>
      <c r="S745" s="7"/>
      <c r="T745" s="7"/>
      <c r="U745" s="200"/>
      <c r="V745" s="200"/>
      <c r="W745" s="200"/>
      <c r="X745" s="200"/>
      <c r="Y745" s="7">
        <v>316132.21999999997</v>
      </c>
      <c r="Z745" s="42"/>
      <c r="AA745" s="18"/>
      <c r="AB745" s="38" t="s">
        <v>980</v>
      </c>
    </row>
    <row r="746" spans="1:31" s="137" customFormat="1" ht="17.25" customHeight="1" x14ac:dyDescent="0.2">
      <c r="A746" s="139">
        <f t="shared" si="247"/>
        <v>583</v>
      </c>
      <c r="B746" s="320" t="s">
        <v>735</v>
      </c>
      <c r="C746" s="486">
        <f t="shared" si="245"/>
        <v>106768.22</v>
      </c>
      <c r="D746" s="531">
        <f t="shared" si="246"/>
        <v>0</v>
      </c>
      <c r="E746" s="7"/>
      <c r="F746" s="7"/>
      <c r="G746" s="200"/>
      <c r="H746" s="200"/>
      <c r="I746" s="200"/>
      <c r="J746" s="200"/>
      <c r="K746" s="200"/>
      <c r="L746" s="200"/>
      <c r="M746" s="200"/>
      <c r="N746" s="200"/>
      <c r="O746" s="200"/>
      <c r="P746" s="7"/>
      <c r="Q746" s="7"/>
      <c r="R746" s="200"/>
      <c r="S746" s="200"/>
      <c r="T746" s="200"/>
      <c r="U746" s="200"/>
      <c r="V746" s="200"/>
      <c r="W746" s="200"/>
      <c r="X746" s="200"/>
      <c r="Y746" s="7">
        <v>106768.22</v>
      </c>
      <c r="Z746" s="42"/>
      <c r="AA746" s="18" t="s">
        <v>1239</v>
      </c>
      <c r="AB746" s="38" t="s">
        <v>1596</v>
      </c>
    </row>
    <row r="747" spans="1:31" s="137" customFormat="1" ht="13.5" customHeight="1" x14ac:dyDescent="0.2">
      <c r="A747" s="139">
        <f t="shared" si="247"/>
        <v>584</v>
      </c>
      <c r="B747" s="320" t="s">
        <v>736</v>
      </c>
      <c r="C747" s="486">
        <f t="shared" si="245"/>
        <v>84431.23</v>
      </c>
      <c r="D747" s="531">
        <f t="shared" si="246"/>
        <v>0</v>
      </c>
      <c r="E747" s="7"/>
      <c r="F747" s="7"/>
      <c r="G747" s="200"/>
      <c r="H747" s="200"/>
      <c r="I747" s="200"/>
      <c r="J747" s="200"/>
      <c r="K747" s="200"/>
      <c r="L747" s="200"/>
      <c r="M747" s="200"/>
      <c r="N747" s="200"/>
      <c r="O747" s="200"/>
      <c r="P747" s="7"/>
      <c r="Q747" s="7"/>
      <c r="R747" s="200"/>
      <c r="S747" s="200"/>
      <c r="T747" s="200"/>
      <c r="U747" s="200"/>
      <c r="V747" s="200"/>
      <c r="W747" s="200"/>
      <c r="X747" s="200"/>
      <c r="Y747" s="7">
        <v>84431.23</v>
      </c>
      <c r="Z747" s="42"/>
      <c r="AA747" s="18" t="s">
        <v>1239</v>
      </c>
      <c r="AB747" s="38" t="s">
        <v>1596</v>
      </c>
    </row>
    <row r="748" spans="1:31" s="137" customFormat="1" ht="16.5" customHeight="1" x14ac:dyDescent="0.2">
      <c r="A748" s="139">
        <f t="shared" si="247"/>
        <v>585</v>
      </c>
      <c r="B748" s="320" t="s">
        <v>737</v>
      </c>
      <c r="C748" s="486">
        <f t="shared" si="245"/>
        <v>84431.23</v>
      </c>
      <c r="D748" s="531">
        <f t="shared" si="246"/>
        <v>0</v>
      </c>
      <c r="E748" s="7"/>
      <c r="F748" s="7"/>
      <c r="G748" s="200"/>
      <c r="H748" s="200"/>
      <c r="I748" s="200"/>
      <c r="J748" s="200"/>
      <c r="K748" s="200"/>
      <c r="L748" s="200"/>
      <c r="M748" s="200"/>
      <c r="N748" s="200"/>
      <c r="O748" s="200"/>
      <c r="P748" s="7"/>
      <c r="Q748" s="7"/>
      <c r="R748" s="200"/>
      <c r="S748" s="200"/>
      <c r="T748" s="200"/>
      <c r="U748" s="200"/>
      <c r="V748" s="200"/>
      <c r="W748" s="200"/>
      <c r="X748" s="200"/>
      <c r="Y748" s="7">
        <v>84431.23</v>
      </c>
      <c r="Z748" s="42"/>
      <c r="AA748" s="18" t="s">
        <v>1239</v>
      </c>
      <c r="AB748" s="38" t="s">
        <v>1596</v>
      </c>
    </row>
    <row r="749" spans="1:31" s="137" customFormat="1" ht="18" customHeight="1" x14ac:dyDescent="0.2">
      <c r="A749" s="139">
        <f t="shared" si="247"/>
        <v>586</v>
      </c>
      <c r="B749" s="320" t="s">
        <v>738</v>
      </c>
      <c r="C749" s="486">
        <f t="shared" si="245"/>
        <v>84431.23</v>
      </c>
      <c r="D749" s="531">
        <f t="shared" si="246"/>
        <v>0</v>
      </c>
      <c r="E749" s="7"/>
      <c r="F749" s="7"/>
      <c r="G749" s="200"/>
      <c r="H749" s="200"/>
      <c r="I749" s="200"/>
      <c r="J749" s="200"/>
      <c r="K749" s="200"/>
      <c r="L749" s="200"/>
      <c r="M749" s="200"/>
      <c r="N749" s="200"/>
      <c r="O749" s="200"/>
      <c r="P749" s="7"/>
      <c r="Q749" s="7"/>
      <c r="R749" s="200"/>
      <c r="S749" s="200"/>
      <c r="T749" s="200"/>
      <c r="U749" s="200"/>
      <c r="V749" s="200"/>
      <c r="W749" s="200"/>
      <c r="X749" s="200"/>
      <c r="Y749" s="7">
        <v>84431.23</v>
      </c>
      <c r="Z749" s="42"/>
      <c r="AA749" s="18" t="s">
        <v>1239</v>
      </c>
      <c r="AB749" s="38" t="s">
        <v>1596</v>
      </c>
    </row>
    <row r="750" spans="1:31" ht="17.25" customHeight="1" x14ac:dyDescent="0.25">
      <c r="A750" s="659" t="s">
        <v>17</v>
      </c>
      <c r="B750" s="660"/>
      <c r="C750" s="486">
        <f t="shared" ref="C750:Y750" si="248">SUM(C706:C749)</f>
        <v>11006622.520000001</v>
      </c>
      <c r="D750" s="483">
        <f t="shared" si="248"/>
        <v>0</v>
      </c>
      <c r="E750" s="483">
        <f t="shared" si="248"/>
        <v>0</v>
      </c>
      <c r="F750" s="483">
        <f t="shared" si="248"/>
        <v>0</v>
      </c>
      <c r="G750" s="483">
        <f t="shared" si="248"/>
        <v>0</v>
      </c>
      <c r="H750" s="483">
        <f t="shared" si="248"/>
        <v>0</v>
      </c>
      <c r="I750" s="483">
        <f t="shared" si="248"/>
        <v>0</v>
      </c>
      <c r="J750" s="483">
        <f t="shared" si="248"/>
        <v>0</v>
      </c>
      <c r="K750" s="483">
        <f t="shared" si="248"/>
        <v>0</v>
      </c>
      <c r="L750" s="483">
        <f t="shared" si="248"/>
        <v>0</v>
      </c>
      <c r="M750" s="483">
        <f t="shared" si="248"/>
        <v>0</v>
      </c>
      <c r="N750" s="483">
        <f t="shared" si="248"/>
        <v>0</v>
      </c>
      <c r="O750" s="483">
        <f t="shared" si="248"/>
        <v>0</v>
      </c>
      <c r="P750" s="483">
        <f t="shared" si="248"/>
        <v>0</v>
      </c>
      <c r="Q750" s="483">
        <f t="shared" si="248"/>
        <v>0</v>
      </c>
      <c r="R750" s="483">
        <f t="shared" si="248"/>
        <v>0</v>
      </c>
      <c r="S750" s="483">
        <f t="shared" si="248"/>
        <v>0</v>
      </c>
      <c r="T750" s="483">
        <f t="shared" si="248"/>
        <v>0</v>
      </c>
      <c r="U750" s="483">
        <f t="shared" si="248"/>
        <v>0</v>
      </c>
      <c r="V750" s="483">
        <f t="shared" si="248"/>
        <v>0</v>
      </c>
      <c r="W750" s="483">
        <f t="shared" si="248"/>
        <v>0</v>
      </c>
      <c r="X750" s="483">
        <f t="shared" si="248"/>
        <v>0</v>
      </c>
      <c r="Y750" s="483">
        <f t="shared" si="248"/>
        <v>11006622.520000001</v>
      </c>
      <c r="Z750" s="486">
        <f>(C750-Y750)*0.0214</f>
        <v>0</v>
      </c>
      <c r="AA750" s="14"/>
      <c r="AB750" s="38"/>
      <c r="AC750" s="90"/>
      <c r="AD750" s="90"/>
    </row>
    <row r="751" spans="1:31" ht="17.25" customHeight="1" x14ac:dyDescent="0.25">
      <c r="A751" s="554" t="s">
        <v>129</v>
      </c>
      <c r="B751" s="556"/>
      <c r="C751" s="528">
        <f t="shared" ref="C751:AE751" si="249">C750+C704+C696+C693+C690+C681+C665</f>
        <v>166115628.87000003</v>
      </c>
      <c r="D751" s="113">
        <f t="shared" si="249"/>
        <v>58942547.100000009</v>
      </c>
      <c r="E751" s="113">
        <f t="shared" si="249"/>
        <v>0</v>
      </c>
      <c r="F751" s="113">
        <f t="shared" si="249"/>
        <v>5246042.21</v>
      </c>
      <c r="G751" s="113">
        <f t="shared" si="249"/>
        <v>33048180.119999997</v>
      </c>
      <c r="H751" s="113">
        <f t="shared" si="249"/>
        <v>6009141.46</v>
      </c>
      <c r="I751" s="113">
        <f t="shared" si="249"/>
        <v>9061590.9600000009</v>
      </c>
      <c r="J751" s="113">
        <f t="shared" si="249"/>
        <v>5577592.3499999996</v>
      </c>
      <c r="K751" s="113">
        <f t="shared" si="249"/>
        <v>0</v>
      </c>
      <c r="L751" s="113">
        <f t="shared" si="249"/>
        <v>0</v>
      </c>
      <c r="M751" s="113">
        <f t="shared" si="249"/>
        <v>0</v>
      </c>
      <c r="N751" s="113">
        <f t="shared" si="249"/>
        <v>1649.5700000000002</v>
      </c>
      <c r="O751" s="113">
        <f t="shared" si="249"/>
        <v>6968001.4800000004</v>
      </c>
      <c r="P751" s="113">
        <f t="shared" si="249"/>
        <v>714</v>
      </c>
      <c r="Q751" s="113">
        <f t="shared" si="249"/>
        <v>13597136.460000001</v>
      </c>
      <c r="R751" s="113">
        <f t="shared" si="249"/>
        <v>4286.3999999999996</v>
      </c>
      <c r="S751" s="113">
        <f t="shared" si="249"/>
        <v>44009162.539999999</v>
      </c>
      <c r="T751" s="113">
        <f t="shared" si="249"/>
        <v>0</v>
      </c>
      <c r="U751" s="113">
        <f t="shared" si="249"/>
        <v>0</v>
      </c>
      <c r="V751" s="113">
        <f t="shared" si="249"/>
        <v>0</v>
      </c>
      <c r="W751" s="113">
        <f t="shared" si="249"/>
        <v>0</v>
      </c>
      <c r="X751" s="113">
        <f t="shared" si="249"/>
        <v>505429.39999999997</v>
      </c>
      <c r="Y751" s="113">
        <f t="shared" si="249"/>
        <v>42093351.890000001</v>
      </c>
      <c r="Z751" s="528">
        <f t="shared" si="249"/>
        <v>2654076.7273720005</v>
      </c>
      <c r="AA751" s="528">
        <f t="shared" si="249"/>
        <v>0</v>
      </c>
      <c r="AB751" s="528">
        <f t="shared" si="249"/>
        <v>0</v>
      </c>
      <c r="AC751" s="528">
        <f t="shared" si="249"/>
        <v>0</v>
      </c>
      <c r="AD751" s="528">
        <f t="shared" si="249"/>
        <v>0</v>
      </c>
      <c r="AE751" s="528">
        <f t="shared" si="249"/>
        <v>0</v>
      </c>
    </row>
    <row r="752" spans="1:31" ht="12.75" customHeight="1" x14ac:dyDescent="0.25">
      <c r="A752" s="633" t="s">
        <v>52</v>
      </c>
      <c r="B752" s="633"/>
      <c r="C752" s="633"/>
      <c r="D752" s="633"/>
      <c r="E752" s="633"/>
      <c r="F752" s="633"/>
      <c r="G752" s="633"/>
      <c r="H752" s="633"/>
      <c r="I752" s="633"/>
      <c r="J752" s="633"/>
      <c r="K752" s="633"/>
      <c r="L752" s="633"/>
      <c r="M752" s="633"/>
      <c r="N752" s="633"/>
      <c r="O752" s="633"/>
      <c r="P752" s="633"/>
      <c r="Q752" s="633"/>
      <c r="R752" s="633"/>
      <c r="S752" s="633"/>
      <c r="T752" s="633"/>
      <c r="U752" s="633"/>
      <c r="V752" s="633"/>
      <c r="W752" s="633"/>
      <c r="X752" s="633"/>
      <c r="Y752" s="633"/>
      <c r="Z752" s="528"/>
      <c r="AA752" s="14"/>
      <c r="AB752" s="38"/>
      <c r="AD752" s="90"/>
    </row>
    <row r="753" spans="1:30" ht="18" customHeight="1" x14ac:dyDescent="0.25">
      <c r="A753" s="554" t="s">
        <v>53</v>
      </c>
      <c r="B753" s="555"/>
      <c r="C753" s="556"/>
      <c r="D753" s="533"/>
      <c r="E753" s="533"/>
      <c r="F753" s="533"/>
      <c r="G753" s="533"/>
      <c r="H753" s="533"/>
      <c r="I753" s="533"/>
      <c r="J753" s="533"/>
      <c r="K753" s="533"/>
      <c r="L753" s="533"/>
      <c r="M753" s="533"/>
      <c r="N753" s="533"/>
      <c r="O753" s="533"/>
      <c r="P753" s="533"/>
      <c r="Q753" s="533"/>
      <c r="R753" s="533"/>
      <c r="S753" s="533"/>
      <c r="T753" s="533"/>
      <c r="U753" s="533"/>
      <c r="V753" s="533"/>
      <c r="W753" s="533"/>
      <c r="X753" s="533"/>
      <c r="Y753" s="533"/>
      <c r="Z753" s="538"/>
      <c r="AA753" s="14"/>
      <c r="AB753" s="38"/>
      <c r="AD753" s="90"/>
    </row>
    <row r="754" spans="1:30" s="137" customFormat="1" x14ac:dyDescent="0.2">
      <c r="A754" s="485">
        <f>A749+1</f>
        <v>587</v>
      </c>
      <c r="B754" s="314" t="s">
        <v>742</v>
      </c>
      <c r="C754" s="486">
        <f t="shared" ref="C754:C797" si="250">D754+M754+O754+Q754+S754+U754+W754+X754+Y754</f>
        <v>911322.32000000007</v>
      </c>
      <c r="D754" s="531">
        <f t="shared" ref="D754:D797" si="251">E754+F754+G754+H754+I754+J754</f>
        <v>0</v>
      </c>
      <c r="E754" s="483"/>
      <c r="F754" s="531"/>
      <c r="G754" s="483"/>
      <c r="H754" s="483"/>
      <c r="I754" s="7"/>
      <c r="J754" s="7"/>
      <c r="K754" s="7"/>
      <c r="L754" s="531"/>
      <c r="M754" s="531"/>
      <c r="N754" s="7"/>
      <c r="O754" s="531"/>
      <c r="P754" s="531"/>
      <c r="Q754" s="531"/>
      <c r="R754" s="7"/>
      <c r="S754" s="200"/>
      <c r="T754" s="483"/>
      <c r="U754" s="483"/>
      <c r="V754" s="531"/>
      <c r="W754" s="200"/>
      <c r="X754" s="200"/>
      <c r="Y754" s="7">
        <v>911322.32000000007</v>
      </c>
      <c r="Z754" s="7"/>
      <c r="AA754" s="18"/>
      <c r="AB754" s="130" t="s">
        <v>1079</v>
      </c>
    </row>
    <row r="755" spans="1:30" s="137" customFormat="1" x14ac:dyDescent="0.2">
      <c r="A755" s="341">
        <f t="shared" ref="A755:A797" si="252">A754+1</f>
        <v>588</v>
      </c>
      <c r="B755" s="314" t="s">
        <v>743</v>
      </c>
      <c r="C755" s="486">
        <f t="shared" si="250"/>
        <v>1592062.48</v>
      </c>
      <c r="D755" s="531">
        <f t="shared" si="251"/>
        <v>0</v>
      </c>
      <c r="E755" s="483"/>
      <c r="F755" s="531"/>
      <c r="G755" s="483"/>
      <c r="H755" s="483"/>
      <c r="I755" s="7"/>
      <c r="J755" s="7"/>
      <c r="K755" s="7"/>
      <c r="L755" s="531"/>
      <c r="M755" s="531"/>
      <c r="N755" s="7"/>
      <c r="O755" s="531"/>
      <c r="P755" s="531"/>
      <c r="Q755" s="531"/>
      <c r="R755" s="7"/>
      <c r="S755" s="7"/>
      <c r="T755" s="483"/>
      <c r="U755" s="483"/>
      <c r="V755" s="7"/>
      <c r="W755" s="7"/>
      <c r="X755" s="200"/>
      <c r="Y755" s="7">
        <v>1592062.48</v>
      </c>
      <c r="Z755" s="529"/>
      <c r="AA755" s="18"/>
      <c r="AB755" s="130" t="s">
        <v>1077</v>
      </c>
    </row>
    <row r="756" spans="1:30" s="137" customFormat="1" x14ac:dyDescent="0.2">
      <c r="A756" s="341">
        <f t="shared" si="252"/>
        <v>589</v>
      </c>
      <c r="B756" s="314" t="s">
        <v>744</v>
      </c>
      <c r="C756" s="486">
        <f t="shared" si="250"/>
        <v>2557883.0700000003</v>
      </c>
      <c r="D756" s="531">
        <f t="shared" si="251"/>
        <v>0</v>
      </c>
      <c r="E756" s="483"/>
      <c r="F756" s="531"/>
      <c r="G756" s="483"/>
      <c r="H756" s="483"/>
      <c r="I756" s="7"/>
      <c r="J756" s="7"/>
      <c r="K756" s="7"/>
      <c r="L756" s="531"/>
      <c r="M756" s="531"/>
      <c r="N756" s="7"/>
      <c r="O756" s="531"/>
      <c r="P756" s="531"/>
      <c r="Q756" s="531"/>
      <c r="R756" s="7"/>
      <c r="S756" s="7"/>
      <c r="T756" s="483"/>
      <c r="U756" s="483"/>
      <c r="V756" s="531"/>
      <c r="W756" s="200"/>
      <c r="X756" s="200"/>
      <c r="Y756" s="531">
        <v>2557883.0700000003</v>
      </c>
      <c r="Z756" s="527"/>
      <c r="AA756" s="18"/>
      <c r="AB756" s="130" t="s">
        <v>1080</v>
      </c>
    </row>
    <row r="757" spans="1:30" s="137" customFormat="1" x14ac:dyDescent="0.2">
      <c r="A757" s="341">
        <f t="shared" si="252"/>
        <v>590</v>
      </c>
      <c r="B757" s="314" t="s">
        <v>745</v>
      </c>
      <c r="C757" s="486">
        <f t="shared" si="250"/>
        <v>2008533.35</v>
      </c>
      <c r="D757" s="531">
        <f t="shared" si="251"/>
        <v>0</v>
      </c>
      <c r="E757" s="483"/>
      <c r="F757" s="531"/>
      <c r="G757" s="483"/>
      <c r="H757" s="483"/>
      <c r="I757" s="7"/>
      <c r="J757" s="7"/>
      <c r="K757" s="7"/>
      <c r="L757" s="531"/>
      <c r="M757" s="531"/>
      <c r="N757" s="7"/>
      <c r="O757" s="531"/>
      <c r="P757" s="531"/>
      <c r="Q757" s="531"/>
      <c r="R757" s="7"/>
      <c r="S757" s="7"/>
      <c r="T757" s="483"/>
      <c r="U757" s="483"/>
      <c r="V757" s="7"/>
      <c r="W757" s="7"/>
      <c r="X757" s="200"/>
      <c r="Y757" s="531">
        <v>2008533.35</v>
      </c>
      <c r="Z757" s="527"/>
      <c r="AA757" s="18"/>
      <c r="AB757" s="130" t="s">
        <v>1077</v>
      </c>
    </row>
    <row r="758" spans="1:30" s="137" customFormat="1" x14ac:dyDescent="0.2">
      <c r="A758" s="341">
        <f t="shared" si="252"/>
        <v>591</v>
      </c>
      <c r="B758" s="314" t="s">
        <v>746</v>
      </c>
      <c r="C758" s="486">
        <f t="shared" si="250"/>
        <v>1392333.4800000002</v>
      </c>
      <c r="D758" s="531">
        <f t="shared" si="251"/>
        <v>0</v>
      </c>
      <c r="E758" s="483"/>
      <c r="F758" s="531"/>
      <c r="G758" s="483"/>
      <c r="H758" s="483"/>
      <c r="I758" s="7"/>
      <c r="J758" s="7"/>
      <c r="K758" s="7"/>
      <c r="L758" s="531"/>
      <c r="M758" s="531"/>
      <c r="N758" s="7"/>
      <c r="O758" s="531"/>
      <c r="P758" s="531"/>
      <c r="Q758" s="531"/>
      <c r="R758" s="7"/>
      <c r="S758" s="7"/>
      <c r="T758" s="483"/>
      <c r="U758" s="483"/>
      <c r="V758" s="7"/>
      <c r="W758" s="7"/>
      <c r="X758" s="200"/>
      <c r="Y758" s="531">
        <v>1392333.4800000002</v>
      </c>
      <c r="Z758" s="527"/>
      <c r="AA758" s="18"/>
      <c r="AB758" s="130" t="s">
        <v>1081</v>
      </c>
    </row>
    <row r="759" spans="1:30" s="137" customFormat="1" x14ac:dyDescent="0.2">
      <c r="A759" s="341">
        <f t="shared" si="252"/>
        <v>592</v>
      </c>
      <c r="B759" s="314" t="s">
        <v>747</v>
      </c>
      <c r="C759" s="486">
        <f t="shared" si="250"/>
        <v>1219192.02</v>
      </c>
      <c r="D759" s="531">
        <f t="shared" si="251"/>
        <v>0</v>
      </c>
      <c r="E759" s="483"/>
      <c r="F759" s="531"/>
      <c r="G759" s="483"/>
      <c r="H759" s="483"/>
      <c r="I759" s="7"/>
      <c r="J759" s="7"/>
      <c r="K759" s="7"/>
      <c r="L759" s="531"/>
      <c r="M759" s="531"/>
      <c r="N759" s="7"/>
      <c r="O759" s="531"/>
      <c r="P759" s="531"/>
      <c r="Q759" s="531"/>
      <c r="R759" s="7"/>
      <c r="S759" s="7"/>
      <c r="T759" s="483"/>
      <c r="U759" s="483"/>
      <c r="V759" s="7"/>
      <c r="W759" s="7"/>
      <c r="X759" s="200"/>
      <c r="Y759" s="531">
        <v>1219192.02</v>
      </c>
      <c r="Z759" s="527"/>
      <c r="AA759" s="18"/>
      <c r="AB759" s="130" t="s">
        <v>1078</v>
      </c>
    </row>
    <row r="760" spans="1:30" s="137" customFormat="1" x14ac:dyDescent="0.2">
      <c r="A760" s="341">
        <f t="shared" si="252"/>
        <v>593</v>
      </c>
      <c r="B760" s="314" t="s">
        <v>748</v>
      </c>
      <c r="C760" s="486">
        <f t="shared" si="250"/>
        <v>343408.04000000004</v>
      </c>
      <c r="D760" s="531">
        <f t="shared" si="251"/>
        <v>0</v>
      </c>
      <c r="E760" s="483"/>
      <c r="F760" s="531"/>
      <c r="G760" s="483"/>
      <c r="H760" s="483"/>
      <c r="I760" s="7"/>
      <c r="J760" s="7"/>
      <c r="K760" s="7"/>
      <c r="L760" s="531"/>
      <c r="M760" s="531"/>
      <c r="N760" s="7"/>
      <c r="O760" s="531"/>
      <c r="P760" s="531"/>
      <c r="Q760" s="531"/>
      <c r="R760" s="7"/>
      <c r="S760" s="7"/>
      <c r="T760" s="483"/>
      <c r="U760" s="483"/>
      <c r="V760" s="531"/>
      <c r="W760" s="200"/>
      <c r="X760" s="200"/>
      <c r="Y760" s="531">
        <v>343408.04000000004</v>
      </c>
      <c r="Z760" s="527"/>
      <c r="AA760" s="18"/>
      <c r="AB760" s="130" t="s">
        <v>1082</v>
      </c>
    </row>
    <row r="761" spans="1:30" s="137" customFormat="1" x14ac:dyDescent="0.2">
      <c r="A761" s="341">
        <f t="shared" si="252"/>
        <v>594</v>
      </c>
      <c r="B761" s="314" t="s">
        <v>749</v>
      </c>
      <c r="C761" s="486">
        <f t="shared" si="250"/>
        <v>321781.77</v>
      </c>
      <c r="D761" s="531">
        <f t="shared" si="251"/>
        <v>0</v>
      </c>
      <c r="E761" s="483"/>
      <c r="F761" s="531"/>
      <c r="G761" s="483"/>
      <c r="H761" s="483"/>
      <c r="I761" s="7"/>
      <c r="J761" s="7"/>
      <c r="K761" s="7"/>
      <c r="L761" s="531"/>
      <c r="M761" s="531"/>
      <c r="N761" s="7"/>
      <c r="O761" s="531"/>
      <c r="P761" s="531"/>
      <c r="Q761" s="531"/>
      <c r="R761" s="7"/>
      <c r="S761" s="200"/>
      <c r="T761" s="483"/>
      <c r="U761" s="483"/>
      <c r="V761" s="531"/>
      <c r="W761" s="200"/>
      <c r="X761" s="200"/>
      <c r="Y761" s="531">
        <v>321781.77</v>
      </c>
      <c r="Z761" s="527"/>
      <c r="AA761" s="18"/>
      <c r="AB761" s="130" t="s">
        <v>1083</v>
      </c>
    </row>
    <row r="762" spans="1:30" s="137" customFormat="1" ht="17.45" customHeight="1" x14ac:dyDescent="0.2">
      <c r="A762" s="341">
        <f t="shared" si="252"/>
        <v>595</v>
      </c>
      <c r="B762" s="306" t="s">
        <v>750</v>
      </c>
      <c r="C762" s="486">
        <f t="shared" si="250"/>
        <v>167583.88</v>
      </c>
      <c r="D762" s="531">
        <f t="shared" si="251"/>
        <v>0</v>
      </c>
      <c r="E762" s="447"/>
      <c r="F762" s="447"/>
      <c r="G762" s="531"/>
      <c r="H762" s="531"/>
      <c r="I762" s="531"/>
      <c r="J762" s="531"/>
      <c r="K762" s="531"/>
      <c r="L762" s="531"/>
      <c r="M762" s="531"/>
      <c r="N762" s="531"/>
      <c r="O762" s="531"/>
      <c r="P762" s="531"/>
      <c r="Q762" s="531"/>
      <c r="R762" s="531"/>
      <c r="S762" s="531"/>
      <c r="T762" s="531"/>
      <c r="U762" s="531"/>
      <c r="V762" s="531"/>
      <c r="W762" s="531"/>
      <c r="X762" s="531"/>
      <c r="Y762" s="531">
        <v>167583.88</v>
      </c>
      <c r="Z762" s="527"/>
      <c r="AA762" s="18"/>
      <c r="AB762" s="130" t="s">
        <v>981</v>
      </c>
    </row>
    <row r="763" spans="1:30" ht="18" customHeight="1" x14ac:dyDescent="0.25">
      <c r="A763" s="341">
        <f t="shared" si="252"/>
        <v>596</v>
      </c>
      <c r="B763" s="339" t="s">
        <v>253</v>
      </c>
      <c r="C763" s="486">
        <f t="shared" si="250"/>
        <v>759522.93</v>
      </c>
      <c r="D763" s="531">
        <f t="shared" si="251"/>
        <v>759522.93</v>
      </c>
      <c r="E763" s="483"/>
      <c r="F763" s="483"/>
      <c r="G763" s="483"/>
      <c r="H763" s="483"/>
      <c r="I763" s="483"/>
      <c r="J763" s="483">
        <v>759522.93</v>
      </c>
      <c r="K763" s="483"/>
      <c r="L763" s="483"/>
      <c r="M763" s="483"/>
      <c r="N763" s="483"/>
      <c r="O763" s="483"/>
      <c r="P763" s="483"/>
      <c r="Q763" s="483"/>
      <c r="R763" s="483"/>
      <c r="S763" s="483"/>
      <c r="T763" s="483"/>
      <c r="U763" s="483"/>
      <c r="V763" s="483"/>
      <c r="W763" s="483"/>
      <c r="X763" s="483"/>
      <c r="Y763" s="483"/>
      <c r="Z763" s="486"/>
      <c r="AA763" s="14"/>
      <c r="AB763" s="38"/>
      <c r="AD763" s="90"/>
    </row>
    <row r="764" spans="1:30" s="137" customFormat="1" x14ac:dyDescent="0.2">
      <c r="A764" s="341">
        <f t="shared" si="252"/>
        <v>597</v>
      </c>
      <c r="B764" s="306" t="s">
        <v>751</v>
      </c>
      <c r="C764" s="486">
        <f t="shared" si="250"/>
        <v>647096.84</v>
      </c>
      <c r="D764" s="531">
        <f t="shared" si="251"/>
        <v>0</v>
      </c>
      <c r="E764" s="525"/>
      <c r="F764" s="531"/>
      <c r="G764" s="531"/>
      <c r="H764" s="531"/>
      <c r="I764" s="531"/>
      <c r="J764" s="531"/>
      <c r="K764" s="531"/>
      <c r="L764" s="531"/>
      <c r="M764" s="531"/>
      <c r="N764" s="531"/>
      <c r="O764" s="531"/>
      <c r="P764" s="531"/>
      <c r="Q764" s="531"/>
      <c r="R764" s="531"/>
      <c r="S764" s="531"/>
      <c r="T764" s="531"/>
      <c r="U764" s="531"/>
      <c r="V764" s="531"/>
      <c r="W764" s="531"/>
      <c r="X764" s="531"/>
      <c r="Y764" s="531">
        <v>647096.84</v>
      </c>
      <c r="Z764" s="527"/>
      <c r="AA764" s="18"/>
      <c r="AB764" s="130" t="s">
        <v>980</v>
      </c>
    </row>
    <row r="765" spans="1:30" s="137" customFormat="1" x14ac:dyDescent="0.2">
      <c r="A765" s="341">
        <f t="shared" si="252"/>
        <v>598</v>
      </c>
      <c r="B765" s="306" t="s">
        <v>752</v>
      </c>
      <c r="C765" s="486">
        <f t="shared" si="250"/>
        <v>255292.53000000003</v>
      </c>
      <c r="D765" s="531">
        <f t="shared" si="251"/>
        <v>0</v>
      </c>
      <c r="E765" s="525"/>
      <c r="F765" s="531"/>
      <c r="G765" s="531"/>
      <c r="H765" s="531"/>
      <c r="I765" s="531"/>
      <c r="J765" s="531"/>
      <c r="K765" s="531"/>
      <c r="L765" s="531"/>
      <c r="M765" s="531"/>
      <c r="N765" s="531"/>
      <c r="O765" s="531"/>
      <c r="P765" s="531"/>
      <c r="Q765" s="531"/>
      <c r="R765" s="531"/>
      <c r="S765" s="531"/>
      <c r="T765" s="531"/>
      <c r="U765" s="531"/>
      <c r="V765" s="531"/>
      <c r="W765" s="531"/>
      <c r="X765" s="531"/>
      <c r="Y765" s="531">
        <v>255292.53000000003</v>
      </c>
      <c r="Z765" s="527"/>
      <c r="AA765" s="18"/>
      <c r="AB765" s="130" t="s">
        <v>1084</v>
      </c>
    </row>
    <row r="766" spans="1:30" s="137" customFormat="1" ht="13.9" customHeight="1" x14ac:dyDescent="0.2">
      <c r="A766" s="341">
        <f t="shared" si="252"/>
        <v>599</v>
      </c>
      <c r="B766" s="306" t="s">
        <v>753</v>
      </c>
      <c r="C766" s="486">
        <f t="shared" si="250"/>
        <v>269485.83</v>
      </c>
      <c r="D766" s="531">
        <f t="shared" si="251"/>
        <v>0</v>
      </c>
      <c r="E766" s="525"/>
      <c r="F766" s="525"/>
      <c r="G766" s="531"/>
      <c r="H766" s="531"/>
      <c r="I766" s="531"/>
      <c r="J766" s="531"/>
      <c r="K766" s="531"/>
      <c r="L766" s="531"/>
      <c r="M766" s="531"/>
      <c r="N766" s="531"/>
      <c r="O766" s="531"/>
      <c r="P766" s="531"/>
      <c r="Q766" s="531"/>
      <c r="R766" s="531"/>
      <c r="S766" s="531"/>
      <c r="T766" s="531"/>
      <c r="U766" s="531"/>
      <c r="V766" s="531"/>
      <c r="W766" s="531"/>
      <c r="X766" s="531"/>
      <c r="Y766" s="531">
        <v>269485.83</v>
      </c>
      <c r="Z766" s="527"/>
      <c r="AA766" s="18"/>
      <c r="AB766" s="130" t="s">
        <v>981</v>
      </c>
    </row>
    <row r="767" spans="1:30" s="137" customFormat="1" ht="18" customHeight="1" x14ac:dyDescent="0.2">
      <c r="A767" s="341">
        <f t="shared" si="252"/>
        <v>600</v>
      </c>
      <c r="B767" s="306" t="s">
        <v>754</v>
      </c>
      <c r="C767" s="486">
        <f t="shared" si="250"/>
        <v>120825.77</v>
      </c>
      <c r="D767" s="531">
        <f t="shared" si="251"/>
        <v>0</v>
      </c>
      <c r="E767" s="525"/>
      <c r="F767" s="531"/>
      <c r="G767" s="531"/>
      <c r="H767" s="531"/>
      <c r="I767" s="531"/>
      <c r="J767" s="531"/>
      <c r="K767" s="531"/>
      <c r="L767" s="531"/>
      <c r="M767" s="531"/>
      <c r="N767" s="531"/>
      <c r="O767" s="531"/>
      <c r="P767" s="531"/>
      <c r="Q767" s="531"/>
      <c r="R767" s="531"/>
      <c r="S767" s="531"/>
      <c r="T767" s="531"/>
      <c r="U767" s="531"/>
      <c r="V767" s="531"/>
      <c r="W767" s="531"/>
      <c r="X767" s="531"/>
      <c r="Y767" s="531">
        <v>120825.77</v>
      </c>
      <c r="Z767" s="527"/>
      <c r="AA767" s="18"/>
      <c r="AB767" s="130" t="s">
        <v>984</v>
      </c>
    </row>
    <row r="768" spans="1:30" s="137" customFormat="1" ht="18" customHeight="1" x14ac:dyDescent="0.2">
      <c r="A768" s="341">
        <f t="shared" si="252"/>
        <v>601</v>
      </c>
      <c r="B768" s="306" t="s">
        <v>755</v>
      </c>
      <c r="C768" s="486">
        <f t="shared" si="250"/>
        <v>703970.91</v>
      </c>
      <c r="D768" s="531">
        <f t="shared" si="251"/>
        <v>0</v>
      </c>
      <c r="E768" s="525"/>
      <c r="F768" s="531"/>
      <c r="G768" s="531"/>
      <c r="H768" s="531"/>
      <c r="I768" s="531"/>
      <c r="J768" s="531"/>
      <c r="K768" s="531"/>
      <c r="L768" s="531"/>
      <c r="M768" s="531"/>
      <c r="N768" s="531"/>
      <c r="O768" s="531"/>
      <c r="P768" s="531"/>
      <c r="Q768" s="531"/>
      <c r="R768" s="483"/>
      <c r="S768" s="483"/>
      <c r="T768" s="483"/>
      <c r="U768" s="483"/>
      <c r="V768" s="483"/>
      <c r="W768" s="483"/>
      <c r="X768" s="531"/>
      <c r="Y768" s="531">
        <v>703970.91</v>
      </c>
      <c r="Z768" s="527"/>
      <c r="AA768" s="18"/>
      <c r="AB768" s="130" t="s">
        <v>980</v>
      </c>
    </row>
    <row r="769" spans="1:30" s="137" customFormat="1" x14ac:dyDescent="0.2">
      <c r="A769" s="341">
        <f t="shared" si="252"/>
        <v>602</v>
      </c>
      <c r="B769" s="306" t="s">
        <v>756</v>
      </c>
      <c r="C769" s="486">
        <f t="shared" si="250"/>
        <v>518598.34</v>
      </c>
      <c r="D769" s="531">
        <f t="shared" si="251"/>
        <v>0</v>
      </c>
      <c r="E769" s="483"/>
      <c r="F769" s="483"/>
      <c r="G769" s="483"/>
      <c r="H769" s="483"/>
      <c r="I769" s="483"/>
      <c r="J769" s="483"/>
      <c r="K769" s="483"/>
      <c r="L769" s="483"/>
      <c r="M769" s="483"/>
      <c r="N769" s="483"/>
      <c r="O769" s="531"/>
      <c r="P769" s="483"/>
      <c r="Q769" s="483"/>
      <c r="R769" s="483"/>
      <c r="S769" s="7"/>
      <c r="T769" s="483"/>
      <c r="U769" s="483"/>
      <c r="V769" s="483"/>
      <c r="W769" s="7"/>
      <c r="X769" s="483"/>
      <c r="Y769" s="531">
        <v>518598.34</v>
      </c>
      <c r="Z769" s="527"/>
      <c r="AA769" s="18"/>
      <c r="AB769" s="130" t="s">
        <v>980</v>
      </c>
    </row>
    <row r="770" spans="1:30" s="137" customFormat="1" ht="12" customHeight="1" x14ac:dyDescent="0.2">
      <c r="A770" s="341">
        <f t="shared" si="252"/>
        <v>603</v>
      </c>
      <c r="B770" s="306" t="s">
        <v>757</v>
      </c>
      <c r="C770" s="486">
        <f t="shared" si="250"/>
        <v>511150.73</v>
      </c>
      <c r="D770" s="531">
        <f t="shared" si="251"/>
        <v>0</v>
      </c>
      <c r="E770" s="483"/>
      <c r="F770" s="483"/>
      <c r="G770" s="483"/>
      <c r="H770" s="483"/>
      <c r="I770" s="483"/>
      <c r="J770" s="483"/>
      <c r="K770" s="483"/>
      <c r="L770" s="483"/>
      <c r="M770" s="483"/>
      <c r="N770" s="483"/>
      <c r="O770" s="531"/>
      <c r="P770" s="483"/>
      <c r="Q770" s="483"/>
      <c r="R770" s="483"/>
      <c r="S770" s="7"/>
      <c r="T770" s="483"/>
      <c r="U770" s="483"/>
      <c r="V770" s="483"/>
      <c r="W770" s="7"/>
      <c r="X770" s="483"/>
      <c r="Y770" s="531">
        <v>511150.73</v>
      </c>
      <c r="Z770" s="527"/>
      <c r="AA770" s="18"/>
      <c r="AB770" s="526" t="s">
        <v>1714</v>
      </c>
    </row>
    <row r="771" spans="1:30" s="137" customFormat="1" ht="10.5" customHeight="1" x14ac:dyDescent="0.2">
      <c r="A771" s="341">
        <f t="shared" si="252"/>
        <v>604</v>
      </c>
      <c r="B771" s="306" t="s">
        <v>758</v>
      </c>
      <c r="C771" s="486">
        <f t="shared" si="250"/>
        <v>505229.02</v>
      </c>
      <c r="D771" s="531">
        <f t="shared" si="251"/>
        <v>0</v>
      </c>
      <c r="E771" s="483"/>
      <c r="F771" s="483"/>
      <c r="G771" s="483"/>
      <c r="H771" s="483"/>
      <c r="I771" s="483"/>
      <c r="J771" s="483"/>
      <c r="K771" s="483"/>
      <c r="L771" s="483"/>
      <c r="M771" s="483"/>
      <c r="N771" s="483"/>
      <c r="O771" s="531"/>
      <c r="P771" s="483"/>
      <c r="Q771" s="483"/>
      <c r="R771" s="483"/>
      <c r="S771" s="7"/>
      <c r="T771" s="483"/>
      <c r="U771" s="483"/>
      <c r="V771" s="483"/>
      <c r="W771" s="7"/>
      <c r="X771" s="483"/>
      <c r="Y771" s="531">
        <v>505229.02</v>
      </c>
      <c r="Z771" s="527"/>
      <c r="AA771" s="18"/>
      <c r="AB771" s="526" t="s">
        <v>1714</v>
      </c>
    </row>
    <row r="772" spans="1:30" s="137" customFormat="1" ht="30" x14ac:dyDescent="0.2">
      <c r="A772" s="341">
        <f t="shared" si="252"/>
        <v>605</v>
      </c>
      <c r="B772" s="314" t="s">
        <v>759</v>
      </c>
      <c r="C772" s="486">
        <f t="shared" si="250"/>
        <v>547448.88</v>
      </c>
      <c r="D772" s="531">
        <f t="shared" si="251"/>
        <v>0</v>
      </c>
      <c r="E772" s="483">
        <v>0</v>
      </c>
      <c r="F772" s="483"/>
      <c r="G772" s="483"/>
      <c r="H772" s="483"/>
      <c r="I772" s="483"/>
      <c r="J772" s="483"/>
      <c r="K772" s="483"/>
      <c r="L772" s="483"/>
      <c r="M772" s="483"/>
      <c r="N772" s="483"/>
      <c r="O772" s="531"/>
      <c r="P772" s="483"/>
      <c r="Q772" s="483"/>
      <c r="R772" s="483"/>
      <c r="S772" s="483"/>
      <c r="T772" s="483"/>
      <c r="U772" s="483"/>
      <c r="V772" s="483"/>
      <c r="W772" s="7"/>
      <c r="X772" s="483"/>
      <c r="Y772" s="531">
        <v>547448.88</v>
      </c>
      <c r="Z772" s="527"/>
      <c r="AA772" s="18"/>
      <c r="AB772" s="130" t="s">
        <v>1715</v>
      </c>
    </row>
    <row r="773" spans="1:30" s="137" customFormat="1" x14ac:dyDescent="0.2">
      <c r="A773" s="341">
        <f t="shared" si="252"/>
        <v>606</v>
      </c>
      <c r="B773" s="314" t="s">
        <v>760</v>
      </c>
      <c r="C773" s="486">
        <f t="shared" si="250"/>
        <v>408783.35</v>
      </c>
      <c r="D773" s="531">
        <f t="shared" si="251"/>
        <v>0</v>
      </c>
      <c r="E773" s="483"/>
      <c r="F773" s="483"/>
      <c r="G773" s="483"/>
      <c r="H773" s="483"/>
      <c r="I773" s="483"/>
      <c r="J773" s="483"/>
      <c r="K773" s="483"/>
      <c r="L773" s="483"/>
      <c r="M773" s="483"/>
      <c r="N773" s="483"/>
      <c r="O773" s="531"/>
      <c r="P773" s="483"/>
      <c r="Q773" s="483"/>
      <c r="R773" s="483"/>
      <c r="S773" s="7"/>
      <c r="T773" s="483"/>
      <c r="U773" s="483"/>
      <c r="V773" s="483"/>
      <c r="W773" s="7"/>
      <c r="X773" s="483"/>
      <c r="Y773" s="531">
        <v>408783.35</v>
      </c>
      <c r="Z773" s="527"/>
      <c r="AA773" s="18"/>
      <c r="AB773" s="130" t="s">
        <v>1085</v>
      </c>
    </row>
    <row r="774" spans="1:30" s="137" customFormat="1" x14ac:dyDescent="0.2">
      <c r="A774" s="341">
        <f t="shared" si="252"/>
        <v>607</v>
      </c>
      <c r="B774" s="314" t="s">
        <v>761</v>
      </c>
      <c r="C774" s="486">
        <f t="shared" si="250"/>
        <v>427277.42</v>
      </c>
      <c r="D774" s="531">
        <f t="shared" si="251"/>
        <v>0</v>
      </c>
      <c r="E774" s="483"/>
      <c r="F774" s="483"/>
      <c r="G774" s="483"/>
      <c r="H774" s="483"/>
      <c r="I774" s="483"/>
      <c r="J774" s="483"/>
      <c r="K774" s="483"/>
      <c r="L774" s="483"/>
      <c r="M774" s="483"/>
      <c r="N774" s="483"/>
      <c r="O774" s="531"/>
      <c r="P774" s="483"/>
      <c r="Q774" s="483"/>
      <c r="R774" s="483"/>
      <c r="S774" s="7"/>
      <c r="T774" s="483"/>
      <c r="U774" s="483"/>
      <c r="V774" s="483"/>
      <c r="W774" s="7"/>
      <c r="X774" s="483"/>
      <c r="Y774" s="531">
        <v>427277.42</v>
      </c>
      <c r="Z774" s="527"/>
      <c r="AA774" s="18"/>
      <c r="AB774" s="130" t="s">
        <v>1085</v>
      </c>
    </row>
    <row r="775" spans="1:30" s="137" customFormat="1" x14ac:dyDescent="0.2">
      <c r="A775" s="341">
        <f t="shared" si="252"/>
        <v>608</v>
      </c>
      <c r="B775" s="314" t="s">
        <v>762</v>
      </c>
      <c r="C775" s="486">
        <f t="shared" si="250"/>
        <v>416816.13</v>
      </c>
      <c r="D775" s="531">
        <f t="shared" si="251"/>
        <v>0</v>
      </c>
      <c r="E775" s="483"/>
      <c r="F775" s="483"/>
      <c r="G775" s="483"/>
      <c r="H775" s="483"/>
      <c r="I775" s="483"/>
      <c r="J775" s="483"/>
      <c r="K775" s="483"/>
      <c r="L775" s="483"/>
      <c r="M775" s="483"/>
      <c r="N775" s="483"/>
      <c r="O775" s="531"/>
      <c r="P775" s="483"/>
      <c r="Q775" s="483"/>
      <c r="R775" s="483"/>
      <c r="S775" s="7"/>
      <c r="T775" s="483"/>
      <c r="U775" s="483"/>
      <c r="V775" s="483"/>
      <c r="W775" s="7"/>
      <c r="X775" s="483"/>
      <c r="Y775" s="531">
        <v>416816.13</v>
      </c>
      <c r="Z775" s="527"/>
      <c r="AA775" s="18"/>
      <c r="AB775" s="130" t="s">
        <v>1085</v>
      </c>
    </row>
    <row r="776" spans="1:30" s="137" customFormat="1" x14ac:dyDescent="0.2">
      <c r="A776" s="341">
        <f t="shared" si="252"/>
        <v>609</v>
      </c>
      <c r="B776" s="314" t="s">
        <v>763</v>
      </c>
      <c r="C776" s="486">
        <f t="shared" si="250"/>
        <v>372081.02</v>
      </c>
      <c r="D776" s="531">
        <f t="shared" si="251"/>
        <v>0</v>
      </c>
      <c r="E776" s="483"/>
      <c r="F776" s="483"/>
      <c r="G776" s="483"/>
      <c r="H776" s="483"/>
      <c r="I776" s="483"/>
      <c r="J776" s="483"/>
      <c r="K776" s="483"/>
      <c r="L776" s="483"/>
      <c r="M776" s="483"/>
      <c r="N776" s="483"/>
      <c r="O776" s="531"/>
      <c r="P776" s="483"/>
      <c r="Q776" s="483"/>
      <c r="R776" s="483"/>
      <c r="S776" s="7"/>
      <c r="T776" s="483"/>
      <c r="U776" s="483"/>
      <c r="V776" s="483"/>
      <c r="W776" s="7"/>
      <c r="X776" s="483"/>
      <c r="Y776" s="531">
        <v>372081.02</v>
      </c>
      <c r="Z776" s="527"/>
      <c r="AA776" s="18"/>
      <c r="AB776" s="130" t="s">
        <v>1154</v>
      </c>
    </row>
    <row r="777" spans="1:30" s="137" customFormat="1" x14ac:dyDescent="0.2">
      <c r="A777" s="341">
        <f t="shared" si="252"/>
        <v>610</v>
      </c>
      <c r="B777" s="314" t="s">
        <v>764</v>
      </c>
      <c r="C777" s="486">
        <f t="shared" si="250"/>
        <v>654366.97</v>
      </c>
      <c r="D777" s="531">
        <f t="shared" si="251"/>
        <v>0</v>
      </c>
      <c r="E777" s="483"/>
      <c r="F777" s="483"/>
      <c r="G777" s="483"/>
      <c r="H777" s="483"/>
      <c r="I777" s="483"/>
      <c r="J777" s="483"/>
      <c r="K777" s="483"/>
      <c r="L777" s="483"/>
      <c r="M777" s="483"/>
      <c r="N777" s="483"/>
      <c r="O777" s="531"/>
      <c r="P777" s="483"/>
      <c r="Q777" s="483"/>
      <c r="R777" s="483"/>
      <c r="S777" s="7"/>
      <c r="T777" s="483"/>
      <c r="U777" s="483"/>
      <c r="V777" s="483"/>
      <c r="W777" s="7"/>
      <c r="X777" s="483"/>
      <c r="Y777" s="531">
        <v>654366.97</v>
      </c>
      <c r="Z777" s="527"/>
      <c r="AA777" s="18"/>
      <c r="AB777" s="130" t="s">
        <v>1716</v>
      </c>
    </row>
    <row r="778" spans="1:30" s="137" customFormat="1" x14ac:dyDescent="0.2">
      <c r="A778" s="341">
        <f t="shared" si="252"/>
        <v>611</v>
      </c>
      <c r="B778" s="314" t="s">
        <v>765</v>
      </c>
      <c r="C778" s="486">
        <f t="shared" si="250"/>
        <v>623596.23</v>
      </c>
      <c r="D778" s="531">
        <f t="shared" si="251"/>
        <v>0</v>
      </c>
      <c r="E778" s="483"/>
      <c r="F778" s="483"/>
      <c r="G778" s="483"/>
      <c r="H778" s="483"/>
      <c r="I778" s="483"/>
      <c r="J778" s="483"/>
      <c r="K778" s="483"/>
      <c r="L778" s="483"/>
      <c r="M778" s="483"/>
      <c r="N778" s="483"/>
      <c r="O778" s="531"/>
      <c r="P778" s="483"/>
      <c r="Q778" s="483"/>
      <c r="R778" s="483"/>
      <c r="S778" s="7"/>
      <c r="T778" s="483"/>
      <c r="U778" s="483"/>
      <c r="V778" s="483"/>
      <c r="W778" s="7"/>
      <c r="X778" s="483"/>
      <c r="Y778" s="531">
        <v>623596.23</v>
      </c>
      <c r="Z778" s="527"/>
      <c r="AA778" s="18"/>
      <c r="AB778" s="130" t="s">
        <v>1086</v>
      </c>
    </row>
    <row r="779" spans="1:30" s="137" customFormat="1" x14ac:dyDescent="0.2">
      <c r="A779" s="341">
        <f t="shared" si="252"/>
        <v>612</v>
      </c>
      <c r="B779" s="314" t="s">
        <v>766</v>
      </c>
      <c r="C779" s="486">
        <f t="shared" si="250"/>
        <v>306282.58</v>
      </c>
      <c r="D779" s="531">
        <f t="shared" si="251"/>
        <v>0</v>
      </c>
      <c r="E779" s="483"/>
      <c r="F779" s="483"/>
      <c r="G779" s="483"/>
      <c r="H779" s="483"/>
      <c r="I779" s="483"/>
      <c r="J779" s="483"/>
      <c r="K779" s="483"/>
      <c r="L779" s="483"/>
      <c r="M779" s="483"/>
      <c r="N779" s="483"/>
      <c r="O779" s="531"/>
      <c r="P779" s="483"/>
      <c r="Q779" s="483"/>
      <c r="R779" s="483"/>
      <c r="S779" s="7"/>
      <c r="T779" s="483"/>
      <c r="U779" s="483"/>
      <c r="V779" s="483"/>
      <c r="W779" s="7"/>
      <c r="X779" s="483"/>
      <c r="Y779" s="531">
        <v>306282.58</v>
      </c>
      <c r="Z779" s="527"/>
      <c r="AA779" s="18"/>
      <c r="AB779" s="130" t="s">
        <v>1085</v>
      </c>
      <c r="AC779" s="45"/>
      <c r="AD779" s="45"/>
    </row>
    <row r="780" spans="1:30" s="137" customFormat="1" x14ac:dyDescent="0.2">
      <c r="A780" s="341">
        <f t="shared" si="252"/>
        <v>613</v>
      </c>
      <c r="B780" s="314" t="s">
        <v>767</v>
      </c>
      <c r="C780" s="486">
        <f t="shared" si="250"/>
        <v>407261.49</v>
      </c>
      <c r="D780" s="531">
        <f t="shared" si="251"/>
        <v>0</v>
      </c>
      <c r="E780" s="483"/>
      <c r="F780" s="483"/>
      <c r="G780" s="483"/>
      <c r="H780" s="483"/>
      <c r="I780" s="483"/>
      <c r="J780" s="483"/>
      <c r="K780" s="483"/>
      <c r="L780" s="483"/>
      <c r="M780" s="483"/>
      <c r="N780" s="483"/>
      <c r="O780" s="531"/>
      <c r="P780" s="483"/>
      <c r="Q780" s="483"/>
      <c r="R780" s="483"/>
      <c r="S780" s="7"/>
      <c r="T780" s="483"/>
      <c r="U780" s="483"/>
      <c r="V780" s="483"/>
      <c r="W780" s="7"/>
      <c r="X780" s="483"/>
      <c r="Y780" s="531">
        <v>407261.49</v>
      </c>
      <c r="Z780" s="527"/>
      <c r="AA780" s="18"/>
      <c r="AB780" s="130" t="s">
        <v>1085</v>
      </c>
      <c r="AC780" s="45"/>
      <c r="AD780" s="45"/>
    </row>
    <row r="781" spans="1:30" s="137" customFormat="1" x14ac:dyDescent="0.2">
      <c r="A781" s="341">
        <f t="shared" si="252"/>
        <v>614</v>
      </c>
      <c r="B781" s="306" t="s">
        <v>768</v>
      </c>
      <c r="C781" s="486">
        <f t="shared" si="250"/>
        <v>260541.98</v>
      </c>
      <c r="D781" s="531">
        <f t="shared" si="251"/>
        <v>0</v>
      </c>
      <c r="E781" s="483"/>
      <c r="F781" s="483"/>
      <c r="G781" s="483"/>
      <c r="H781" s="483"/>
      <c r="I781" s="483"/>
      <c r="J781" s="483"/>
      <c r="K781" s="483"/>
      <c r="L781" s="483"/>
      <c r="M781" s="483"/>
      <c r="N781" s="483"/>
      <c r="O781" s="531"/>
      <c r="P781" s="483"/>
      <c r="Q781" s="483"/>
      <c r="R781" s="483"/>
      <c r="S781" s="7"/>
      <c r="T781" s="483"/>
      <c r="U781" s="483"/>
      <c r="V781" s="483"/>
      <c r="W781" s="7"/>
      <c r="X781" s="483"/>
      <c r="Y781" s="531">
        <v>260541.98</v>
      </c>
      <c r="Z781" s="527"/>
      <c r="AA781" s="18"/>
      <c r="AB781" s="130" t="s">
        <v>1717</v>
      </c>
      <c r="AC781" s="45"/>
      <c r="AD781" s="45"/>
    </row>
    <row r="782" spans="1:30" s="137" customFormat="1" x14ac:dyDescent="0.2">
      <c r="A782" s="341">
        <f t="shared" si="252"/>
        <v>615</v>
      </c>
      <c r="B782" s="306" t="s">
        <v>769</v>
      </c>
      <c r="C782" s="486">
        <f t="shared" si="250"/>
        <v>126168.27</v>
      </c>
      <c r="D782" s="531">
        <f t="shared" si="251"/>
        <v>0</v>
      </c>
      <c r="E782" s="483"/>
      <c r="F782" s="483"/>
      <c r="G782" s="483"/>
      <c r="H782" s="483"/>
      <c r="I782" s="483"/>
      <c r="J782" s="483"/>
      <c r="K782" s="483"/>
      <c r="L782" s="483"/>
      <c r="M782" s="483"/>
      <c r="N782" s="483"/>
      <c r="O782" s="531"/>
      <c r="P782" s="483"/>
      <c r="Q782" s="483"/>
      <c r="R782" s="483"/>
      <c r="S782" s="483"/>
      <c r="T782" s="483"/>
      <c r="U782" s="483"/>
      <c r="V782" s="483"/>
      <c r="W782" s="483"/>
      <c r="X782" s="483"/>
      <c r="Y782" s="531">
        <v>126168.27</v>
      </c>
      <c r="Z782" s="527"/>
      <c r="AA782" s="18"/>
      <c r="AB782" s="130" t="s">
        <v>1004</v>
      </c>
      <c r="AC782" s="45"/>
      <c r="AD782" s="45"/>
    </row>
    <row r="783" spans="1:30" s="137" customFormat="1" x14ac:dyDescent="0.2">
      <c r="A783" s="341">
        <f t="shared" si="252"/>
        <v>616</v>
      </c>
      <c r="B783" s="306" t="s">
        <v>770</v>
      </c>
      <c r="C783" s="486">
        <f t="shared" si="250"/>
        <v>353385.95</v>
      </c>
      <c r="D783" s="531">
        <f t="shared" si="251"/>
        <v>0</v>
      </c>
      <c r="E783" s="483"/>
      <c r="F783" s="483"/>
      <c r="G783" s="483"/>
      <c r="H783" s="483"/>
      <c r="I783" s="483"/>
      <c r="J783" s="483"/>
      <c r="K783" s="483"/>
      <c r="L783" s="483"/>
      <c r="M783" s="483"/>
      <c r="N783" s="483"/>
      <c r="O783" s="531"/>
      <c r="P783" s="483"/>
      <c r="Q783" s="483"/>
      <c r="R783" s="483"/>
      <c r="S783" s="7"/>
      <c r="T783" s="483"/>
      <c r="U783" s="483"/>
      <c r="V783" s="483"/>
      <c r="W783" s="7"/>
      <c r="X783" s="483"/>
      <c r="Y783" s="531">
        <v>353385.95</v>
      </c>
      <c r="Z783" s="527"/>
      <c r="AA783" s="18"/>
      <c r="AB783" s="130" t="s">
        <v>1170</v>
      </c>
      <c r="AC783" s="45"/>
      <c r="AD783" s="45"/>
    </row>
    <row r="784" spans="1:30" s="137" customFormat="1" x14ac:dyDescent="0.2">
      <c r="A784" s="341">
        <f t="shared" si="252"/>
        <v>617</v>
      </c>
      <c r="B784" s="306" t="s">
        <v>771</v>
      </c>
      <c r="C784" s="486">
        <f t="shared" si="250"/>
        <v>385883.94</v>
      </c>
      <c r="D784" s="531">
        <f t="shared" si="251"/>
        <v>0</v>
      </c>
      <c r="E784" s="483"/>
      <c r="F784" s="483"/>
      <c r="G784" s="483"/>
      <c r="H784" s="483"/>
      <c r="I784" s="483"/>
      <c r="J784" s="483"/>
      <c r="K784" s="483"/>
      <c r="L784" s="483"/>
      <c r="M784" s="483"/>
      <c r="N784" s="483"/>
      <c r="O784" s="531"/>
      <c r="P784" s="483"/>
      <c r="Q784" s="483"/>
      <c r="R784" s="483"/>
      <c r="S784" s="7"/>
      <c r="T784" s="483"/>
      <c r="U784" s="483"/>
      <c r="V784" s="483"/>
      <c r="W784" s="7"/>
      <c r="X784" s="483"/>
      <c r="Y784" s="531">
        <v>385883.94</v>
      </c>
      <c r="Z784" s="527"/>
      <c r="AA784" s="18"/>
      <c r="AB784" s="130" t="s">
        <v>1170</v>
      </c>
      <c r="AC784" s="45"/>
      <c r="AD784" s="45"/>
    </row>
    <row r="785" spans="1:33" s="137" customFormat="1" x14ac:dyDescent="0.2">
      <c r="A785" s="341">
        <f t="shared" si="252"/>
        <v>618</v>
      </c>
      <c r="B785" s="306" t="s">
        <v>772</v>
      </c>
      <c r="C785" s="486">
        <f t="shared" si="250"/>
        <v>362120.09</v>
      </c>
      <c r="D785" s="531">
        <f t="shared" si="251"/>
        <v>0</v>
      </c>
      <c r="E785" s="483"/>
      <c r="F785" s="483"/>
      <c r="G785" s="483"/>
      <c r="H785" s="483"/>
      <c r="I785" s="483"/>
      <c r="J785" s="483"/>
      <c r="K785" s="483"/>
      <c r="L785" s="483"/>
      <c r="M785" s="483"/>
      <c r="N785" s="483"/>
      <c r="O785" s="531"/>
      <c r="P785" s="483"/>
      <c r="Q785" s="483"/>
      <c r="R785" s="483"/>
      <c r="S785" s="7"/>
      <c r="T785" s="483"/>
      <c r="U785" s="483"/>
      <c r="V785" s="483"/>
      <c r="W785" s="7"/>
      <c r="X785" s="483"/>
      <c r="Y785" s="531">
        <v>362120.09</v>
      </c>
      <c r="Z785" s="527"/>
      <c r="AA785" s="18"/>
      <c r="AB785" s="130" t="s">
        <v>1154</v>
      </c>
      <c r="AC785" s="45"/>
      <c r="AD785" s="45"/>
    </row>
    <row r="786" spans="1:33" s="137" customFormat="1" x14ac:dyDescent="0.2">
      <c r="A786" s="341">
        <f t="shared" si="252"/>
        <v>619</v>
      </c>
      <c r="B786" s="306" t="s">
        <v>773</v>
      </c>
      <c r="C786" s="486">
        <f t="shared" si="250"/>
        <v>662134.34</v>
      </c>
      <c r="D786" s="531">
        <f t="shared" si="251"/>
        <v>0</v>
      </c>
      <c r="E786" s="483"/>
      <c r="F786" s="483"/>
      <c r="G786" s="483"/>
      <c r="H786" s="483"/>
      <c r="I786" s="483"/>
      <c r="J786" s="483"/>
      <c r="K786" s="483"/>
      <c r="L786" s="483"/>
      <c r="M786" s="483"/>
      <c r="N786" s="483"/>
      <c r="O786" s="531"/>
      <c r="P786" s="483"/>
      <c r="Q786" s="483"/>
      <c r="R786" s="483"/>
      <c r="S786" s="7"/>
      <c r="T786" s="483"/>
      <c r="U786" s="483"/>
      <c r="V786" s="483"/>
      <c r="W786" s="7"/>
      <c r="X786" s="483"/>
      <c r="Y786" s="531">
        <v>662134.34</v>
      </c>
      <c r="Z786" s="527"/>
      <c r="AA786" s="18"/>
      <c r="AB786" s="130" t="s">
        <v>1718</v>
      </c>
      <c r="AC786" s="45"/>
      <c r="AD786" s="45"/>
    </row>
    <row r="787" spans="1:33" s="137" customFormat="1" x14ac:dyDescent="0.2">
      <c r="A787" s="341">
        <f t="shared" si="252"/>
        <v>620</v>
      </c>
      <c r="B787" s="306" t="s">
        <v>774</v>
      </c>
      <c r="C787" s="486">
        <f t="shared" si="250"/>
        <v>261963.35</v>
      </c>
      <c r="D787" s="531">
        <f t="shared" si="251"/>
        <v>0</v>
      </c>
      <c r="E787" s="483"/>
      <c r="F787" s="483"/>
      <c r="G787" s="483"/>
      <c r="H787" s="483"/>
      <c r="I787" s="483"/>
      <c r="J787" s="483"/>
      <c r="K787" s="483"/>
      <c r="L787" s="483"/>
      <c r="M787" s="483"/>
      <c r="N787" s="483"/>
      <c r="O787" s="531"/>
      <c r="P787" s="483"/>
      <c r="Q787" s="483"/>
      <c r="R787" s="483"/>
      <c r="S787" s="7"/>
      <c r="T787" s="483"/>
      <c r="U787" s="483"/>
      <c r="V787" s="483"/>
      <c r="W787" s="7"/>
      <c r="X787" s="483"/>
      <c r="Y787" s="531">
        <v>261963.35</v>
      </c>
      <c r="Z787" s="527"/>
      <c r="AA787" s="18"/>
      <c r="AB787" s="130" t="s">
        <v>1719</v>
      </c>
      <c r="AC787" s="45"/>
      <c r="AD787" s="45"/>
    </row>
    <row r="788" spans="1:33" s="137" customFormat="1" x14ac:dyDescent="0.2">
      <c r="A788" s="341">
        <f t="shared" si="252"/>
        <v>621</v>
      </c>
      <c r="B788" s="306" t="s">
        <v>775</v>
      </c>
      <c r="C788" s="486">
        <f t="shared" si="250"/>
        <v>259551.04</v>
      </c>
      <c r="D788" s="531">
        <f t="shared" si="251"/>
        <v>0</v>
      </c>
      <c r="E788" s="483"/>
      <c r="F788" s="483"/>
      <c r="G788" s="483"/>
      <c r="H788" s="483"/>
      <c r="I788" s="483"/>
      <c r="J788" s="483"/>
      <c r="K788" s="483"/>
      <c r="L788" s="483"/>
      <c r="M788" s="483"/>
      <c r="N788" s="483"/>
      <c r="O788" s="531"/>
      <c r="P788" s="483"/>
      <c r="Q788" s="483"/>
      <c r="R788" s="483"/>
      <c r="S788" s="7"/>
      <c r="T788" s="483"/>
      <c r="U788" s="483"/>
      <c r="V788" s="483"/>
      <c r="W788" s="7"/>
      <c r="X788" s="483"/>
      <c r="Y788" s="531">
        <v>259551.04</v>
      </c>
      <c r="Z788" s="527"/>
      <c r="AA788" s="18"/>
      <c r="AB788" s="130" t="s">
        <v>1584</v>
      </c>
      <c r="AC788" s="45"/>
      <c r="AD788" s="45"/>
    </row>
    <row r="789" spans="1:33" s="137" customFormat="1" x14ac:dyDescent="0.2">
      <c r="A789" s="341">
        <f t="shared" si="252"/>
        <v>622</v>
      </c>
      <c r="B789" s="306" t="s">
        <v>776</v>
      </c>
      <c r="C789" s="486">
        <f t="shared" si="250"/>
        <v>196221.46</v>
      </c>
      <c r="D789" s="531">
        <f t="shared" si="251"/>
        <v>0</v>
      </c>
      <c r="E789" s="483"/>
      <c r="F789" s="483"/>
      <c r="G789" s="483"/>
      <c r="H789" s="483"/>
      <c r="I789" s="483"/>
      <c r="J789" s="483"/>
      <c r="K789" s="483"/>
      <c r="L789" s="483"/>
      <c r="M789" s="483"/>
      <c r="N789" s="483"/>
      <c r="O789" s="531"/>
      <c r="P789" s="483"/>
      <c r="Q789" s="483"/>
      <c r="R789" s="483"/>
      <c r="S789" s="7"/>
      <c r="T789" s="483"/>
      <c r="U789" s="483"/>
      <c r="V789" s="483"/>
      <c r="W789" s="7"/>
      <c r="X789" s="483"/>
      <c r="Y789" s="531">
        <v>196221.46</v>
      </c>
      <c r="Z789" s="527"/>
      <c r="AA789" s="18"/>
      <c r="AB789" s="130" t="s">
        <v>980</v>
      </c>
      <c r="AC789" s="45"/>
      <c r="AD789" s="45"/>
    </row>
    <row r="790" spans="1:33" s="137" customFormat="1" x14ac:dyDescent="0.2">
      <c r="A790" s="341">
        <f t="shared" si="252"/>
        <v>623</v>
      </c>
      <c r="B790" s="306" t="s">
        <v>777</v>
      </c>
      <c r="C790" s="486">
        <f t="shared" si="250"/>
        <v>266286.45999999996</v>
      </c>
      <c r="D790" s="531">
        <f t="shared" si="251"/>
        <v>0</v>
      </c>
      <c r="E790" s="483"/>
      <c r="F790" s="483"/>
      <c r="G790" s="483"/>
      <c r="H790" s="483"/>
      <c r="I790" s="483"/>
      <c r="J790" s="483"/>
      <c r="K790" s="483"/>
      <c r="L790" s="483"/>
      <c r="M790" s="483"/>
      <c r="N790" s="483"/>
      <c r="O790" s="531"/>
      <c r="P790" s="483"/>
      <c r="Q790" s="483"/>
      <c r="R790" s="483"/>
      <c r="S790" s="483"/>
      <c r="T790" s="483"/>
      <c r="U790" s="483"/>
      <c r="V790" s="483"/>
      <c r="W790" s="483"/>
      <c r="X790" s="483"/>
      <c r="Y790" s="531">
        <v>266286.45999999996</v>
      </c>
      <c r="Z790" s="527"/>
      <c r="AA790" s="18"/>
      <c r="AB790" s="130" t="s">
        <v>1087</v>
      </c>
      <c r="AC790" s="45"/>
      <c r="AD790" s="45"/>
    </row>
    <row r="791" spans="1:33" s="137" customFormat="1" x14ac:dyDescent="0.2">
      <c r="A791" s="341">
        <f t="shared" si="252"/>
        <v>624</v>
      </c>
      <c r="B791" s="314" t="s">
        <v>778</v>
      </c>
      <c r="C791" s="486">
        <f t="shared" si="250"/>
        <v>522156.29</v>
      </c>
      <c r="D791" s="531">
        <f t="shared" si="251"/>
        <v>0</v>
      </c>
      <c r="E791" s="483"/>
      <c r="F791" s="483"/>
      <c r="G791" s="483"/>
      <c r="H791" s="483"/>
      <c r="I791" s="483"/>
      <c r="J791" s="483"/>
      <c r="K791" s="483"/>
      <c r="L791" s="483"/>
      <c r="M791" s="483"/>
      <c r="N791" s="483"/>
      <c r="O791" s="531"/>
      <c r="P791" s="483"/>
      <c r="Q791" s="483"/>
      <c r="R791" s="483"/>
      <c r="S791" s="483"/>
      <c r="T791" s="483"/>
      <c r="U791" s="483"/>
      <c r="V791" s="483"/>
      <c r="W791" s="483"/>
      <c r="X791" s="483"/>
      <c r="Y791" s="531">
        <v>522156.29</v>
      </c>
      <c r="Z791" s="527"/>
      <c r="AA791" s="18"/>
      <c r="AB791" s="130" t="s">
        <v>981</v>
      </c>
      <c r="AC791" s="45"/>
      <c r="AD791" s="45"/>
    </row>
    <row r="792" spans="1:33" s="137" customFormat="1" ht="30" x14ac:dyDescent="0.2">
      <c r="A792" s="341">
        <f t="shared" si="252"/>
        <v>625</v>
      </c>
      <c r="B792" s="314" t="s">
        <v>779</v>
      </c>
      <c r="C792" s="486">
        <f t="shared" si="250"/>
        <v>1102231.29</v>
      </c>
      <c r="D792" s="531">
        <f t="shared" si="251"/>
        <v>0</v>
      </c>
      <c r="E792" s="483"/>
      <c r="F792" s="483"/>
      <c r="G792" s="483"/>
      <c r="H792" s="483"/>
      <c r="I792" s="483"/>
      <c r="J792" s="483"/>
      <c r="K792" s="483"/>
      <c r="L792" s="483"/>
      <c r="M792" s="483"/>
      <c r="N792" s="483"/>
      <c r="O792" s="531"/>
      <c r="P792" s="483"/>
      <c r="Q792" s="483"/>
      <c r="R792" s="483"/>
      <c r="S792" s="483"/>
      <c r="T792" s="483"/>
      <c r="U792" s="483"/>
      <c r="V792" s="483"/>
      <c r="W792" s="483"/>
      <c r="X792" s="483"/>
      <c r="Y792" s="531">
        <v>1102231.29</v>
      </c>
      <c r="Z792" s="527"/>
      <c r="AA792" s="18"/>
      <c r="AB792" s="130" t="s">
        <v>1034</v>
      </c>
      <c r="AC792" s="45"/>
      <c r="AD792" s="45"/>
    </row>
    <row r="793" spans="1:33" s="137" customFormat="1" x14ac:dyDescent="0.2">
      <c r="A793" s="341">
        <f t="shared" si="252"/>
        <v>626</v>
      </c>
      <c r="B793" s="314" t="s">
        <v>780</v>
      </c>
      <c r="C793" s="486">
        <f t="shared" si="250"/>
        <v>1085013.08</v>
      </c>
      <c r="D793" s="531">
        <f t="shared" si="251"/>
        <v>0</v>
      </c>
      <c r="E793" s="483"/>
      <c r="F793" s="483"/>
      <c r="G793" s="483"/>
      <c r="H793" s="483"/>
      <c r="I793" s="483"/>
      <c r="J793" s="483"/>
      <c r="K793" s="483"/>
      <c r="L793" s="483"/>
      <c r="M793" s="483"/>
      <c r="N793" s="483"/>
      <c r="O793" s="531"/>
      <c r="P793" s="483"/>
      <c r="Q793" s="483"/>
      <c r="R793" s="483"/>
      <c r="S793" s="483"/>
      <c r="T793" s="483"/>
      <c r="U793" s="483"/>
      <c r="V793" s="483"/>
      <c r="W793" s="483"/>
      <c r="X793" s="483"/>
      <c r="Y793" s="531">
        <v>1085013.08</v>
      </c>
      <c r="Z793" s="527"/>
      <c r="AA793" s="18"/>
      <c r="AB793" s="130" t="s">
        <v>1034</v>
      </c>
      <c r="AC793" s="45"/>
      <c r="AD793" s="45"/>
    </row>
    <row r="794" spans="1:33" s="137" customFormat="1" x14ac:dyDescent="0.2">
      <c r="A794" s="341">
        <f t="shared" si="252"/>
        <v>627</v>
      </c>
      <c r="B794" s="314" t="s">
        <v>781</v>
      </c>
      <c r="C794" s="486">
        <f t="shared" si="250"/>
        <v>1090535.08</v>
      </c>
      <c r="D794" s="531">
        <f t="shared" si="251"/>
        <v>0</v>
      </c>
      <c r="E794" s="483"/>
      <c r="F794" s="483"/>
      <c r="G794" s="483"/>
      <c r="H794" s="483"/>
      <c r="I794" s="483"/>
      <c r="J794" s="483"/>
      <c r="K794" s="483"/>
      <c r="L794" s="483"/>
      <c r="M794" s="483"/>
      <c r="N794" s="483"/>
      <c r="O794" s="531"/>
      <c r="P794" s="483"/>
      <c r="Q794" s="483"/>
      <c r="R794" s="483"/>
      <c r="S794" s="483"/>
      <c r="T794" s="483"/>
      <c r="U794" s="483"/>
      <c r="V794" s="483"/>
      <c r="W794" s="483"/>
      <c r="X794" s="483"/>
      <c r="Y794" s="531">
        <v>1090535.08</v>
      </c>
      <c r="Z794" s="527"/>
      <c r="AA794" s="18"/>
      <c r="AB794" s="130" t="s">
        <v>1034</v>
      </c>
      <c r="AC794" s="45"/>
      <c r="AD794" s="45"/>
    </row>
    <row r="795" spans="1:33" s="137" customFormat="1" ht="30" x14ac:dyDescent="0.2">
      <c r="A795" s="341">
        <f t="shared" si="252"/>
        <v>628</v>
      </c>
      <c r="B795" s="314" t="s">
        <v>782</v>
      </c>
      <c r="C795" s="486">
        <f t="shared" si="250"/>
        <v>1399593.14</v>
      </c>
      <c r="D795" s="531">
        <f t="shared" si="251"/>
        <v>0</v>
      </c>
      <c r="E795" s="483"/>
      <c r="F795" s="483"/>
      <c r="G795" s="483"/>
      <c r="H795" s="483"/>
      <c r="I795" s="483"/>
      <c r="J795" s="483"/>
      <c r="K795" s="483"/>
      <c r="L795" s="483"/>
      <c r="M795" s="483"/>
      <c r="N795" s="483"/>
      <c r="O795" s="531"/>
      <c r="P795" s="483"/>
      <c r="Q795" s="483"/>
      <c r="R795" s="483"/>
      <c r="S795" s="483"/>
      <c r="T795" s="483"/>
      <c r="U795" s="483"/>
      <c r="V795" s="483"/>
      <c r="W795" s="483"/>
      <c r="X795" s="483"/>
      <c r="Y795" s="531">
        <v>1399593.14</v>
      </c>
      <c r="Z795" s="527"/>
      <c r="AA795" s="18"/>
      <c r="AB795" s="130" t="s">
        <v>1034</v>
      </c>
      <c r="AC795" s="45"/>
      <c r="AD795" s="45"/>
    </row>
    <row r="796" spans="1:33" s="137" customFormat="1" ht="15" customHeight="1" x14ac:dyDescent="0.2">
      <c r="A796" s="341">
        <f t="shared" si="252"/>
        <v>629</v>
      </c>
      <c r="B796" s="314" t="s">
        <v>740</v>
      </c>
      <c r="C796" s="486">
        <f t="shared" si="250"/>
        <v>863489.92</v>
      </c>
      <c r="D796" s="531">
        <f t="shared" si="251"/>
        <v>0</v>
      </c>
      <c r="E796" s="483"/>
      <c r="F796" s="531"/>
      <c r="G796" s="483"/>
      <c r="H796" s="483"/>
      <c r="I796" s="7"/>
      <c r="J796" s="7"/>
      <c r="K796" s="7"/>
      <c r="L796" s="531"/>
      <c r="M796" s="531"/>
      <c r="N796" s="7"/>
      <c r="O796" s="531"/>
      <c r="P796" s="531"/>
      <c r="Q796" s="531"/>
      <c r="R796" s="7"/>
      <c r="S796" s="7"/>
      <c r="T796" s="483"/>
      <c r="U796" s="483"/>
      <c r="V796" s="7"/>
      <c r="W796" s="7"/>
      <c r="X796" s="200"/>
      <c r="Y796" s="531">
        <v>863489.92</v>
      </c>
      <c r="Z796" s="527"/>
      <c r="AA796" s="18"/>
      <c r="AB796" s="130" t="s">
        <v>1081</v>
      </c>
      <c r="AC796" s="45"/>
      <c r="AD796" s="45"/>
    </row>
    <row r="797" spans="1:33" s="137" customFormat="1" ht="15" customHeight="1" x14ac:dyDescent="0.2">
      <c r="A797" s="341">
        <f t="shared" si="252"/>
        <v>630</v>
      </c>
      <c r="B797" s="314" t="s">
        <v>741</v>
      </c>
      <c r="C797" s="486">
        <f t="shared" si="250"/>
        <v>1184128.5299999998</v>
      </c>
      <c r="D797" s="531">
        <f t="shared" si="251"/>
        <v>0</v>
      </c>
      <c r="E797" s="483"/>
      <c r="F797" s="531"/>
      <c r="G797" s="483"/>
      <c r="H797" s="483"/>
      <c r="I797" s="7"/>
      <c r="J797" s="7"/>
      <c r="K797" s="7"/>
      <c r="L797" s="531"/>
      <c r="M797" s="531"/>
      <c r="N797" s="7"/>
      <c r="O797" s="531"/>
      <c r="P797" s="531"/>
      <c r="Q797" s="531"/>
      <c r="R797" s="7"/>
      <c r="S797" s="7"/>
      <c r="T797" s="483"/>
      <c r="U797" s="483"/>
      <c r="V797" s="7"/>
      <c r="W797" s="7"/>
      <c r="X797" s="200"/>
      <c r="Y797" s="531">
        <v>1184128.5299999998</v>
      </c>
      <c r="Z797" s="527"/>
      <c r="AA797" s="18"/>
      <c r="AB797" s="130" t="s">
        <v>1078</v>
      </c>
      <c r="AC797" s="45"/>
      <c r="AD797" s="45"/>
    </row>
    <row r="798" spans="1:33" ht="18" customHeight="1" x14ac:dyDescent="0.25">
      <c r="A798" s="659" t="s">
        <v>17</v>
      </c>
      <c r="B798" s="660"/>
      <c r="C798" s="486">
        <f t="shared" ref="C798:Y798" si="253">SUM(C754:C797)</f>
        <v>29350591.590000004</v>
      </c>
      <c r="D798" s="483">
        <f t="shared" si="253"/>
        <v>759522.93</v>
      </c>
      <c r="E798" s="483">
        <f t="shared" si="253"/>
        <v>0</v>
      </c>
      <c r="F798" s="483">
        <f t="shared" si="253"/>
        <v>0</v>
      </c>
      <c r="G798" s="483">
        <f t="shared" si="253"/>
        <v>0</v>
      </c>
      <c r="H798" s="483">
        <f t="shared" si="253"/>
        <v>0</v>
      </c>
      <c r="I798" s="483">
        <f t="shared" si="253"/>
        <v>0</v>
      </c>
      <c r="J798" s="483">
        <f t="shared" si="253"/>
        <v>759522.93</v>
      </c>
      <c r="K798" s="483">
        <f t="shared" si="253"/>
        <v>0</v>
      </c>
      <c r="L798" s="483">
        <f t="shared" ref="L798" si="254">SUM(L754:L797)</f>
        <v>0</v>
      </c>
      <c r="M798" s="483">
        <f t="shared" si="253"/>
        <v>0</v>
      </c>
      <c r="N798" s="483">
        <f t="shared" si="253"/>
        <v>0</v>
      </c>
      <c r="O798" s="483">
        <f t="shared" si="253"/>
        <v>0</v>
      </c>
      <c r="P798" s="483">
        <f t="shared" si="253"/>
        <v>0</v>
      </c>
      <c r="Q798" s="483">
        <f t="shared" si="253"/>
        <v>0</v>
      </c>
      <c r="R798" s="483">
        <f t="shared" si="253"/>
        <v>0</v>
      </c>
      <c r="S798" s="483">
        <f t="shared" si="253"/>
        <v>0</v>
      </c>
      <c r="T798" s="483">
        <f t="shared" si="253"/>
        <v>0</v>
      </c>
      <c r="U798" s="483">
        <f t="shared" si="253"/>
        <v>0</v>
      </c>
      <c r="V798" s="483">
        <f t="shared" si="253"/>
        <v>0</v>
      </c>
      <c r="W798" s="483">
        <f t="shared" si="253"/>
        <v>0</v>
      </c>
      <c r="X798" s="483">
        <f t="shared" si="253"/>
        <v>0</v>
      </c>
      <c r="Y798" s="483">
        <f t="shared" si="253"/>
        <v>28591068.660000004</v>
      </c>
      <c r="Z798" s="486">
        <f>(C798-Y798)*0.0214</f>
        <v>16253.790701999993</v>
      </c>
      <c r="AA798" s="14"/>
      <c r="AB798" s="38"/>
      <c r="AC798" s="90"/>
      <c r="AD798" s="90"/>
      <c r="AG798" s="91"/>
    </row>
    <row r="799" spans="1:33" s="5" customFormat="1" ht="18" customHeight="1" x14ac:dyDescent="0.25">
      <c r="A799" s="554" t="s">
        <v>54</v>
      </c>
      <c r="B799" s="556"/>
      <c r="C799" s="528">
        <f>C798</f>
        <v>29350591.590000004</v>
      </c>
      <c r="D799" s="113">
        <f t="shared" ref="D799:Y799" si="255">D798</f>
        <v>759522.93</v>
      </c>
      <c r="E799" s="113">
        <f t="shared" si="255"/>
        <v>0</v>
      </c>
      <c r="F799" s="113">
        <f t="shared" si="255"/>
        <v>0</v>
      </c>
      <c r="G799" s="113">
        <f t="shared" si="255"/>
        <v>0</v>
      </c>
      <c r="H799" s="113">
        <f t="shared" si="255"/>
        <v>0</v>
      </c>
      <c r="I799" s="113">
        <f t="shared" si="255"/>
        <v>0</v>
      </c>
      <c r="J799" s="113">
        <f t="shared" si="255"/>
        <v>759522.93</v>
      </c>
      <c r="K799" s="113">
        <f t="shared" si="255"/>
        <v>0</v>
      </c>
      <c r="L799" s="113">
        <f t="shared" ref="L799" si="256">L798</f>
        <v>0</v>
      </c>
      <c r="M799" s="113">
        <f t="shared" si="255"/>
        <v>0</v>
      </c>
      <c r="N799" s="113">
        <f t="shared" si="255"/>
        <v>0</v>
      </c>
      <c r="O799" s="113">
        <f t="shared" si="255"/>
        <v>0</v>
      </c>
      <c r="P799" s="113">
        <f t="shared" si="255"/>
        <v>0</v>
      </c>
      <c r="Q799" s="113">
        <f t="shared" si="255"/>
        <v>0</v>
      </c>
      <c r="R799" s="113">
        <f t="shared" si="255"/>
        <v>0</v>
      </c>
      <c r="S799" s="113">
        <f t="shared" si="255"/>
        <v>0</v>
      </c>
      <c r="T799" s="113">
        <f t="shared" si="255"/>
        <v>0</v>
      </c>
      <c r="U799" s="113">
        <f t="shared" si="255"/>
        <v>0</v>
      </c>
      <c r="V799" s="113">
        <f t="shared" si="255"/>
        <v>0</v>
      </c>
      <c r="W799" s="113">
        <f t="shared" si="255"/>
        <v>0</v>
      </c>
      <c r="X799" s="113">
        <f t="shared" si="255"/>
        <v>0</v>
      </c>
      <c r="Y799" s="113">
        <f t="shared" si="255"/>
        <v>28591068.660000004</v>
      </c>
      <c r="Z799" s="486">
        <f>(C799-Y799)*0.0214</f>
        <v>16253.790701999993</v>
      </c>
      <c r="AA799" s="14"/>
      <c r="AB799" s="38"/>
      <c r="AC799" s="90"/>
      <c r="AD799" s="90"/>
      <c r="AE799" s="91"/>
    </row>
    <row r="800" spans="1:33" ht="12.75" customHeight="1" x14ac:dyDescent="0.25">
      <c r="A800" s="554" t="s">
        <v>55</v>
      </c>
      <c r="B800" s="555"/>
      <c r="C800" s="555"/>
      <c r="D800" s="555"/>
      <c r="E800" s="555"/>
      <c r="F800" s="555"/>
      <c r="G800" s="555"/>
      <c r="H800" s="555"/>
      <c r="I800" s="555"/>
      <c r="J800" s="555"/>
      <c r="K800" s="555"/>
      <c r="L800" s="555"/>
      <c r="M800" s="555"/>
      <c r="N800" s="555"/>
      <c r="O800" s="555"/>
      <c r="P800" s="555"/>
      <c r="Q800" s="555"/>
      <c r="R800" s="555"/>
      <c r="S800" s="555"/>
      <c r="T800" s="555"/>
      <c r="U800" s="555"/>
      <c r="V800" s="555"/>
      <c r="W800" s="555"/>
      <c r="X800" s="555"/>
      <c r="Y800" s="556"/>
      <c r="Z800" s="528"/>
      <c r="AA800" s="38"/>
      <c r="AB800" s="38"/>
      <c r="AD800" s="90"/>
    </row>
    <row r="801" spans="1:33" ht="15.75" customHeight="1" x14ac:dyDescent="0.25">
      <c r="A801" s="607" t="s">
        <v>349</v>
      </c>
      <c r="B801" s="608"/>
      <c r="C801" s="609"/>
      <c r="D801" s="689"/>
      <c r="E801" s="689"/>
      <c r="F801" s="689"/>
      <c r="G801" s="689"/>
      <c r="H801" s="689"/>
      <c r="I801" s="689"/>
      <c r="J801" s="689"/>
      <c r="K801" s="689"/>
      <c r="L801" s="689"/>
      <c r="M801" s="689"/>
      <c r="N801" s="689"/>
      <c r="O801" s="689"/>
      <c r="P801" s="689"/>
      <c r="Q801" s="689"/>
      <c r="R801" s="689"/>
      <c r="S801" s="689"/>
      <c r="T801" s="689"/>
      <c r="U801" s="689"/>
      <c r="V801" s="689"/>
      <c r="W801" s="689"/>
      <c r="X801" s="689"/>
      <c r="Y801" s="689"/>
      <c r="Z801" s="538"/>
      <c r="AA801" s="38"/>
      <c r="AB801" s="38"/>
      <c r="AD801" s="90"/>
    </row>
    <row r="802" spans="1:33" ht="15.75" customHeight="1" x14ac:dyDescent="0.25">
      <c r="A802" s="485">
        <f>A797+1</f>
        <v>631</v>
      </c>
      <c r="B802" s="318" t="s">
        <v>350</v>
      </c>
      <c r="C802" s="486">
        <f>D802+M802+O802+Q802+S802+U802+W802+X802+Y802</f>
        <v>36039097.439999998</v>
      </c>
      <c r="D802" s="483">
        <f>SUM(F802:J802)</f>
        <v>14275920.839999998</v>
      </c>
      <c r="E802" s="381"/>
      <c r="F802" s="483">
        <f>1498982.32+6767.3</f>
        <v>1505749.62</v>
      </c>
      <c r="G802" s="483">
        <v>7295845.5999999996</v>
      </c>
      <c r="H802" s="483">
        <v>1647662.32</v>
      </c>
      <c r="I802" s="483">
        <v>3102356.88</v>
      </c>
      <c r="J802" s="483">
        <v>724306.42</v>
      </c>
      <c r="K802" s="483"/>
      <c r="L802" s="483"/>
      <c r="M802" s="483"/>
      <c r="N802" s="483"/>
      <c r="O802" s="483"/>
      <c r="P802" s="381"/>
      <c r="Q802" s="381"/>
      <c r="R802" s="483">
        <v>3601</v>
      </c>
      <c r="S802" s="483">
        <v>21763176.600000001</v>
      </c>
      <c r="T802" s="483"/>
      <c r="U802" s="483"/>
      <c r="V802" s="483"/>
      <c r="W802" s="483"/>
      <c r="X802" s="483"/>
      <c r="Y802" s="483"/>
      <c r="Z802" s="486"/>
      <c r="AA802" s="38"/>
      <c r="AB802" s="38"/>
      <c r="AD802" s="90"/>
    </row>
    <row r="803" spans="1:33" ht="15.75" customHeight="1" x14ac:dyDescent="0.25">
      <c r="A803" s="485">
        <f>A802+1</f>
        <v>632</v>
      </c>
      <c r="B803" s="318" t="s">
        <v>351</v>
      </c>
      <c r="C803" s="486">
        <f t="shared" ref="C803:C806" si="257">D803+M803+O803+Q803+S803+U803+W803+X803+Y803</f>
        <v>19879760.900000002</v>
      </c>
      <c r="D803" s="483">
        <f>SUM(F803:J803)</f>
        <v>13434685.860000001</v>
      </c>
      <c r="E803" s="381"/>
      <c r="F803" s="483">
        <v>1614568.04</v>
      </c>
      <c r="G803" s="483">
        <v>7590400.7400000002</v>
      </c>
      <c r="H803" s="483">
        <v>1694095.32</v>
      </c>
      <c r="I803" s="483">
        <v>1540556.08</v>
      </c>
      <c r="J803" s="483">
        <v>995065.68</v>
      </c>
      <c r="K803" s="483"/>
      <c r="L803" s="483"/>
      <c r="M803" s="483"/>
      <c r="N803" s="381"/>
      <c r="O803" s="381"/>
      <c r="P803" s="483">
        <v>1120</v>
      </c>
      <c r="Q803" s="483">
        <v>6445075.04</v>
      </c>
      <c r="R803" s="483"/>
      <c r="S803" s="483"/>
      <c r="T803" s="483"/>
      <c r="U803" s="483"/>
      <c r="V803" s="483"/>
      <c r="W803" s="483"/>
      <c r="X803" s="483"/>
      <c r="Y803" s="483"/>
      <c r="Z803" s="486"/>
      <c r="AA803" s="38"/>
      <c r="AB803" s="38"/>
      <c r="AD803" s="90"/>
    </row>
    <row r="804" spans="1:33" s="137" customFormat="1" x14ac:dyDescent="0.2">
      <c r="A804" s="485">
        <f>A803+1</f>
        <v>633</v>
      </c>
      <c r="B804" s="318" t="s">
        <v>783</v>
      </c>
      <c r="C804" s="486">
        <f t="shared" si="257"/>
        <v>2063623.98</v>
      </c>
      <c r="D804" s="531">
        <f>E804+F804+G804+H804+I804+J804</f>
        <v>0</v>
      </c>
      <c r="E804" s="483"/>
      <c r="F804" s="483"/>
      <c r="G804" s="483"/>
      <c r="H804" s="483"/>
      <c r="I804" s="483"/>
      <c r="J804" s="483"/>
      <c r="K804" s="483"/>
      <c r="L804" s="483"/>
      <c r="M804" s="483"/>
      <c r="N804" s="483"/>
      <c r="O804" s="483"/>
      <c r="P804" s="483"/>
      <c r="Q804" s="483"/>
      <c r="R804" s="483"/>
      <c r="S804" s="483"/>
      <c r="T804" s="483"/>
      <c r="U804" s="483"/>
      <c r="V804" s="483"/>
      <c r="W804" s="483"/>
      <c r="X804" s="483"/>
      <c r="Y804" s="200">
        <v>2063623.98</v>
      </c>
      <c r="Z804" s="486">
        <v>1513245.7500000002</v>
      </c>
      <c r="AA804" s="486"/>
      <c r="AB804" s="130" t="s">
        <v>1687</v>
      </c>
    </row>
    <row r="805" spans="1:33" s="137" customFormat="1" x14ac:dyDescent="0.2">
      <c r="A805" s="485">
        <f t="shared" ref="A805:A806" si="258">A804+1</f>
        <v>634</v>
      </c>
      <c r="B805" s="318" t="s">
        <v>784</v>
      </c>
      <c r="C805" s="486">
        <f t="shared" si="257"/>
        <v>1892392.37</v>
      </c>
      <c r="D805" s="531">
        <f>E805+F805+G805+H805+I805+J805</f>
        <v>0</v>
      </c>
      <c r="E805" s="483"/>
      <c r="F805" s="483"/>
      <c r="G805" s="483"/>
      <c r="H805" s="483"/>
      <c r="I805" s="483"/>
      <c r="J805" s="483"/>
      <c r="K805" s="483"/>
      <c r="L805" s="483"/>
      <c r="M805" s="483"/>
      <c r="N805" s="483"/>
      <c r="O805" s="483"/>
      <c r="P805" s="483"/>
      <c r="Q805" s="483"/>
      <c r="R805" s="483"/>
      <c r="S805" s="483"/>
      <c r="T805" s="483"/>
      <c r="U805" s="483"/>
      <c r="V805" s="483"/>
      <c r="W805" s="483"/>
      <c r="X805" s="483"/>
      <c r="Y805" s="200">
        <f>370773.28+178301.52+304132.74+1039184.83</f>
        <v>1892392.37</v>
      </c>
      <c r="Z805" s="486">
        <v>1892392.3699999999</v>
      </c>
      <c r="AA805" s="486"/>
      <c r="AB805" s="130" t="s">
        <v>1688</v>
      </c>
    </row>
    <row r="806" spans="1:33" s="137" customFormat="1" x14ac:dyDescent="0.2">
      <c r="A806" s="485">
        <f t="shared" si="258"/>
        <v>635</v>
      </c>
      <c r="B806" s="318" t="s">
        <v>785</v>
      </c>
      <c r="C806" s="486">
        <f t="shared" si="257"/>
        <v>2211534.16</v>
      </c>
      <c r="D806" s="531">
        <f>E806+F806+G806+H806+I806+J806</f>
        <v>0</v>
      </c>
      <c r="E806" s="483"/>
      <c r="F806" s="483"/>
      <c r="G806" s="483"/>
      <c r="H806" s="483"/>
      <c r="I806" s="483"/>
      <c r="J806" s="483"/>
      <c r="K806" s="483"/>
      <c r="L806" s="483"/>
      <c r="M806" s="483"/>
      <c r="N806" s="483"/>
      <c r="O806" s="483"/>
      <c r="P806" s="483"/>
      <c r="Q806" s="483"/>
      <c r="R806" s="483"/>
      <c r="S806" s="483"/>
      <c r="T806" s="483"/>
      <c r="U806" s="483"/>
      <c r="V806" s="483"/>
      <c r="W806" s="483"/>
      <c r="X806" s="483"/>
      <c r="Y806" s="200">
        <f>453161.13+236153.36+1103409.03+418810.64</f>
        <v>2211534.16</v>
      </c>
      <c r="Z806" s="486">
        <v>2211534.16</v>
      </c>
      <c r="AA806" s="486"/>
      <c r="AB806" s="130" t="s">
        <v>1689</v>
      </c>
    </row>
    <row r="807" spans="1:33" ht="15.75" customHeight="1" x14ac:dyDescent="0.25">
      <c r="A807" s="558" t="s">
        <v>17</v>
      </c>
      <c r="B807" s="558"/>
      <c r="C807" s="486">
        <f t="shared" ref="C807:Y807" si="259">SUM(C802:C806)</f>
        <v>62086408.849999994</v>
      </c>
      <c r="D807" s="483">
        <f t="shared" si="259"/>
        <v>27710606.699999999</v>
      </c>
      <c r="E807" s="483">
        <f t="shared" si="259"/>
        <v>0</v>
      </c>
      <c r="F807" s="483">
        <f t="shared" si="259"/>
        <v>3120317.66</v>
      </c>
      <c r="G807" s="483">
        <f t="shared" si="259"/>
        <v>14886246.34</v>
      </c>
      <c r="H807" s="483">
        <f t="shared" si="259"/>
        <v>3341757.64</v>
      </c>
      <c r="I807" s="483">
        <f t="shared" si="259"/>
        <v>4642912.96</v>
      </c>
      <c r="J807" s="483">
        <f t="shared" si="259"/>
        <v>1719372.1</v>
      </c>
      <c r="K807" s="483">
        <f t="shared" si="259"/>
        <v>0</v>
      </c>
      <c r="L807" s="483">
        <f t="shared" si="259"/>
        <v>0</v>
      </c>
      <c r="M807" s="483">
        <f t="shared" si="259"/>
        <v>0</v>
      </c>
      <c r="N807" s="483">
        <f t="shared" si="259"/>
        <v>0</v>
      </c>
      <c r="O807" s="483">
        <f t="shared" si="259"/>
        <v>0</v>
      </c>
      <c r="P807" s="483">
        <f t="shared" si="259"/>
        <v>1120</v>
      </c>
      <c r="Q807" s="483">
        <f t="shared" si="259"/>
        <v>6445075.04</v>
      </c>
      <c r="R807" s="483">
        <f t="shared" si="259"/>
        <v>3601</v>
      </c>
      <c r="S807" s="483">
        <f t="shared" si="259"/>
        <v>21763176.600000001</v>
      </c>
      <c r="T807" s="483">
        <f t="shared" si="259"/>
        <v>0</v>
      </c>
      <c r="U807" s="483">
        <f t="shared" si="259"/>
        <v>0</v>
      </c>
      <c r="V807" s="483">
        <f t="shared" si="259"/>
        <v>0</v>
      </c>
      <c r="W807" s="483">
        <f t="shared" si="259"/>
        <v>0</v>
      </c>
      <c r="X807" s="483">
        <f t="shared" si="259"/>
        <v>0</v>
      </c>
      <c r="Y807" s="483">
        <f t="shared" si="259"/>
        <v>6167550.5099999998</v>
      </c>
      <c r="Z807" s="486">
        <f>(C807-Y807)*0.0214</f>
        <v>1196663.5684759999</v>
      </c>
      <c r="AA807" s="38"/>
      <c r="AB807" s="38"/>
      <c r="AC807" s="90"/>
      <c r="AD807" s="90"/>
      <c r="AG807" s="91"/>
    </row>
    <row r="808" spans="1:33" ht="15.75" customHeight="1" x14ac:dyDescent="0.25">
      <c r="A808" s="642" t="s">
        <v>56</v>
      </c>
      <c r="B808" s="643"/>
      <c r="C808" s="644"/>
      <c r="D808" s="689"/>
      <c r="E808" s="689"/>
      <c r="F808" s="689"/>
      <c r="G808" s="689"/>
      <c r="H808" s="689"/>
      <c r="I808" s="689"/>
      <c r="J808" s="689"/>
      <c r="K808" s="689"/>
      <c r="L808" s="689"/>
      <c r="M808" s="689"/>
      <c r="N808" s="689"/>
      <c r="O808" s="689"/>
      <c r="P808" s="689"/>
      <c r="Q808" s="689"/>
      <c r="R808" s="689"/>
      <c r="S808" s="689"/>
      <c r="T808" s="689"/>
      <c r="U808" s="689"/>
      <c r="V808" s="689"/>
      <c r="W808" s="689"/>
      <c r="X808" s="689"/>
      <c r="Y808" s="689"/>
      <c r="Z808" s="538"/>
      <c r="AA808" s="38"/>
      <c r="AB808" s="38"/>
      <c r="AD808" s="90"/>
    </row>
    <row r="809" spans="1:33" ht="15.75" customHeight="1" x14ac:dyDescent="0.25">
      <c r="A809" s="485">
        <f>A806+1</f>
        <v>636</v>
      </c>
      <c r="B809" s="339" t="s">
        <v>254</v>
      </c>
      <c r="C809" s="486">
        <f>D809+M809+O809+Q809+S809+U809+W809+X809+Y809</f>
        <v>6378524.2199999997</v>
      </c>
      <c r="D809" s="531">
        <f>E809+F809+G809+H809+I809+J809</f>
        <v>0</v>
      </c>
      <c r="E809" s="483"/>
      <c r="F809" s="483"/>
      <c r="G809" s="483"/>
      <c r="H809" s="483"/>
      <c r="I809" s="483"/>
      <c r="J809" s="483"/>
      <c r="K809" s="483"/>
      <c r="L809" s="483"/>
      <c r="M809" s="483"/>
      <c r="N809" s="483"/>
      <c r="O809" s="483"/>
      <c r="P809" s="483"/>
      <c r="Q809" s="483"/>
      <c r="R809" s="483">
        <v>695</v>
      </c>
      <c r="S809" s="483">
        <v>6378524.2199999997</v>
      </c>
      <c r="T809" s="483"/>
      <c r="U809" s="483"/>
      <c r="V809" s="483"/>
      <c r="W809" s="483"/>
      <c r="X809" s="483"/>
      <c r="Y809" s="531"/>
      <c r="Z809" s="527"/>
      <c r="AA809" s="38"/>
      <c r="AB809" s="38"/>
      <c r="AD809" s="90"/>
    </row>
    <row r="810" spans="1:33" ht="15.75" customHeight="1" x14ac:dyDescent="0.25">
      <c r="A810" s="558" t="s">
        <v>17</v>
      </c>
      <c r="B810" s="558"/>
      <c r="C810" s="486">
        <f>SUM(C809:C809)</f>
        <v>6378524.2199999997</v>
      </c>
      <c r="D810" s="483">
        <f t="shared" ref="D810:Y810" si="260">SUM(D809:D809)</f>
        <v>0</v>
      </c>
      <c r="E810" s="483">
        <f t="shared" si="260"/>
        <v>0</v>
      </c>
      <c r="F810" s="483">
        <f t="shared" si="260"/>
        <v>0</v>
      </c>
      <c r="G810" s="483">
        <f t="shared" si="260"/>
        <v>0</v>
      </c>
      <c r="H810" s="483">
        <f t="shared" si="260"/>
        <v>0</v>
      </c>
      <c r="I810" s="483">
        <f t="shared" si="260"/>
        <v>0</v>
      </c>
      <c r="J810" s="483">
        <f t="shared" si="260"/>
        <v>0</v>
      </c>
      <c r="K810" s="483">
        <f t="shared" si="260"/>
        <v>0</v>
      </c>
      <c r="L810" s="483">
        <f t="shared" si="260"/>
        <v>0</v>
      </c>
      <c r="M810" s="483">
        <f t="shared" si="260"/>
        <v>0</v>
      </c>
      <c r="N810" s="483">
        <f t="shared" si="260"/>
        <v>0</v>
      </c>
      <c r="O810" s="483">
        <f t="shared" si="260"/>
        <v>0</v>
      </c>
      <c r="P810" s="483">
        <f t="shared" si="260"/>
        <v>0</v>
      </c>
      <c r="Q810" s="483">
        <f t="shared" si="260"/>
        <v>0</v>
      </c>
      <c r="R810" s="483">
        <f t="shared" si="260"/>
        <v>695</v>
      </c>
      <c r="S810" s="483">
        <f t="shared" si="260"/>
        <v>6378524.2199999997</v>
      </c>
      <c r="T810" s="483">
        <f t="shared" si="260"/>
        <v>0</v>
      </c>
      <c r="U810" s="483">
        <f t="shared" si="260"/>
        <v>0</v>
      </c>
      <c r="V810" s="483">
        <f t="shared" si="260"/>
        <v>0</v>
      </c>
      <c r="W810" s="483">
        <f t="shared" si="260"/>
        <v>0</v>
      </c>
      <c r="X810" s="483">
        <f t="shared" si="260"/>
        <v>0</v>
      </c>
      <c r="Y810" s="483">
        <f t="shared" si="260"/>
        <v>0</v>
      </c>
      <c r="Z810" s="486">
        <f>(C810-Y810)*0.0214</f>
        <v>136500.41830799999</v>
      </c>
      <c r="AA810" s="38"/>
      <c r="AB810" s="38"/>
      <c r="AC810" s="90"/>
      <c r="AD810" s="90"/>
      <c r="AG810" s="91"/>
    </row>
    <row r="811" spans="1:33" ht="15.75" customHeight="1" x14ac:dyDescent="0.25">
      <c r="A811" s="530" t="s">
        <v>1741</v>
      </c>
      <c r="B811" s="490"/>
      <c r="C811" s="535"/>
      <c r="D811" s="483"/>
      <c r="E811" s="483"/>
      <c r="F811" s="483"/>
      <c r="G811" s="483"/>
      <c r="H811" s="483"/>
      <c r="I811" s="483"/>
      <c r="J811" s="483"/>
      <c r="K811" s="483"/>
      <c r="L811" s="483"/>
      <c r="M811" s="483"/>
      <c r="N811" s="483"/>
      <c r="O811" s="483"/>
      <c r="P811" s="483"/>
      <c r="Q811" s="483"/>
      <c r="R811" s="483"/>
      <c r="S811" s="483"/>
      <c r="T811" s="483"/>
      <c r="U811" s="483"/>
      <c r="V811" s="483"/>
      <c r="W811" s="483"/>
      <c r="X811" s="483"/>
      <c r="Y811" s="483"/>
      <c r="Z811" s="486"/>
      <c r="AA811" s="38"/>
      <c r="AB811" s="38"/>
      <c r="AC811" s="90"/>
      <c r="AD811" s="90"/>
      <c r="AG811" s="91"/>
    </row>
    <row r="812" spans="1:33" ht="15.75" customHeight="1" x14ac:dyDescent="0.25">
      <c r="A812" s="485">
        <f>A809+1</f>
        <v>637</v>
      </c>
      <c r="B812" s="490" t="s">
        <v>1742</v>
      </c>
      <c r="C812" s="486">
        <f t="shared" ref="C812:C813" si="261">D812+M812+O812+Q812+S812+U812+W812+X812+Y812</f>
        <v>1300764</v>
      </c>
      <c r="D812" s="531">
        <f>E812+F812+G812+H812+I812+J812</f>
        <v>1300764</v>
      </c>
      <c r="E812" s="483"/>
      <c r="F812" s="483"/>
      <c r="G812" s="483">
        <v>1300764</v>
      </c>
      <c r="H812" s="483"/>
      <c r="I812" s="483"/>
      <c r="J812" s="483"/>
      <c r="K812" s="483"/>
      <c r="L812" s="483"/>
      <c r="M812" s="483"/>
      <c r="N812" s="483"/>
      <c r="O812" s="483"/>
      <c r="P812" s="483"/>
      <c r="Q812" s="483"/>
      <c r="R812" s="483"/>
      <c r="S812" s="483"/>
      <c r="T812" s="483"/>
      <c r="U812" s="483"/>
      <c r="V812" s="483"/>
      <c r="W812" s="483"/>
      <c r="X812" s="483"/>
      <c r="Y812" s="483"/>
      <c r="Z812" s="486"/>
      <c r="AA812" s="38"/>
      <c r="AB812" s="38"/>
      <c r="AC812" s="90"/>
      <c r="AD812" s="90"/>
      <c r="AG812" s="91"/>
    </row>
    <row r="813" spans="1:33" ht="15.75" customHeight="1" x14ac:dyDescent="0.25">
      <c r="A813" s="485">
        <f>A812+1</f>
        <v>638</v>
      </c>
      <c r="B813" s="490" t="s">
        <v>1743</v>
      </c>
      <c r="C813" s="486">
        <f t="shared" si="261"/>
        <v>999922</v>
      </c>
      <c r="D813" s="531">
        <f>E813+F813+G813+H813+I813+J813</f>
        <v>999922</v>
      </c>
      <c r="E813" s="483"/>
      <c r="F813" s="483"/>
      <c r="G813" s="483"/>
      <c r="H813" s="483"/>
      <c r="I813" s="483">
        <v>999922</v>
      </c>
      <c r="J813" s="483"/>
      <c r="K813" s="483"/>
      <c r="L813" s="483"/>
      <c r="M813" s="483"/>
      <c r="N813" s="483"/>
      <c r="O813" s="483"/>
      <c r="P813" s="483"/>
      <c r="Q813" s="483"/>
      <c r="R813" s="483"/>
      <c r="S813" s="483"/>
      <c r="T813" s="483"/>
      <c r="U813" s="483"/>
      <c r="V813" s="483"/>
      <c r="W813" s="483"/>
      <c r="X813" s="483"/>
      <c r="Y813" s="483"/>
      <c r="Z813" s="486"/>
      <c r="AA813" s="38"/>
      <c r="AB813" s="38"/>
      <c r="AC813" s="90"/>
      <c r="AD813" s="90"/>
      <c r="AG813" s="91"/>
    </row>
    <row r="814" spans="1:33" ht="15.75" customHeight="1" x14ac:dyDescent="0.25">
      <c r="A814" s="558" t="s">
        <v>17</v>
      </c>
      <c r="B814" s="558"/>
      <c r="C814" s="486">
        <f>SUM(C812:C813)</f>
        <v>2300686</v>
      </c>
      <c r="D814" s="486">
        <f t="shared" ref="D814:Y814" si="262">SUM(D812:D813)</f>
        <v>2300686</v>
      </c>
      <c r="E814" s="486">
        <f t="shared" si="262"/>
        <v>0</v>
      </c>
      <c r="F814" s="486">
        <f t="shared" si="262"/>
        <v>0</v>
      </c>
      <c r="G814" s="486">
        <f t="shared" si="262"/>
        <v>1300764</v>
      </c>
      <c r="H814" s="486">
        <f t="shared" si="262"/>
        <v>0</v>
      </c>
      <c r="I814" s="486">
        <f t="shared" si="262"/>
        <v>999922</v>
      </c>
      <c r="J814" s="486">
        <f t="shared" si="262"/>
        <v>0</v>
      </c>
      <c r="K814" s="486">
        <f t="shared" si="262"/>
        <v>0</v>
      </c>
      <c r="L814" s="486">
        <f t="shared" si="262"/>
        <v>0</v>
      </c>
      <c r="M814" s="486">
        <f t="shared" si="262"/>
        <v>0</v>
      </c>
      <c r="N814" s="486">
        <f t="shared" si="262"/>
        <v>0</v>
      </c>
      <c r="O814" s="486">
        <f t="shared" si="262"/>
        <v>0</v>
      </c>
      <c r="P814" s="486">
        <f t="shared" si="262"/>
        <v>0</v>
      </c>
      <c r="Q814" s="486">
        <f t="shared" si="262"/>
        <v>0</v>
      </c>
      <c r="R814" s="486">
        <f t="shared" si="262"/>
        <v>0</v>
      </c>
      <c r="S814" s="486">
        <f t="shared" si="262"/>
        <v>0</v>
      </c>
      <c r="T814" s="486">
        <f t="shared" si="262"/>
        <v>0</v>
      </c>
      <c r="U814" s="486">
        <f t="shared" si="262"/>
        <v>0</v>
      </c>
      <c r="V814" s="486">
        <f t="shared" si="262"/>
        <v>0</v>
      </c>
      <c r="W814" s="486">
        <f t="shared" si="262"/>
        <v>0</v>
      </c>
      <c r="X814" s="486">
        <f t="shared" si="262"/>
        <v>0</v>
      </c>
      <c r="Y814" s="486">
        <f t="shared" si="262"/>
        <v>0</v>
      </c>
      <c r="Z814" s="486">
        <f>(C814-Y814)*0.0214</f>
        <v>49234.680399999997</v>
      </c>
      <c r="AA814" s="38"/>
      <c r="AB814" s="38"/>
      <c r="AC814" s="90"/>
      <c r="AD814" s="90"/>
      <c r="AG814" s="91"/>
    </row>
    <row r="815" spans="1:33" s="137" customFormat="1" ht="15.75" customHeight="1" x14ac:dyDescent="0.2">
      <c r="A815" s="607" t="s">
        <v>143</v>
      </c>
      <c r="B815" s="608"/>
      <c r="C815" s="609"/>
      <c r="D815" s="689"/>
      <c r="E815" s="689"/>
      <c r="F815" s="689"/>
      <c r="G815" s="689"/>
      <c r="H815" s="689"/>
      <c r="I815" s="689"/>
      <c r="J815" s="689"/>
      <c r="K815" s="689"/>
      <c r="L815" s="689"/>
      <c r="M815" s="689"/>
      <c r="N815" s="689"/>
      <c r="O815" s="689"/>
      <c r="P815" s="689"/>
      <c r="Q815" s="689"/>
      <c r="R815" s="689"/>
      <c r="S815" s="689"/>
      <c r="T815" s="689"/>
      <c r="U815" s="689"/>
      <c r="V815" s="689"/>
      <c r="W815" s="689"/>
      <c r="X815" s="689"/>
      <c r="Y815" s="689"/>
      <c r="Z815" s="538"/>
      <c r="AA815" s="38"/>
      <c r="AB815" s="38"/>
      <c r="AD815" s="90"/>
      <c r="AE815" s="91"/>
    </row>
    <row r="816" spans="1:33" s="137" customFormat="1" ht="15.75" customHeight="1" x14ac:dyDescent="0.25">
      <c r="A816" s="485">
        <f>A813+1</f>
        <v>639</v>
      </c>
      <c r="B816" s="315" t="s">
        <v>1326</v>
      </c>
      <c r="C816" s="486">
        <f>D816+M816+O816+Q816+S816+U816+W816+X816+Y816</f>
        <v>552621.19999999995</v>
      </c>
      <c r="D816" s="531">
        <f>E816+F816+G816+H816+I816+J816</f>
        <v>0</v>
      </c>
      <c r="E816" s="533"/>
      <c r="F816" s="533"/>
      <c r="G816" s="533"/>
      <c r="H816" s="533"/>
      <c r="I816" s="533"/>
      <c r="J816" s="533"/>
      <c r="K816" s="533"/>
      <c r="L816" s="533"/>
      <c r="M816" s="533"/>
      <c r="N816" s="533"/>
      <c r="O816" s="533"/>
      <c r="P816" s="533"/>
      <c r="Q816" s="533"/>
      <c r="R816" s="533"/>
      <c r="S816" s="533"/>
      <c r="T816" s="533"/>
      <c r="U816" s="533"/>
      <c r="V816" s="533"/>
      <c r="W816" s="533"/>
      <c r="X816" s="533"/>
      <c r="Y816" s="531">
        <v>552621.19999999995</v>
      </c>
      <c r="Z816" s="527"/>
      <c r="AA816" s="38" t="s">
        <v>1327</v>
      </c>
      <c r="AB816" s="38" t="s">
        <v>1327</v>
      </c>
      <c r="AD816" s="90"/>
      <c r="AE816" s="91"/>
    </row>
    <row r="817" spans="1:16384" s="137" customFormat="1" ht="15.75" customHeight="1" x14ac:dyDescent="0.25">
      <c r="A817" s="485">
        <f>A816+1</f>
        <v>640</v>
      </c>
      <c r="B817" s="315" t="s">
        <v>1328</v>
      </c>
      <c r="C817" s="486">
        <f>D817+M817+O817+Q817+S817+U817+W817+X817+Y817</f>
        <v>555748.84</v>
      </c>
      <c r="D817" s="531">
        <f>E817+F817+G817+H817+I817+J817</f>
        <v>0</v>
      </c>
      <c r="E817" s="533"/>
      <c r="F817" s="533"/>
      <c r="G817" s="533"/>
      <c r="H817" s="533"/>
      <c r="I817" s="533"/>
      <c r="J817" s="533"/>
      <c r="K817" s="533"/>
      <c r="L817" s="533"/>
      <c r="M817" s="533"/>
      <c r="N817" s="533"/>
      <c r="O817" s="533"/>
      <c r="P817" s="533"/>
      <c r="Q817" s="533"/>
      <c r="R817" s="533"/>
      <c r="S817" s="533"/>
      <c r="T817" s="533"/>
      <c r="U817" s="533"/>
      <c r="V817" s="533"/>
      <c r="W817" s="533"/>
      <c r="X817" s="533"/>
      <c r="Y817" s="531">
        <v>555748.84</v>
      </c>
      <c r="Z817" s="527"/>
      <c r="AA817" s="38" t="s">
        <v>1327</v>
      </c>
      <c r="AB817" s="38" t="s">
        <v>1327</v>
      </c>
      <c r="AD817" s="90"/>
      <c r="AE817" s="91"/>
    </row>
    <row r="818" spans="1:16384" s="137" customFormat="1" ht="15.75" customHeight="1" x14ac:dyDescent="0.25">
      <c r="A818" s="485">
        <f>A817+1</f>
        <v>641</v>
      </c>
      <c r="B818" s="315" t="s">
        <v>1329</v>
      </c>
      <c r="C818" s="486">
        <f>D818+M818+O818+Q818+S818+U818+W818+X818+Y818</f>
        <v>1725809.6</v>
      </c>
      <c r="D818" s="531">
        <f>E818+F818+G818+H818+I818+J818</f>
        <v>0</v>
      </c>
      <c r="E818" s="533"/>
      <c r="F818" s="533"/>
      <c r="G818" s="533"/>
      <c r="H818" s="533"/>
      <c r="I818" s="533"/>
      <c r="J818" s="533"/>
      <c r="K818" s="533"/>
      <c r="L818" s="533"/>
      <c r="M818" s="533"/>
      <c r="N818" s="533"/>
      <c r="O818" s="533"/>
      <c r="P818" s="533"/>
      <c r="Q818" s="533"/>
      <c r="R818" s="533"/>
      <c r="S818" s="533"/>
      <c r="T818" s="533"/>
      <c r="U818" s="533"/>
      <c r="V818" s="533"/>
      <c r="W818" s="533"/>
      <c r="X818" s="533"/>
      <c r="Y818" s="531">
        <v>1725809.6</v>
      </c>
      <c r="Z818" s="527"/>
      <c r="AA818" s="38" t="s">
        <v>1327</v>
      </c>
      <c r="AB818" s="38" t="s">
        <v>1327</v>
      </c>
      <c r="AD818" s="90"/>
      <c r="AE818" s="91"/>
    </row>
    <row r="819" spans="1:16384" s="20" customFormat="1" ht="15.75" customHeight="1" x14ac:dyDescent="0.25">
      <c r="A819" s="485">
        <f>A818+1</f>
        <v>642</v>
      </c>
      <c r="B819" s="339" t="s">
        <v>144</v>
      </c>
      <c r="C819" s="486">
        <f>D819+M819+O819+Q819+S819+U819+W819+X819+Y819</f>
        <v>11788060.470000003</v>
      </c>
      <c r="D819" s="531">
        <f>E819+F819+G819+H819+I819+J819</f>
        <v>11227446.010000002</v>
      </c>
      <c r="E819" s="460"/>
      <c r="F819" s="483">
        <v>1565357.32</v>
      </c>
      <c r="G819" s="483">
        <v>5700919.8799999999</v>
      </c>
      <c r="H819" s="483">
        <v>1573618.63</v>
      </c>
      <c r="I819" s="483">
        <v>1430573.63</v>
      </c>
      <c r="J819" s="483">
        <v>956976.55</v>
      </c>
      <c r="K819" s="483"/>
      <c r="L819" s="483"/>
      <c r="M819" s="483"/>
      <c r="N819" s="483"/>
      <c r="O819" s="483"/>
      <c r="P819" s="483"/>
      <c r="Q819" s="483"/>
      <c r="R819" s="483"/>
      <c r="S819" s="483"/>
      <c r="T819" s="483"/>
      <c r="U819" s="483"/>
      <c r="V819" s="483"/>
      <c r="W819" s="460"/>
      <c r="X819" s="483">
        <f>111559.56+449054.9</f>
        <v>560614.46</v>
      </c>
      <c r="Y819" s="483"/>
      <c r="Z819" s="486"/>
      <c r="AA819" s="38"/>
      <c r="AB819" s="38"/>
      <c r="AC819" s="90"/>
      <c r="AD819" s="91"/>
    </row>
    <row r="820" spans="1:16384" s="130" customFormat="1" ht="15.75" customHeight="1" x14ac:dyDescent="0.25">
      <c r="A820" s="485">
        <f>A819+1</f>
        <v>643</v>
      </c>
      <c r="B820" s="315" t="s">
        <v>1330</v>
      </c>
      <c r="C820" s="486">
        <f>D820+M820+O820+Q820+S820+U820+W820+X820+Y820</f>
        <v>1708578.6300000001</v>
      </c>
      <c r="D820" s="531">
        <f>E820+F820+G820+H820+I820+J820</f>
        <v>0</v>
      </c>
      <c r="E820" s="461"/>
      <c r="F820" s="461"/>
      <c r="G820" s="461"/>
      <c r="H820" s="461"/>
      <c r="I820" s="461"/>
      <c r="J820" s="461"/>
      <c r="K820" s="461"/>
      <c r="L820" s="461"/>
      <c r="M820" s="461"/>
      <c r="N820" s="461"/>
      <c r="O820" s="461"/>
      <c r="P820" s="461"/>
      <c r="Q820" s="461"/>
      <c r="R820" s="461"/>
      <c r="S820" s="461"/>
      <c r="T820" s="461"/>
      <c r="U820" s="461"/>
      <c r="V820" s="461"/>
      <c r="W820" s="461"/>
      <c r="X820" s="461"/>
      <c r="Y820" s="531">
        <v>1708578.6300000001</v>
      </c>
      <c r="Z820" s="527"/>
      <c r="AA820" s="38" t="s">
        <v>1327</v>
      </c>
      <c r="AB820" s="38" t="s">
        <v>1327</v>
      </c>
      <c r="AC820" s="19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8"/>
      <c r="BB820" s="18"/>
      <c r="BC820" s="18"/>
      <c r="BD820" s="18"/>
      <c r="BE820" s="18"/>
      <c r="BF820" s="18"/>
      <c r="BG820" s="18"/>
      <c r="BH820" s="18"/>
      <c r="BI820" s="18"/>
      <c r="BJ820" s="18"/>
      <c r="BK820" s="18"/>
      <c r="BL820" s="18"/>
      <c r="BM820" s="18"/>
      <c r="BN820" s="18"/>
      <c r="BO820" s="18"/>
      <c r="BP820" s="18"/>
      <c r="BQ820" s="18"/>
      <c r="BR820" s="18"/>
      <c r="BS820" s="18"/>
      <c r="BT820" s="18"/>
      <c r="BU820" s="18"/>
      <c r="BV820" s="18"/>
      <c r="BW820" s="18"/>
      <c r="BX820" s="18"/>
      <c r="BY820" s="18"/>
      <c r="BZ820" s="18"/>
      <c r="CA820" s="18"/>
      <c r="CB820" s="18"/>
      <c r="CC820" s="18"/>
      <c r="CD820" s="18"/>
      <c r="CE820" s="18"/>
      <c r="CF820" s="18"/>
      <c r="CG820" s="18"/>
      <c r="CH820" s="18"/>
      <c r="CI820" s="18"/>
      <c r="CJ820" s="18"/>
      <c r="CK820" s="18"/>
      <c r="CL820" s="18"/>
      <c r="CM820" s="18"/>
      <c r="CN820" s="18"/>
      <c r="CO820" s="18"/>
      <c r="CP820" s="18"/>
      <c r="CQ820" s="18"/>
      <c r="CR820" s="18"/>
      <c r="CS820" s="18"/>
      <c r="CT820" s="18"/>
      <c r="CU820" s="18"/>
      <c r="CV820" s="18"/>
      <c r="CW820" s="18"/>
      <c r="CX820" s="18"/>
      <c r="CY820" s="18"/>
      <c r="CZ820" s="18"/>
      <c r="DA820" s="18"/>
      <c r="DB820" s="18"/>
      <c r="DC820" s="18"/>
      <c r="DD820" s="18"/>
      <c r="DE820" s="18"/>
      <c r="DF820" s="18"/>
      <c r="DG820" s="18"/>
      <c r="DH820" s="18"/>
      <c r="DI820" s="18"/>
      <c r="DJ820" s="18"/>
      <c r="DK820" s="18"/>
      <c r="DL820" s="18"/>
      <c r="DM820" s="18"/>
      <c r="DN820" s="18"/>
      <c r="DO820" s="18"/>
      <c r="DP820" s="18"/>
      <c r="DQ820" s="18"/>
      <c r="DR820" s="18"/>
      <c r="DS820" s="18"/>
      <c r="DT820" s="18"/>
      <c r="DU820" s="18"/>
      <c r="DV820" s="18"/>
      <c r="DW820" s="18"/>
      <c r="DX820" s="18"/>
      <c r="DY820" s="18"/>
      <c r="DZ820" s="18"/>
      <c r="EA820" s="18"/>
      <c r="EB820" s="18"/>
      <c r="EC820" s="18"/>
      <c r="ED820" s="18"/>
      <c r="EE820" s="18"/>
      <c r="EF820" s="18"/>
      <c r="EG820" s="18"/>
      <c r="EH820" s="18"/>
      <c r="EI820" s="18"/>
      <c r="EJ820" s="18"/>
      <c r="EK820" s="18"/>
      <c r="EL820" s="18"/>
      <c r="EM820" s="18"/>
      <c r="EN820" s="18"/>
      <c r="EO820" s="18"/>
      <c r="EP820" s="18"/>
      <c r="EQ820" s="18"/>
      <c r="ER820" s="18"/>
      <c r="ES820" s="18"/>
      <c r="ET820" s="18"/>
      <c r="EU820" s="18"/>
      <c r="EV820" s="18"/>
      <c r="EW820" s="18"/>
      <c r="EX820" s="18"/>
      <c r="EY820" s="18"/>
      <c r="EZ820" s="18"/>
      <c r="FA820" s="18"/>
      <c r="FB820" s="18"/>
      <c r="FC820" s="18"/>
      <c r="FD820" s="18"/>
      <c r="FE820" s="18"/>
      <c r="FF820" s="18"/>
      <c r="FG820" s="18"/>
      <c r="FH820" s="18"/>
      <c r="FI820" s="18"/>
      <c r="FJ820" s="18"/>
      <c r="FK820" s="18"/>
      <c r="FL820" s="18"/>
      <c r="FM820" s="18"/>
      <c r="FN820" s="18"/>
      <c r="FO820" s="18"/>
      <c r="FP820" s="18"/>
      <c r="FQ820" s="18"/>
      <c r="FR820" s="18"/>
      <c r="FS820" s="18"/>
      <c r="FT820" s="18"/>
      <c r="FU820" s="18"/>
      <c r="FV820" s="18"/>
      <c r="FW820" s="18"/>
      <c r="FX820" s="18"/>
      <c r="FY820" s="18"/>
      <c r="FZ820" s="18"/>
      <c r="GA820" s="18"/>
      <c r="GB820" s="18"/>
      <c r="GC820" s="18"/>
      <c r="GD820" s="18"/>
      <c r="GE820" s="18"/>
      <c r="GF820" s="18"/>
      <c r="GG820" s="18"/>
      <c r="GH820" s="18"/>
      <c r="GI820" s="18"/>
      <c r="GJ820" s="18"/>
      <c r="GK820" s="18"/>
      <c r="GL820" s="18"/>
      <c r="GM820" s="18"/>
      <c r="GN820" s="18"/>
      <c r="GO820" s="18"/>
      <c r="GP820" s="18"/>
      <c r="GQ820" s="18"/>
      <c r="GR820" s="18"/>
      <c r="GS820" s="18"/>
      <c r="GT820" s="18"/>
      <c r="GU820" s="18"/>
      <c r="GV820" s="18"/>
      <c r="GW820" s="18"/>
      <c r="GX820" s="18"/>
      <c r="GY820" s="18"/>
      <c r="GZ820" s="18"/>
      <c r="HA820" s="18"/>
      <c r="HB820" s="18"/>
      <c r="HC820" s="18"/>
      <c r="HD820" s="18"/>
      <c r="HE820" s="18"/>
      <c r="HF820" s="18"/>
      <c r="HG820" s="18"/>
      <c r="HH820" s="18"/>
      <c r="HI820" s="18"/>
      <c r="HJ820" s="18"/>
      <c r="HK820" s="18"/>
      <c r="HL820" s="18"/>
      <c r="HM820" s="18"/>
      <c r="HN820" s="18"/>
      <c r="HO820" s="18"/>
      <c r="HP820" s="18"/>
      <c r="HQ820" s="18"/>
      <c r="HR820" s="18"/>
      <c r="HS820" s="18"/>
      <c r="HT820" s="18"/>
      <c r="HU820" s="18"/>
      <c r="HV820" s="18"/>
      <c r="HW820" s="18"/>
      <c r="HX820" s="18"/>
      <c r="HY820" s="18"/>
      <c r="HZ820" s="18"/>
      <c r="IA820" s="18"/>
      <c r="IB820" s="18"/>
      <c r="IC820" s="18"/>
      <c r="ID820" s="18"/>
      <c r="IE820" s="18"/>
      <c r="IF820" s="18"/>
      <c r="IG820" s="18"/>
      <c r="IH820" s="18"/>
      <c r="II820" s="18"/>
      <c r="IJ820" s="18"/>
      <c r="IK820" s="18"/>
      <c r="IL820" s="18"/>
      <c r="IM820" s="18"/>
      <c r="IN820" s="18"/>
      <c r="IO820" s="18"/>
      <c r="IP820" s="18"/>
      <c r="IQ820" s="18"/>
      <c r="IR820" s="18"/>
      <c r="IS820" s="18"/>
      <c r="IT820" s="18"/>
      <c r="IU820" s="18"/>
      <c r="IV820" s="18"/>
      <c r="IW820" s="18"/>
      <c r="IX820" s="18"/>
      <c r="IY820" s="18"/>
      <c r="IZ820" s="18"/>
      <c r="JA820" s="18"/>
      <c r="JB820" s="18"/>
      <c r="JC820" s="18"/>
      <c r="JD820" s="18"/>
      <c r="JE820" s="18"/>
      <c r="JF820" s="18"/>
      <c r="JG820" s="18"/>
      <c r="JH820" s="18"/>
      <c r="JI820" s="18"/>
      <c r="JJ820" s="18"/>
      <c r="JK820" s="18"/>
      <c r="JL820" s="18"/>
      <c r="JM820" s="18"/>
      <c r="JN820" s="18"/>
      <c r="JO820" s="18"/>
      <c r="JP820" s="18"/>
      <c r="JQ820" s="18"/>
      <c r="JR820" s="18"/>
      <c r="JS820" s="18"/>
      <c r="JT820" s="18"/>
      <c r="JU820" s="18"/>
      <c r="JV820" s="18"/>
      <c r="JW820" s="18"/>
      <c r="JX820" s="18"/>
      <c r="JY820" s="18"/>
      <c r="JZ820" s="18"/>
      <c r="KA820" s="18"/>
      <c r="KB820" s="18"/>
      <c r="KC820" s="18"/>
      <c r="KD820" s="18"/>
      <c r="KE820" s="18"/>
      <c r="KF820" s="18"/>
      <c r="KG820" s="18"/>
      <c r="KH820" s="18"/>
      <c r="KI820" s="18"/>
      <c r="KJ820" s="18"/>
      <c r="KK820" s="18"/>
      <c r="KL820" s="18"/>
      <c r="KM820" s="18"/>
      <c r="KN820" s="18"/>
      <c r="KO820" s="18"/>
      <c r="KP820" s="18"/>
      <c r="KQ820" s="18"/>
      <c r="KR820" s="18"/>
      <c r="KS820" s="18"/>
      <c r="KT820" s="18"/>
      <c r="KU820" s="18"/>
      <c r="KV820" s="18"/>
      <c r="KW820" s="18"/>
      <c r="KX820" s="18"/>
      <c r="KY820" s="18"/>
      <c r="KZ820" s="18"/>
      <c r="LA820" s="18"/>
      <c r="LB820" s="18"/>
      <c r="LC820" s="18"/>
      <c r="LD820" s="18"/>
      <c r="LE820" s="18"/>
      <c r="LF820" s="18"/>
      <c r="LG820" s="18"/>
      <c r="LH820" s="18"/>
      <c r="LI820" s="18"/>
      <c r="LJ820" s="18"/>
      <c r="LK820" s="18"/>
      <c r="LL820" s="18"/>
      <c r="LM820" s="18"/>
      <c r="LN820" s="18"/>
      <c r="LO820" s="18"/>
      <c r="LP820" s="18"/>
      <c r="LQ820" s="18"/>
      <c r="LR820" s="18"/>
      <c r="LS820" s="18"/>
      <c r="LT820" s="18"/>
      <c r="LU820" s="18"/>
      <c r="LV820" s="18"/>
      <c r="LW820" s="18"/>
      <c r="LX820" s="18"/>
      <c r="LY820" s="18"/>
      <c r="LZ820" s="18"/>
      <c r="MA820" s="18"/>
      <c r="MB820" s="18"/>
      <c r="MC820" s="18"/>
      <c r="MD820" s="18"/>
      <c r="ME820" s="18"/>
      <c r="MF820" s="18"/>
      <c r="MG820" s="18"/>
      <c r="MH820" s="18"/>
      <c r="MI820" s="18"/>
      <c r="MJ820" s="18"/>
      <c r="MK820" s="18"/>
      <c r="ML820" s="18"/>
      <c r="MM820" s="18"/>
      <c r="MN820" s="18"/>
      <c r="MO820" s="18"/>
      <c r="MP820" s="18"/>
      <c r="MQ820" s="18"/>
      <c r="MR820" s="18"/>
      <c r="MS820" s="18"/>
      <c r="MT820" s="18"/>
      <c r="MU820" s="18"/>
      <c r="MV820" s="18"/>
      <c r="MW820" s="18"/>
      <c r="MX820" s="18"/>
      <c r="MY820" s="18"/>
      <c r="MZ820" s="18"/>
      <c r="NA820" s="18"/>
      <c r="NB820" s="18"/>
      <c r="NC820" s="18"/>
      <c r="ND820" s="18"/>
      <c r="NE820" s="18"/>
      <c r="NF820" s="18"/>
      <c r="NG820" s="18"/>
      <c r="NH820" s="18"/>
      <c r="NI820" s="18"/>
      <c r="NJ820" s="18"/>
      <c r="NK820" s="18"/>
      <c r="NL820" s="18"/>
      <c r="NM820" s="18"/>
      <c r="NN820" s="18"/>
      <c r="NO820" s="18"/>
      <c r="NP820" s="18"/>
      <c r="NQ820" s="18"/>
      <c r="NR820" s="18"/>
      <c r="NS820" s="18"/>
      <c r="NT820" s="18"/>
      <c r="NU820" s="18"/>
      <c r="NV820" s="18"/>
      <c r="NW820" s="18"/>
      <c r="NX820" s="18"/>
      <c r="NY820" s="18"/>
      <c r="NZ820" s="18"/>
      <c r="OA820" s="18"/>
      <c r="OB820" s="18"/>
      <c r="OC820" s="18"/>
      <c r="OD820" s="18"/>
      <c r="OE820" s="18"/>
      <c r="OF820" s="18"/>
      <c r="OG820" s="18"/>
      <c r="OH820" s="18"/>
      <c r="OI820" s="18"/>
      <c r="OJ820" s="18"/>
      <c r="OK820" s="18"/>
      <c r="OL820" s="18"/>
      <c r="OM820" s="18"/>
      <c r="ON820" s="18"/>
      <c r="OO820" s="18"/>
      <c r="OP820" s="18"/>
      <c r="OQ820" s="18"/>
      <c r="OR820" s="18"/>
      <c r="OS820" s="18"/>
      <c r="OT820" s="18"/>
      <c r="OU820" s="18"/>
      <c r="OV820" s="18"/>
      <c r="OW820" s="18"/>
      <c r="OX820" s="18"/>
      <c r="OY820" s="18"/>
      <c r="OZ820" s="18"/>
      <c r="PA820" s="18"/>
      <c r="PB820" s="18"/>
      <c r="PC820" s="18"/>
      <c r="PD820" s="18"/>
      <c r="PE820" s="18"/>
      <c r="PF820" s="18"/>
      <c r="PG820" s="18"/>
      <c r="PH820" s="18"/>
      <c r="PI820" s="18"/>
      <c r="PJ820" s="18"/>
      <c r="PK820" s="18"/>
      <c r="PL820" s="18"/>
      <c r="PM820" s="18"/>
      <c r="PN820" s="18"/>
      <c r="PO820" s="18"/>
      <c r="PP820" s="18"/>
      <c r="PQ820" s="18"/>
      <c r="PR820" s="18"/>
      <c r="PS820" s="18"/>
      <c r="PT820" s="18"/>
      <c r="PU820" s="18"/>
      <c r="PV820" s="18"/>
      <c r="PW820" s="18"/>
      <c r="PX820" s="18"/>
      <c r="PY820" s="18"/>
      <c r="PZ820" s="18"/>
      <c r="QA820" s="18"/>
      <c r="QB820" s="18"/>
      <c r="QC820" s="18"/>
      <c r="QD820" s="18"/>
      <c r="QE820" s="18"/>
      <c r="QF820" s="18"/>
      <c r="QG820" s="18"/>
      <c r="QH820" s="18"/>
      <c r="QI820" s="18"/>
      <c r="QJ820" s="18"/>
      <c r="QK820" s="18"/>
      <c r="QL820" s="18"/>
      <c r="QM820" s="18"/>
      <c r="QN820" s="18"/>
      <c r="QO820" s="18"/>
      <c r="QP820" s="18"/>
      <c r="QQ820" s="18"/>
      <c r="QR820" s="18"/>
      <c r="QS820" s="18"/>
      <c r="QT820" s="18"/>
      <c r="QU820" s="18"/>
      <c r="QV820" s="18"/>
      <c r="QW820" s="18"/>
      <c r="QX820" s="18"/>
      <c r="QY820" s="18"/>
      <c r="QZ820" s="18"/>
      <c r="RA820" s="18"/>
      <c r="RB820" s="18"/>
      <c r="RC820" s="18"/>
      <c r="RD820" s="18"/>
      <c r="RE820" s="18"/>
      <c r="RF820" s="18"/>
      <c r="RG820" s="18"/>
      <c r="RH820" s="18"/>
      <c r="RI820" s="18"/>
      <c r="RJ820" s="18"/>
      <c r="RK820" s="18"/>
      <c r="RL820" s="18"/>
      <c r="RM820" s="18"/>
      <c r="RN820" s="18"/>
      <c r="RO820" s="18"/>
      <c r="RP820" s="18"/>
      <c r="RQ820" s="18"/>
      <c r="RR820" s="18"/>
      <c r="RS820" s="18"/>
      <c r="RT820" s="18"/>
      <c r="RU820" s="18"/>
      <c r="RV820" s="18"/>
      <c r="RW820" s="18"/>
      <c r="RX820" s="18"/>
      <c r="RY820" s="18"/>
      <c r="RZ820" s="18"/>
      <c r="SA820" s="18"/>
      <c r="SB820" s="18"/>
      <c r="SC820" s="18"/>
      <c r="SD820" s="18"/>
      <c r="SE820" s="18"/>
      <c r="SF820" s="18"/>
      <c r="SG820" s="18"/>
      <c r="SH820" s="18"/>
      <c r="SI820" s="18"/>
      <c r="SJ820" s="18"/>
      <c r="SK820" s="18"/>
      <c r="SL820" s="18"/>
      <c r="SM820" s="18"/>
      <c r="SN820" s="18"/>
      <c r="SO820" s="18"/>
      <c r="SP820" s="18"/>
      <c r="SQ820" s="18"/>
      <c r="SR820" s="18"/>
      <c r="SS820" s="18"/>
      <c r="ST820" s="18"/>
      <c r="SU820" s="18"/>
      <c r="SV820" s="18"/>
      <c r="SW820" s="18"/>
      <c r="SX820" s="18"/>
      <c r="SY820" s="18"/>
      <c r="SZ820" s="18"/>
      <c r="TA820" s="18"/>
      <c r="TB820" s="18"/>
      <c r="TC820" s="18"/>
      <c r="TD820" s="18"/>
      <c r="TE820" s="18"/>
      <c r="TF820" s="18"/>
      <c r="TG820" s="18"/>
      <c r="TH820" s="18"/>
      <c r="TI820" s="18"/>
      <c r="TJ820" s="18"/>
      <c r="TK820" s="18"/>
      <c r="TL820" s="18"/>
      <c r="TM820" s="18"/>
      <c r="TN820" s="18"/>
      <c r="TO820" s="18"/>
      <c r="TP820" s="18"/>
      <c r="TQ820" s="18"/>
      <c r="TR820" s="18"/>
      <c r="TS820" s="18"/>
      <c r="TT820" s="18"/>
      <c r="TU820" s="18"/>
      <c r="TV820" s="18"/>
      <c r="TW820" s="18"/>
      <c r="TX820" s="18"/>
      <c r="TY820" s="18"/>
      <c r="TZ820" s="18"/>
      <c r="UA820" s="18"/>
      <c r="UB820" s="18"/>
      <c r="UC820" s="18"/>
      <c r="UD820" s="18"/>
      <c r="UE820" s="18"/>
      <c r="UF820" s="18"/>
      <c r="UG820" s="18"/>
      <c r="UH820" s="18"/>
      <c r="UI820" s="18"/>
      <c r="UJ820" s="18"/>
      <c r="UK820" s="18"/>
      <c r="UL820" s="18"/>
      <c r="UM820" s="18"/>
      <c r="UN820" s="18"/>
      <c r="UO820" s="18"/>
      <c r="UP820" s="18"/>
      <c r="UQ820" s="18"/>
      <c r="UR820" s="18"/>
      <c r="US820" s="18"/>
      <c r="UT820" s="18"/>
      <c r="UU820" s="18"/>
      <c r="UV820" s="18"/>
      <c r="UW820" s="18"/>
      <c r="UX820" s="18"/>
      <c r="UY820" s="18"/>
      <c r="UZ820" s="18"/>
      <c r="VA820" s="18"/>
      <c r="VB820" s="18"/>
      <c r="VC820" s="18"/>
      <c r="VD820" s="18"/>
      <c r="VE820" s="18"/>
      <c r="VF820" s="18"/>
      <c r="VG820" s="18"/>
      <c r="VH820" s="18"/>
      <c r="VI820" s="18"/>
      <c r="VJ820" s="18"/>
      <c r="VK820" s="18"/>
      <c r="VL820" s="18"/>
      <c r="VM820" s="18"/>
      <c r="VN820" s="18"/>
      <c r="VO820" s="18"/>
      <c r="VP820" s="18"/>
      <c r="VQ820" s="18"/>
      <c r="VR820" s="18"/>
      <c r="VS820" s="18"/>
      <c r="VT820" s="18"/>
      <c r="VU820" s="18"/>
      <c r="VV820" s="18"/>
      <c r="VW820" s="18"/>
      <c r="VX820" s="18"/>
      <c r="VY820" s="18"/>
      <c r="VZ820" s="18"/>
      <c r="WA820" s="18"/>
      <c r="WB820" s="18"/>
      <c r="WC820" s="18"/>
      <c r="WD820" s="18"/>
      <c r="WE820" s="18"/>
      <c r="WF820" s="18"/>
      <c r="WG820" s="18"/>
      <c r="WH820" s="18"/>
      <c r="WI820" s="18"/>
      <c r="WJ820" s="18"/>
      <c r="WK820" s="18"/>
      <c r="WL820" s="18"/>
      <c r="WM820" s="18"/>
      <c r="WN820" s="18"/>
      <c r="WO820" s="18"/>
      <c r="WP820" s="18"/>
      <c r="WQ820" s="18"/>
      <c r="WR820" s="18"/>
      <c r="WS820" s="18"/>
      <c r="WT820" s="18"/>
      <c r="WU820" s="18"/>
      <c r="WV820" s="18"/>
      <c r="WW820" s="18"/>
      <c r="WX820" s="18"/>
      <c r="WY820" s="18"/>
      <c r="WZ820" s="18"/>
      <c r="XA820" s="18"/>
      <c r="XB820" s="18"/>
      <c r="XC820" s="18"/>
      <c r="XD820" s="18"/>
      <c r="XE820" s="18"/>
      <c r="XF820" s="18"/>
      <c r="XG820" s="18"/>
      <c r="XH820" s="18"/>
      <c r="XI820" s="18"/>
      <c r="XJ820" s="18"/>
      <c r="XK820" s="18"/>
      <c r="XL820" s="18"/>
      <c r="XM820" s="18"/>
      <c r="XN820" s="18"/>
      <c r="XO820" s="18"/>
      <c r="XP820" s="18"/>
      <c r="XQ820" s="18"/>
      <c r="XR820" s="18"/>
      <c r="XS820" s="18"/>
      <c r="XT820" s="18"/>
      <c r="XU820" s="18"/>
      <c r="XV820" s="18"/>
      <c r="XW820" s="18"/>
      <c r="XX820" s="18"/>
      <c r="XY820" s="18"/>
      <c r="XZ820" s="18"/>
      <c r="YA820" s="18"/>
      <c r="YB820" s="18"/>
      <c r="YC820" s="18"/>
      <c r="YD820" s="18"/>
      <c r="YE820" s="18"/>
      <c r="YF820" s="18"/>
      <c r="YG820" s="18"/>
      <c r="YH820" s="18"/>
      <c r="YI820" s="18"/>
      <c r="YJ820" s="18"/>
      <c r="YK820" s="18"/>
      <c r="YL820" s="18"/>
      <c r="YM820" s="18"/>
      <c r="YN820" s="18"/>
      <c r="YO820" s="18"/>
      <c r="YP820" s="18"/>
      <c r="YQ820" s="18"/>
      <c r="YR820" s="18"/>
      <c r="YS820" s="18"/>
      <c r="YT820" s="18"/>
      <c r="YU820" s="18"/>
      <c r="YV820" s="18"/>
      <c r="YW820" s="18"/>
      <c r="YX820" s="18"/>
      <c r="YY820" s="18"/>
      <c r="YZ820" s="18"/>
      <c r="ZA820" s="18"/>
      <c r="ZB820" s="18"/>
      <c r="ZC820" s="18"/>
      <c r="ZD820" s="18"/>
      <c r="ZE820" s="18"/>
      <c r="ZF820" s="18"/>
      <c r="ZG820" s="18"/>
      <c r="ZH820" s="18"/>
      <c r="ZI820" s="18"/>
      <c r="ZJ820" s="18"/>
      <c r="ZK820" s="18"/>
      <c r="ZL820" s="18"/>
      <c r="ZM820" s="18"/>
      <c r="ZN820" s="18"/>
      <c r="ZO820" s="18"/>
      <c r="ZP820" s="18"/>
      <c r="ZQ820" s="18"/>
      <c r="ZR820" s="18"/>
      <c r="ZS820" s="18"/>
      <c r="ZT820" s="18"/>
      <c r="ZU820" s="18"/>
      <c r="ZV820" s="18"/>
      <c r="ZW820" s="18"/>
      <c r="ZX820" s="18"/>
      <c r="ZY820" s="18"/>
      <c r="ZZ820" s="18"/>
      <c r="AAA820" s="18"/>
      <c r="AAB820" s="18"/>
      <c r="AAC820" s="18"/>
      <c r="AAD820" s="18"/>
      <c r="AAE820" s="18"/>
      <c r="AAF820" s="18"/>
      <c r="AAG820" s="18"/>
      <c r="AAH820" s="18"/>
      <c r="AAI820" s="18"/>
      <c r="AAJ820" s="18"/>
      <c r="AAK820" s="18"/>
      <c r="AAL820" s="18"/>
      <c r="AAM820" s="18"/>
      <c r="AAN820" s="18"/>
      <c r="AAO820" s="18"/>
      <c r="AAP820" s="18"/>
      <c r="AAQ820" s="18"/>
      <c r="AAR820" s="18"/>
      <c r="AAS820" s="18"/>
      <c r="AAT820" s="18"/>
      <c r="AAU820" s="18"/>
      <c r="AAV820" s="18"/>
      <c r="AAW820" s="18"/>
      <c r="AAX820" s="18"/>
      <c r="AAY820" s="18"/>
      <c r="AAZ820" s="18"/>
      <c r="ABA820" s="18"/>
      <c r="ABB820" s="18"/>
      <c r="ABC820" s="18"/>
      <c r="ABD820" s="18"/>
      <c r="ABE820" s="18"/>
      <c r="ABF820" s="18"/>
      <c r="ABG820" s="18"/>
      <c r="ABH820" s="18"/>
      <c r="ABI820" s="18"/>
      <c r="ABJ820" s="18"/>
      <c r="ABK820" s="18"/>
      <c r="ABL820" s="18"/>
      <c r="ABM820" s="18"/>
      <c r="ABN820" s="18"/>
      <c r="ABO820" s="18"/>
      <c r="ABP820" s="18"/>
      <c r="ABQ820" s="18"/>
      <c r="ABR820" s="18"/>
      <c r="ABS820" s="18"/>
      <c r="ABT820" s="18"/>
      <c r="ABU820" s="18"/>
      <c r="ABV820" s="18"/>
      <c r="ABW820" s="18"/>
      <c r="ABX820" s="18"/>
      <c r="ABY820" s="18"/>
      <c r="ABZ820" s="18"/>
      <c r="ACA820" s="18"/>
      <c r="ACB820" s="18"/>
      <c r="ACC820" s="18"/>
      <c r="ACD820" s="18"/>
      <c r="ACE820" s="18"/>
      <c r="ACF820" s="18"/>
      <c r="ACG820" s="18"/>
      <c r="ACH820" s="18"/>
      <c r="ACI820" s="18"/>
      <c r="ACJ820" s="18"/>
      <c r="ACK820" s="18"/>
      <c r="ACL820" s="18"/>
      <c r="ACM820" s="18"/>
      <c r="ACN820" s="18"/>
      <c r="ACO820" s="18"/>
      <c r="ACP820" s="18"/>
      <c r="ACQ820" s="18"/>
      <c r="ACR820" s="18"/>
      <c r="ACS820" s="18"/>
      <c r="ACT820" s="18"/>
      <c r="ACU820" s="18"/>
      <c r="ACV820" s="18"/>
      <c r="ACW820" s="18"/>
      <c r="ACX820" s="18"/>
      <c r="ACY820" s="18"/>
      <c r="ACZ820" s="18"/>
      <c r="ADA820" s="18"/>
      <c r="ADB820" s="18"/>
      <c r="ADC820" s="18"/>
      <c r="ADD820" s="18"/>
      <c r="ADE820" s="18"/>
      <c r="ADF820" s="18"/>
      <c r="ADG820" s="18"/>
      <c r="ADH820" s="18"/>
      <c r="ADI820" s="18"/>
      <c r="ADJ820" s="18"/>
      <c r="ADK820" s="18"/>
      <c r="ADL820" s="18"/>
      <c r="ADM820" s="18"/>
      <c r="ADN820" s="18"/>
      <c r="ADO820" s="18"/>
      <c r="ADP820" s="18"/>
      <c r="ADQ820" s="18"/>
      <c r="ADR820" s="18"/>
      <c r="ADS820" s="18"/>
      <c r="ADT820" s="18"/>
      <c r="ADU820" s="18"/>
      <c r="ADV820" s="18"/>
      <c r="ADW820" s="18"/>
      <c r="ADX820" s="18"/>
      <c r="ADY820" s="18"/>
      <c r="ADZ820" s="18"/>
      <c r="AEA820" s="18"/>
      <c r="AEB820" s="18"/>
      <c r="AEC820" s="18"/>
      <c r="AED820" s="18"/>
      <c r="AEE820" s="18"/>
      <c r="AEF820" s="18"/>
      <c r="AEG820" s="18"/>
      <c r="AEH820" s="18"/>
      <c r="AEI820" s="18"/>
      <c r="AEJ820" s="18"/>
      <c r="AEK820" s="18"/>
      <c r="AEL820" s="18"/>
      <c r="AEM820" s="18"/>
      <c r="AEN820" s="18"/>
      <c r="AEO820" s="18"/>
      <c r="AEP820" s="18"/>
      <c r="AEQ820" s="18"/>
      <c r="AER820" s="18"/>
      <c r="AES820" s="18"/>
      <c r="AET820" s="18"/>
      <c r="AEU820" s="18"/>
      <c r="AEV820" s="18"/>
      <c r="AEW820" s="18"/>
      <c r="AEX820" s="18"/>
      <c r="AEY820" s="18"/>
      <c r="AEZ820" s="18"/>
      <c r="AFA820" s="18"/>
      <c r="AFB820" s="18"/>
      <c r="AFC820" s="18"/>
      <c r="AFD820" s="18"/>
      <c r="AFE820" s="18"/>
      <c r="AFF820" s="18"/>
      <c r="AFG820" s="18"/>
      <c r="AFH820" s="18"/>
      <c r="AFI820" s="18"/>
      <c r="AFJ820" s="18"/>
      <c r="AFK820" s="18"/>
      <c r="AFL820" s="18"/>
      <c r="AFM820" s="18"/>
      <c r="AFN820" s="18"/>
      <c r="AFO820" s="18"/>
      <c r="AFP820" s="18"/>
      <c r="AFQ820" s="18"/>
      <c r="AFR820" s="18"/>
      <c r="AFS820" s="18"/>
      <c r="AFT820" s="18"/>
      <c r="AFU820" s="18"/>
      <c r="AFV820" s="18"/>
      <c r="AFW820" s="18"/>
      <c r="AFX820" s="18"/>
      <c r="AFY820" s="18"/>
      <c r="AFZ820" s="18"/>
      <c r="AGA820" s="18"/>
      <c r="AGB820" s="18"/>
      <c r="AGC820" s="18"/>
      <c r="AGD820" s="18"/>
      <c r="AGE820" s="18"/>
      <c r="AGF820" s="18"/>
      <c r="AGG820" s="18"/>
      <c r="AGH820" s="18"/>
      <c r="AGI820" s="18"/>
      <c r="AGJ820" s="18"/>
      <c r="AGK820" s="18"/>
      <c r="AGL820" s="18"/>
      <c r="AGM820" s="18"/>
      <c r="AGN820" s="18"/>
      <c r="AGO820" s="18"/>
      <c r="AGP820" s="18"/>
      <c r="AGQ820" s="18"/>
      <c r="AGR820" s="18"/>
      <c r="AGS820" s="18"/>
      <c r="AGT820" s="18"/>
      <c r="AGU820" s="18"/>
      <c r="AGV820" s="18"/>
      <c r="AGW820" s="18"/>
      <c r="AGX820" s="18"/>
      <c r="AGY820" s="18"/>
      <c r="AGZ820" s="18"/>
      <c r="AHA820" s="18"/>
      <c r="AHB820" s="18"/>
      <c r="AHC820" s="18"/>
      <c r="AHD820" s="18"/>
      <c r="AHE820" s="18"/>
      <c r="AHF820" s="18"/>
      <c r="AHG820" s="18"/>
      <c r="AHH820" s="18"/>
      <c r="AHI820" s="18"/>
      <c r="AHJ820" s="18"/>
      <c r="AHK820" s="18"/>
      <c r="AHL820" s="18"/>
      <c r="AHM820" s="18"/>
      <c r="AHN820" s="18"/>
      <c r="AHO820" s="18"/>
      <c r="AHP820" s="18"/>
      <c r="AHQ820" s="18"/>
      <c r="AHR820" s="18"/>
      <c r="AHS820" s="18"/>
      <c r="AHT820" s="18"/>
      <c r="AHU820" s="18"/>
      <c r="AHV820" s="18"/>
      <c r="AHW820" s="18"/>
      <c r="AHX820" s="18"/>
      <c r="AHY820" s="18"/>
      <c r="AHZ820" s="18"/>
      <c r="AIA820" s="18"/>
      <c r="AIB820" s="18"/>
      <c r="AIC820" s="18"/>
      <c r="AID820" s="18"/>
      <c r="AIE820" s="18"/>
      <c r="AIF820" s="18"/>
      <c r="AIG820" s="18"/>
      <c r="AIH820" s="18"/>
      <c r="AII820" s="18"/>
      <c r="AIJ820" s="18"/>
      <c r="AIK820" s="18"/>
      <c r="AIL820" s="18"/>
      <c r="AIM820" s="18"/>
      <c r="AIN820" s="18"/>
      <c r="AIO820" s="18"/>
      <c r="AIP820" s="18"/>
      <c r="AIQ820" s="18"/>
      <c r="AIR820" s="18"/>
      <c r="AIS820" s="18"/>
      <c r="AIT820" s="18"/>
      <c r="AIU820" s="18"/>
      <c r="AIV820" s="18"/>
      <c r="AIW820" s="18"/>
      <c r="AIX820" s="18"/>
      <c r="AIY820" s="18"/>
      <c r="AIZ820" s="18"/>
      <c r="AJA820" s="18"/>
      <c r="AJB820" s="18"/>
      <c r="AJC820" s="18"/>
      <c r="AJD820" s="18"/>
      <c r="AJE820" s="18"/>
      <c r="AJF820" s="18"/>
      <c r="AJG820" s="18"/>
      <c r="AJH820" s="18"/>
      <c r="AJI820" s="18"/>
      <c r="AJJ820" s="18"/>
      <c r="AJK820" s="18"/>
      <c r="AJL820" s="18"/>
      <c r="AJM820" s="18"/>
      <c r="AJN820" s="18"/>
      <c r="AJO820" s="18"/>
      <c r="AJP820" s="18"/>
      <c r="AJQ820" s="18"/>
      <c r="AJR820" s="18"/>
      <c r="AJS820" s="18"/>
      <c r="AJT820" s="18"/>
      <c r="AJU820" s="18"/>
      <c r="AJV820" s="18"/>
      <c r="AJW820" s="18"/>
      <c r="AJX820" s="18"/>
      <c r="AJY820" s="18"/>
      <c r="AJZ820" s="18"/>
      <c r="AKA820" s="18"/>
      <c r="AKB820" s="18"/>
      <c r="AKC820" s="18"/>
      <c r="AKD820" s="18"/>
      <c r="AKE820" s="18"/>
      <c r="AKF820" s="18"/>
      <c r="AKG820" s="18"/>
      <c r="AKH820" s="18"/>
      <c r="AKI820" s="18"/>
      <c r="AKJ820" s="18"/>
      <c r="AKK820" s="18"/>
      <c r="AKL820" s="18"/>
      <c r="AKM820" s="18"/>
      <c r="AKN820" s="18"/>
      <c r="AKO820" s="18"/>
      <c r="AKP820" s="18"/>
      <c r="AKQ820" s="18"/>
      <c r="AKR820" s="18"/>
      <c r="AKS820" s="18"/>
      <c r="AKT820" s="18"/>
      <c r="AKU820" s="18"/>
      <c r="AKV820" s="18"/>
      <c r="AKW820" s="18"/>
      <c r="AKX820" s="18"/>
      <c r="AKY820" s="18"/>
      <c r="AKZ820" s="18"/>
      <c r="ALA820" s="18"/>
      <c r="ALB820" s="18"/>
      <c r="ALC820" s="18"/>
      <c r="ALD820" s="18"/>
      <c r="ALE820" s="18"/>
      <c r="ALF820" s="18"/>
      <c r="ALG820" s="18"/>
      <c r="ALH820" s="18"/>
      <c r="ALI820" s="18"/>
      <c r="ALJ820" s="18"/>
      <c r="ALK820" s="18"/>
      <c r="ALL820" s="18"/>
      <c r="ALM820" s="18"/>
      <c r="ALN820" s="18"/>
      <c r="ALO820" s="18"/>
      <c r="ALP820" s="18"/>
      <c r="ALQ820" s="18"/>
      <c r="ALR820" s="18"/>
      <c r="ALS820" s="18"/>
      <c r="ALT820" s="18"/>
      <c r="ALU820" s="18"/>
      <c r="ALV820" s="18"/>
      <c r="ALW820" s="18"/>
      <c r="ALX820" s="18"/>
      <c r="ALY820" s="18"/>
      <c r="ALZ820" s="18"/>
      <c r="AMA820" s="18"/>
      <c r="AMB820" s="18"/>
      <c r="AMC820" s="18"/>
      <c r="AMD820" s="18"/>
      <c r="AME820" s="18"/>
      <c r="AMF820" s="18"/>
      <c r="AMG820" s="18"/>
      <c r="AMH820" s="18"/>
      <c r="AMI820" s="18"/>
      <c r="AMJ820" s="18"/>
      <c r="AMK820" s="18"/>
      <c r="AML820" s="18"/>
      <c r="AMM820" s="18"/>
      <c r="AMN820" s="18"/>
      <c r="AMO820" s="18"/>
      <c r="AMP820" s="18"/>
      <c r="AMQ820" s="18"/>
      <c r="AMR820" s="18"/>
      <c r="AMS820" s="18"/>
      <c r="AMT820" s="18"/>
      <c r="AMU820" s="18"/>
      <c r="AMV820" s="18"/>
      <c r="AMW820" s="18"/>
      <c r="AMX820" s="18"/>
      <c r="AMY820" s="18"/>
      <c r="AMZ820" s="18"/>
      <c r="ANA820" s="18"/>
      <c r="ANB820" s="18"/>
      <c r="ANC820" s="18"/>
      <c r="AND820" s="18"/>
      <c r="ANE820" s="18"/>
      <c r="ANF820" s="18"/>
      <c r="ANG820" s="18"/>
      <c r="ANH820" s="18"/>
      <c r="ANI820" s="18"/>
      <c r="ANJ820" s="18"/>
      <c r="ANK820" s="18"/>
      <c r="ANL820" s="18"/>
      <c r="ANM820" s="18"/>
      <c r="ANN820" s="18"/>
      <c r="ANO820" s="18"/>
      <c r="ANP820" s="18"/>
      <c r="ANQ820" s="18"/>
      <c r="ANR820" s="18"/>
      <c r="ANS820" s="18"/>
      <c r="ANT820" s="18"/>
      <c r="ANU820" s="18"/>
      <c r="ANV820" s="18"/>
      <c r="ANW820" s="18"/>
      <c r="ANX820" s="18"/>
      <c r="ANY820" s="18"/>
      <c r="ANZ820" s="18"/>
      <c r="AOA820" s="18"/>
      <c r="AOB820" s="18"/>
      <c r="AOC820" s="18"/>
      <c r="AOD820" s="18"/>
      <c r="AOE820" s="18"/>
      <c r="AOF820" s="18"/>
      <c r="AOG820" s="18"/>
      <c r="AOH820" s="18"/>
      <c r="AOI820" s="18"/>
      <c r="AOJ820" s="18"/>
      <c r="AOK820" s="18"/>
      <c r="AOL820" s="18"/>
      <c r="AOM820" s="18"/>
      <c r="AON820" s="18"/>
      <c r="AOO820" s="18"/>
      <c r="AOP820" s="18"/>
      <c r="AOQ820" s="18"/>
      <c r="AOR820" s="18"/>
      <c r="AOS820" s="18"/>
      <c r="AOT820" s="18"/>
      <c r="AOU820" s="18"/>
      <c r="AOV820" s="18"/>
      <c r="AOW820" s="18"/>
      <c r="AOX820" s="18"/>
      <c r="AOY820" s="18"/>
      <c r="AOZ820" s="18"/>
      <c r="APA820" s="18"/>
      <c r="APB820" s="18"/>
      <c r="APC820" s="18"/>
      <c r="APD820" s="18"/>
      <c r="APE820" s="18"/>
      <c r="APF820" s="18"/>
      <c r="APG820" s="18"/>
      <c r="APH820" s="18"/>
      <c r="API820" s="18"/>
      <c r="APJ820" s="18"/>
      <c r="APK820" s="18"/>
      <c r="APL820" s="18"/>
      <c r="APM820" s="18"/>
      <c r="APN820" s="18"/>
      <c r="APO820" s="18"/>
      <c r="APP820" s="18"/>
      <c r="APQ820" s="18"/>
      <c r="APR820" s="18"/>
      <c r="APS820" s="18"/>
      <c r="APT820" s="18"/>
      <c r="APU820" s="18"/>
      <c r="APV820" s="18"/>
      <c r="APW820" s="18"/>
      <c r="APX820" s="18"/>
      <c r="APY820" s="18"/>
      <c r="APZ820" s="18"/>
      <c r="AQA820" s="18"/>
      <c r="AQB820" s="18"/>
      <c r="AQC820" s="18"/>
      <c r="AQD820" s="18"/>
      <c r="AQE820" s="18"/>
      <c r="AQF820" s="18"/>
      <c r="AQG820" s="18"/>
      <c r="AQH820" s="18"/>
      <c r="AQI820" s="18"/>
      <c r="AQJ820" s="18"/>
      <c r="AQK820" s="18"/>
      <c r="AQL820" s="18"/>
      <c r="AQM820" s="18"/>
      <c r="AQN820" s="18"/>
      <c r="AQO820" s="18"/>
      <c r="AQP820" s="18"/>
      <c r="AQQ820" s="18"/>
      <c r="AQR820" s="18"/>
      <c r="AQS820" s="18"/>
      <c r="AQT820" s="18"/>
      <c r="AQU820" s="18"/>
      <c r="AQV820" s="18"/>
      <c r="AQW820" s="18"/>
      <c r="AQX820" s="18"/>
      <c r="AQY820" s="18"/>
      <c r="AQZ820" s="18"/>
      <c r="ARA820" s="18"/>
      <c r="ARB820" s="18"/>
      <c r="ARC820" s="18"/>
      <c r="ARD820" s="18"/>
      <c r="ARE820" s="18"/>
      <c r="ARF820" s="18"/>
      <c r="ARG820" s="18"/>
      <c r="ARH820" s="18"/>
      <c r="ARI820" s="18"/>
      <c r="ARJ820" s="18"/>
      <c r="ARK820" s="18"/>
      <c r="ARL820" s="18"/>
      <c r="ARM820" s="18"/>
      <c r="ARN820" s="18"/>
      <c r="ARO820" s="18"/>
      <c r="ARP820" s="18"/>
      <c r="ARQ820" s="18"/>
      <c r="ARR820" s="18"/>
      <c r="ARS820" s="18"/>
      <c r="ART820" s="18"/>
      <c r="ARU820" s="18"/>
      <c r="ARV820" s="18"/>
      <c r="ARW820" s="18"/>
      <c r="ARX820" s="18"/>
      <c r="ARY820" s="18"/>
      <c r="ARZ820" s="18"/>
      <c r="ASA820" s="18"/>
      <c r="ASB820" s="18"/>
      <c r="ASC820" s="18"/>
      <c r="ASD820" s="18"/>
      <c r="ASE820" s="18"/>
      <c r="ASF820" s="18"/>
      <c r="ASG820" s="18"/>
      <c r="ASH820" s="18"/>
      <c r="ASI820" s="18"/>
      <c r="ASJ820" s="18"/>
      <c r="ASK820" s="18"/>
      <c r="ASL820" s="18"/>
      <c r="ASM820" s="18"/>
      <c r="ASN820" s="18"/>
      <c r="ASO820" s="18"/>
      <c r="ASP820" s="18"/>
      <c r="ASQ820" s="18"/>
      <c r="ASR820" s="18"/>
      <c r="ASS820" s="18"/>
      <c r="AST820" s="18"/>
      <c r="ASU820" s="18"/>
      <c r="ASV820" s="18"/>
      <c r="ASW820" s="18"/>
      <c r="ASX820" s="18"/>
      <c r="ASY820" s="18"/>
      <c r="ASZ820" s="18"/>
      <c r="ATA820" s="18"/>
      <c r="ATB820" s="18"/>
      <c r="ATC820" s="18"/>
      <c r="ATD820" s="18"/>
      <c r="ATE820" s="18"/>
      <c r="ATF820" s="18"/>
      <c r="ATG820" s="18"/>
      <c r="ATH820" s="18"/>
      <c r="ATI820" s="18"/>
      <c r="ATJ820" s="18"/>
      <c r="ATK820" s="18"/>
      <c r="ATL820" s="18"/>
      <c r="ATM820" s="18"/>
      <c r="ATN820" s="18"/>
      <c r="ATO820" s="18"/>
      <c r="ATP820" s="18"/>
      <c r="ATQ820" s="18"/>
      <c r="ATR820" s="18"/>
      <c r="ATS820" s="18"/>
      <c r="ATT820" s="18"/>
      <c r="ATU820" s="18"/>
      <c r="ATV820" s="18"/>
      <c r="ATW820" s="18"/>
      <c r="ATX820" s="18"/>
      <c r="ATY820" s="18"/>
      <c r="ATZ820" s="18"/>
      <c r="AUA820" s="18"/>
      <c r="AUB820" s="18"/>
      <c r="AUC820" s="18"/>
      <c r="AUD820" s="18"/>
      <c r="AUE820" s="18"/>
      <c r="AUF820" s="18"/>
      <c r="AUG820" s="18"/>
      <c r="AUH820" s="18"/>
      <c r="AUI820" s="18"/>
      <c r="AUJ820" s="18"/>
      <c r="AUK820" s="18"/>
      <c r="AUL820" s="18"/>
      <c r="AUM820" s="18"/>
      <c r="AUN820" s="18"/>
      <c r="AUO820" s="18"/>
      <c r="AUP820" s="18"/>
      <c r="AUQ820" s="18"/>
      <c r="AUR820" s="18"/>
      <c r="AUS820" s="18"/>
      <c r="AUT820" s="18"/>
      <c r="AUU820" s="18"/>
      <c r="AUV820" s="18"/>
      <c r="AUW820" s="18"/>
      <c r="AUX820" s="18"/>
      <c r="AUY820" s="18"/>
      <c r="AUZ820" s="18"/>
      <c r="AVA820" s="18"/>
      <c r="AVB820" s="18"/>
      <c r="AVC820" s="18"/>
      <c r="AVD820" s="18"/>
      <c r="AVE820" s="18"/>
      <c r="AVF820" s="18"/>
      <c r="AVG820" s="18"/>
      <c r="AVH820" s="18"/>
      <c r="AVI820" s="18"/>
      <c r="AVJ820" s="18"/>
      <c r="AVK820" s="18"/>
      <c r="AVL820" s="18"/>
      <c r="AVM820" s="18"/>
      <c r="AVN820" s="18"/>
      <c r="AVO820" s="18"/>
      <c r="AVP820" s="18"/>
      <c r="AVQ820" s="18"/>
      <c r="AVR820" s="18"/>
      <c r="AVS820" s="18"/>
      <c r="AVT820" s="18"/>
      <c r="AVU820" s="18"/>
      <c r="AVV820" s="18"/>
      <c r="AVW820" s="18"/>
      <c r="AVX820" s="18"/>
      <c r="AVY820" s="18"/>
      <c r="AVZ820" s="18"/>
      <c r="AWA820" s="18"/>
      <c r="AWB820" s="18"/>
      <c r="AWC820" s="18"/>
      <c r="AWD820" s="18"/>
      <c r="AWE820" s="18"/>
      <c r="AWF820" s="18"/>
      <c r="AWG820" s="18"/>
      <c r="AWH820" s="18"/>
      <c r="AWI820" s="18"/>
      <c r="AWJ820" s="18"/>
      <c r="AWK820" s="18"/>
      <c r="AWL820" s="18"/>
      <c r="AWM820" s="18"/>
      <c r="AWN820" s="18"/>
      <c r="AWO820" s="18"/>
      <c r="AWP820" s="18"/>
      <c r="AWQ820" s="18"/>
      <c r="AWR820" s="18"/>
      <c r="AWS820" s="18"/>
      <c r="AWT820" s="18"/>
      <c r="AWU820" s="18"/>
      <c r="AWV820" s="18"/>
      <c r="AWW820" s="18"/>
      <c r="AWX820" s="18"/>
      <c r="AWY820" s="18"/>
      <c r="AWZ820" s="18"/>
      <c r="AXA820" s="18"/>
      <c r="AXB820" s="18"/>
      <c r="AXC820" s="18"/>
      <c r="AXD820" s="18"/>
      <c r="AXE820" s="18"/>
      <c r="AXF820" s="18"/>
      <c r="AXG820" s="18"/>
      <c r="AXH820" s="18"/>
      <c r="AXI820" s="18"/>
      <c r="AXJ820" s="18"/>
      <c r="AXK820" s="18"/>
      <c r="AXL820" s="18"/>
      <c r="AXM820" s="18"/>
      <c r="AXN820" s="18"/>
      <c r="AXO820" s="18"/>
      <c r="AXP820" s="18"/>
      <c r="AXQ820" s="18"/>
      <c r="AXR820" s="18"/>
      <c r="AXS820" s="18"/>
      <c r="AXT820" s="18"/>
      <c r="AXU820" s="18"/>
      <c r="AXV820" s="18"/>
      <c r="AXW820" s="18"/>
      <c r="AXX820" s="18"/>
      <c r="AXY820" s="18"/>
      <c r="AXZ820" s="18"/>
      <c r="AYA820" s="18"/>
      <c r="AYB820" s="18"/>
      <c r="AYC820" s="18"/>
      <c r="AYD820" s="18"/>
      <c r="AYE820" s="18"/>
      <c r="AYF820" s="18"/>
      <c r="AYG820" s="18"/>
      <c r="AYH820" s="18"/>
      <c r="AYI820" s="18"/>
      <c r="AYJ820" s="18"/>
      <c r="AYK820" s="18"/>
      <c r="AYL820" s="18"/>
      <c r="AYM820" s="18"/>
      <c r="AYN820" s="18"/>
      <c r="AYO820" s="18"/>
      <c r="AYP820" s="18"/>
      <c r="AYQ820" s="18"/>
      <c r="AYR820" s="18"/>
      <c r="AYS820" s="18"/>
      <c r="AYT820" s="18"/>
      <c r="AYU820" s="18"/>
      <c r="AYV820" s="18"/>
      <c r="AYW820" s="18"/>
      <c r="AYX820" s="18"/>
      <c r="AYY820" s="18"/>
      <c r="AYZ820" s="18"/>
      <c r="AZA820" s="18"/>
      <c r="AZB820" s="18"/>
      <c r="AZC820" s="18"/>
      <c r="AZD820" s="18"/>
      <c r="AZE820" s="18"/>
      <c r="AZF820" s="18"/>
      <c r="AZG820" s="18"/>
      <c r="AZH820" s="18"/>
      <c r="AZI820" s="18"/>
      <c r="AZJ820" s="18"/>
      <c r="AZK820" s="18"/>
      <c r="AZL820" s="18"/>
      <c r="AZM820" s="18"/>
      <c r="AZN820" s="18"/>
      <c r="AZO820" s="18"/>
      <c r="AZP820" s="18"/>
      <c r="AZQ820" s="18"/>
      <c r="AZR820" s="18"/>
      <c r="AZS820" s="18"/>
      <c r="AZT820" s="18"/>
      <c r="AZU820" s="18"/>
      <c r="AZV820" s="18"/>
      <c r="AZW820" s="18"/>
      <c r="AZX820" s="18"/>
      <c r="AZY820" s="18"/>
      <c r="AZZ820" s="18"/>
      <c r="BAA820" s="18"/>
      <c r="BAB820" s="18"/>
      <c r="BAC820" s="18"/>
      <c r="BAD820" s="18"/>
      <c r="BAE820" s="18"/>
      <c r="BAF820" s="18"/>
      <c r="BAG820" s="18"/>
      <c r="BAH820" s="18"/>
      <c r="BAI820" s="18"/>
      <c r="BAJ820" s="18"/>
      <c r="BAK820" s="18"/>
      <c r="BAL820" s="18"/>
      <c r="BAM820" s="18"/>
      <c r="BAN820" s="18"/>
      <c r="BAO820" s="18"/>
      <c r="BAP820" s="18"/>
      <c r="BAQ820" s="18"/>
      <c r="BAR820" s="18"/>
      <c r="BAS820" s="18"/>
      <c r="BAT820" s="18"/>
      <c r="BAU820" s="18"/>
      <c r="BAV820" s="18"/>
      <c r="BAW820" s="18"/>
      <c r="BAX820" s="18"/>
      <c r="BAY820" s="18"/>
      <c r="BAZ820" s="18"/>
      <c r="BBA820" s="18"/>
      <c r="BBB820" s="18"/>
      <c r="BBC820" s="18"/>
      <c r="BBD820" s="18"/>
      <c r="BBE820" s="18"/>
      <c r="BBF820" s="18"/>
      <c r="BBG820" s="18"/>
      <c r="BBH820" s="18"/>
      <c r="BBI820" s="18"/>
      <c r="BBJ820" s="18"/>
      <c r="BBK820" s="18"/>
      <c r="BBL820" s="18"/>
      <c r="BBM820" s="18"/>
      <c r="BBN820" s="18"/>
      <c r="BBO820" s="18"/>
      <c r="BBP820" s="18"/>
      <c r="BBQ820" s="18"/>
      <c r="BBR820" s="18"/>
      <c r="BBS820" s="18"/>
      <c r="BBT820" s="18"/>
      <c r="BBU820" s="18"/>
      <c r="BBV820" s="18"/>
      <c r="BBW820" s="18"/>
      <c r="BBX820" s="18"/>
      <c r="BBY820" s="18"/>
      <c r="BBZ820" s="18"/>
      <c r="BCA820" s="18"/>
      <c r="BCB820" s="18"/>
      <c r="BCC820" s="18"/>
      <c r="BCD820" s="18"/>
      <c r="BCE820" s="18"/>
      <c r="BCF820" s="18"/>
      <c r="BCG820" s="18"/>
      <c r="BCH820" s="18"/>
      <c r="BCI820" s="18"/>
      <c r="BCJ820" s="18"/>
      <c r="BCK820" s="18"/>
      <c r="BCL820" s="18"/>
      <c r="BCM820" s="18"/>
      <c r="BCN820" s="18"/>
      <c r="BCO820" s="18"/>
      <c r="BCP820" s="18"/>
      <c r="BCQ820" s="18"/>
      <c r="BCR820" s="18"/>
      <c r="BCS820" s="18"/>
      <c r="BCT820" s="18"/>
      <c r="BCU820" s="18"/>
      <c r="BCV820" s="18"/>
      <c r="BCW820" s="18"/>
      <c r="BCX820" s="18"/>
      <c r="BCY820" s="18"/>
      <c r="BCZ820" s="18"/>
      <c r="BDA820" s="18"/>
      <c r="BDB820" s="18"/>
      <c r="BDC820" s="18"/>
      <c r="BDD820" s="18"/>
      <c r="BDE820" s="18"/>
      <c r="BDF820" s="18"/>
      <c r="BDG820" s="18"/>
      <c r="BDH820" s="18"/>
      <c r="BDI820" s="18"/>
      <c r="BDJ820" s="18"/>
      <c r="BDK820" s="18"/>
      <c r="BDL820" s="18"/>
      <c r="BDM820" s="18"/>
      <c r="BDN820" s="18"/>
      <c r="BDO820" s="18"/>
      <c r="BDP820" s="18"/>
      <c r="BDQ820" s="18"/>
      <c r="BDR820" s="18"/>
      <c r="BDS820" s="18"/>
      <c r="BDT820" s="18"/>
      <c r="BDU820" s="18"/>
      <c r="BDV820" s="18"/>
      <c r="BDW820" s="18"/>
      <c r="BDX820" s="18"/>
      <c r="BDY820" s="18"/>
      <c r="BDZ820" s="18"/>
      <c r="BEA820" s="18"/>
      <c r="BEB820" s="18"/>
      <c r="BEC820" s="18"/>
      <c r="BED820" s="18"/>
      <c r="BEE820" s="18"/>
      <c r="BEF820" s="18"/>
      <c r="BEG820" s="18"/>
      <c r="BEH820" s="18"/>
      <c r="BEI820" s="18"/>
      <c r="BEJ820" s="18"/>
      <c r="BEK820" s="18"/>
      <c r="BEL820" s="18"/>
      <c r="BEM820" s="18"/>
      <c r="BEN820" s="18"/>
      <c r="BEO820" s="18"/>
      <c r="BEP820" s="18"/>
      <c r="BEQ820" s="18"/>
      <c r="BER820" s="18"/>
      <c r="BES820" s="18"/>
      <c r="BET820" s="18"/>
      <c r="BEU820" s="18"/>
      <c r="BEV820" s="18"/>
      <c r="BEW820" s="18"/>
      <c r="BEX820" s="18"/>
      <c r="BEY820" s="18"/>
      <c r="BEZ820" s="18"/>
      <c r="BFA820" s="18"/>
      <c r="BFB820" s="18"/>
      <c r="BFC820" s="18"/>
      <c r="BFD820" s="18"/>
      <c r="BFE820" s="18"/>
      <c r="BFF820" s="18"/>
      <c r="BFG820" s="18"/>
      <c r="BFH820" s="18"/>
      <c r="BFI820" s="18"/>
      <c r="BFJ820" s="18"/>
      <c r="BFK820" s="18"/>
      <c r="BFL820" s="18"/>
      <c r="BFM820" s="18"/>
      <c r="BFN820" s="18"/>
      <c r="BFO820" s="18"/>
      <c r="BFP820" s="18"/>
      <c r="BFQ820" s="18"/>
      <c r="BFR820" s="18"/>
      <c r="BFS820" s="18"/>
      <c r="BFT820" s="18"/>
      <c r="BFU820" s="18"/>
      <c r="BFV820" s="18"/>
      <c r="BFW820" s="18"/>
      <c r="BFX820" s="18"/>
      <c r="BFY820" s="18"/>
      <c r="BFZ820" s="18"/>
      <c r="BGA820" s="18"/>
      <c r="BGB820" s="18"/>
      <c r="BGC820" s="18"/>
      <c r="BGD820" s="18"/>
      <c r="BGE820" s="18"/>
      <c r="BGF820" s="18"/>
      <c r="BGG820" s="18"/>
      <c r="BGH820" s="18"/>
      <c r="BGI820" s="18"/>
      <c r="BGJ820" s="18"/>
      <c r="BGK820" s="18"/>
      <c r="BGL820" s="18"/>
      <c r="BGM820" s="18"/>
      <c r="BGN820" s="18"/>
      <c r="BGO820" s="18"/>
      <c r="BGP820" s="18"/>
      <c r="BGQ820" s="18"/>
      <c r="BGR820" s="18"/>
      <c r="BGS820" s="18"/>
      <c r="BGT820" s="18"/>
      <c r="BGU820" s="18"/>
      <c r="BGV820" s="18"/>
      <c r="BGW820" s="18"/>
      <c r="BGX820" s="18"/>
      <c r="BGY820" s="18"/>
      <c r="BGZ820" s="18"/>
      <c r="BHA820" s="18"/>
      <c r="BHB820" s="18"/>
      <c r="BHC820" s="18"/>
      <c r="BHD820" s="18"/>
      <c r="BHE820" s="18"/>
      <c r="BHF820" s="18"/>
      <c r="BHG820" s="18"/>
      <c r="BHH820" s="18"/>
      <c r="BHI820" s="18"/>
      <c r="BHJ820" s="18"/>
      <c r="BHK820" s="18"/>
      <c r="BHL820" s="18"/>
      <c r="BHM820" s="18"/>
      <c r="BHN820" s="18"/>
      <c r="BHO820" s="18"/>
      <c r="BHP820" s="18"/>
      <c r="BHQ820" s="18"/>
      <c r="BHR820" s="18"/>
      <c r="BHS820" s="18"/>
      <c r="BHT820" s="18"/>
      <c r="BHU820" s="18"/>
      <c r="BHV820" s="18"/>
      <c r="BHW820" s="18"/>
      <c r="BHX820" s="18"/>
      <c r="BHY820" s="18"/>
      <c r="BHZ820" s="18"/>
      <c r="BIA820" s="18"/>
      <c r="BIB820" s="18"/>
      <c r="BIC820" s="18"/>
      <c r="BID820" s="18"/>
      <c r="BIE820" s="18"/>
      <c r="BIF820" s="18"/>
      <c r="BIG820" s="18"/>
      <c r="BIH820" s="18"/>
      <c r="BII820" s="18"/>
      <c r="BIJ820" s="18"/>
      <c r="BIK820" s="18"/>
      <c r="BIL820" s="18"/>
      <c r="BIM820" s="18"/>
      <c r="BIN820" s="18"/>
      <c r="BIO820" s="18"/>
      <c r="BIP820" s="18"/>
      <c r="BIQ820" s="18"/>
      <c r="BIR820" s="18"/>
      <c r="BIS820" s="18"/>
      <c r="BIT820" s="18"/>
      <c r="BIU820" s="18"/>
      <c r="BIV820" s="18"/>
      <c r="BIW820" s="18"/>
      <c r="BIX820" s="18"/>
      <c r="BIY820" s="18"/>
      <c r="BIZ820" s="18"/>
      <c r="BJA820" s="18"/>
      <c r="BJB820" s="18"/>
      <c r="BJC820" s="18"/>
      <c r="BJD820" s="18"/>
      <c r="BJE820" s="18"/>
      <c r="BJF820" s="18"/>
      <c r="BJG820" s="18"/>
      <c r="BJH820" s="18"/>
      <c r="BJI820" s="18"/>
      <c r="BJJ820" s="18"/>
      <c r="BJK820" s="18"/>
      <c r="BJL820" s="18"/>
      <c r="BJM820" s="18"/>
      <c r="BJN820" s="18"/>
      <c r="BJO820" s="18"/>
      <c r="BJP820" s="18"/>
      <c r="BJQ820" s="18"/>
      <c r="BJR820" s="18"/>
      <c r="BJS820" s="18"/>
      <c r="BJT820" s="18"/>
      <c r="BJU820" s="18"/>
      <c r="BJV820" s="18"/>
      <c r="BJW820" s="18"/>
      <c r="BJX820" s="18"/>
      <c r="BJY820" s="18"/>
      <c r="BJZ820" s="18"/>
      <c r="BKA820" s="18"/>
      <c r="BKB820" s="18"/>
      <c r="BKC820" s="18"/>
      <c r="BKD820" s="18"/>
      <c r="BKE820" s="18"/>
      <c r="BKF820" s="18"/>
      <c r="BKG820" s="18"/>
      <c r="BKH820" s="18"/>
      <c r="BKI820" s="18"/>
      <c r="BKJ820" s="18"/>
      <c r="BKK820" s="18"/>
      <c r="BKL820" s="18"/>
      <c r="BKM820" s="18"/>
      <c r="BKN820" s="18"/>
      <c r="BKO820" s="18"/>
      <c r="BKP820" s="18"/>
      <c r="BKQ820" s="18"/>
      <c r="BKR820" s="18"/>
      <c r="BKS820" s="18"/>
      <c r="BKT820" s="18"/>
      <c r="BKU820" s="18"/>
      <c r="BKV820" s="18"/>
      <c r="BKW820" s="18"/>
      <c r="BKX820" s="18"/>
      <c r="BKY820" s="18"/>
      <c r="BKZ820" s="18"/>
      <c r="BLA820" s="18"/>
      <c r="BLB820" s="18"/>
      <c r="BLC820" s="18"/>
      <c r="BLD820" s="18"/>
      <c r="BLE820" s="18"/>
      <c r="BLF820" s="18"/>
      <c r="BLG820" s="18"/>
      <c r="BLH820" s="18"/>
      <c r="BLI820" s="18"/>
      <c r="BLJ820" s="18"/>
      <c r="BLK820" s="18"/>
      <c r="BLL820" s="18"/>
      <c r="BLM820" s="18"/>
      <c r="BLN820" s="18"/>
      <c r="BLO820" s="18"/>
      <c r="BLP820" s="18"/>
      <c r="BLQ820" s="18"/>
      <c r="BLR820" s="18"/>
      <c r="BLS820" s="18"/>
      <c r="BLT820" s="18"/>
      <c r="BLU820" s="18"/>
      <c r="BLV820" s="18"/>
      <c r="BLW820" s="18"/>
      <c r="BLX820" s="18"/>
      <c r="BLY820" s="18"/>
      <c r="BLZ820" s="18"/>
      <c r="BMA820" s="18"/>
      <c r="BMB820" s="18"/>
      <c r="BMC820" s="18"/>
      <c r="BMD820" s="18"/>
      <c r="BME820" s="18"/>
      <c r="BMF820" s="18"/>
      <c r="BMG820" s="18"/>
      <c r="BMH820" s="18"/>
      <c r="BMI820" s="18"/>
      <c r="BMJ820" s="18"/>
      <c r="BMK820" s="18"/>
      <c r="BML820" s="18"/>
      <c r="BMM820" s="18"/>
      <c r="BMN820" s="18"/>
      <c r="BMO820" s="18"/>
      <c r="BMP820" s="18"/>
      <c r="BMQ820" s="18"/>
      <c r="BMR820" s="18"/>
      <c r="BMS820" s="18"/>
      <c r="BMT820" s="18"/>
      <c r="BMU820" s="18"/>
      <c r="BMV820" s="18"/>
      <c r="BMW820" s="18"/>
      <c r="BMX820" s="18"/>
      <c r="BMY820" s="18"/>
      <c r="BMZ820" s="18"/>
      <c r="BNA820" s="18"/>
      <c r="BNB820" s="18"/>
      <c r="BNC820" s="18"/>
      <c r="BND820" s="18"/>
      <c r="BNE820" s="18"/>
      <c r="BNF820" s="18"/>
      <c r="BNG820" s="18"/>
      <c r="BNH820" s="18"/>
      <c r="BNI820" s="18"/>
      <c r="BNJ820" s="18"/>
      <c r="BNK820" s="18"/>
      <c r="BNL820" s="18"/>
      <c r="BNM820" s="18"/>
      <c r="BNN820" s="18"/>
      <c r="BNO820" s="18"/>
      <c r="BNP820" s="18"/>
      <c r="BNQ820" s="18"/>
      <c r="BNR820" s="18"/>
      <c r="BNS820" s="18"/>
      <c r="BNT820" s="18"/>
      <c r="BNU820" s="18"/>
      <c r="BNV820" s="18"/>
      <c r="BNW820" s="18"/>
      <c r="BNX820" s="18"/>
      <c r="BNY820" s="18"/>
      <c r="BNZ820" s="18"/>
      <c r="BOA820" s="18"/>
      <c r="BOB820" s="18"/>
      <c r="BOC820" s="18"/>
      <c r="BOD820" s="18"/>
      <c r="BOE820" s="18"/>
      <c r="BOF820" s="18"/>
      <c r="BOG820" s="18"/>
      <c r="BOH820" s="18"/>
      <c r="BOI820" s="18"/>
      <c r="BOJ820" s="18"/>
      <c r="BOK820" s="18"/>
      <c r="BOL820" s="18"/>
      <c r="BOM820" s="18"/>
      <c r="BON820" s="18"/>
      <c r="BOO820" s="18"/>
      <c r="BOP820" s="18"/>
      <c r="BOQ820" s="18"/>
      <c r="BOR820" s="18"/>
      <c r="BOS820" s="18"/>
      <c r="BOT820" s="18"/>
      <c r="BOU820" s="18"/>
      <c r="BOV820" s="18"/>
      <c r="BOW820" s="18"/>
      <c r="BOX820" s="18"/>
      <c r="BOY820" s="18"/>
      <c r="BOZ820" s="18"/>
      <c r="BPA820" s="18"/>
      <c r="BPB820" s="18"/>
      <c r="BPC820" s="18"/>
      <c r="BPD820" s="18"/>
      <c r="BPE820" s="18"/>
      <c r="BPF820" s="18"/>
      <c r="BPG820" s="18"/>
      <c r="BPH820" s="18"/>
      <c r="BPI820" s="18"/>
      <c r="BPJ820" s="18"/>
      <c r="BPK820" s="18"/>
      <c r="BPL820" s="18"/>
      <c r="BPM820" s="18"/>
      <c r="BPN820" s="18"/>
      <c r="BPO820" s="18"/>
      <c r="BPP820" s="18"/>
      <c r="BPQ820" s="18"/>
      <c r="BPR820" s="18"/>
      <c r="BPS820" s="18"/>
      <c r="BPT820" s="18"/>
      <c r="BPU820" s="18"/>
      <c r="BPV820" s="18"/>
      <c r="BPW820" s="18"/>
      <c r="BPX820" s="18"/>
      <c r="BPY820" s="18"/>
      <c r="BPZ820" s="18"/>
      <c r="BQA820" s="18"/>
      <c r="BQB820" s="18"/>
      <c r="BQC820" s="18"/>
      <c r="BQD820" s="18"/>
      <c r="BQE820" s="18"/>
      <c r="BQF820" s="18"/>
      <c r="BQG820" s="18"/>
      <c r="BQH820" s="18"/>
      <c r="BQI820" s="18"/>
      <c r="BQJ820" s="18"/>
      <c r="BQK820" s="18"/>
      <c r="BQL820" s="18"/>
      <c r="BQM820" s="18"/>
      <c r="BQN820" s="18"/>
      <c r="BQO820" s="18"/>
      <c r="BQP820" s="18"/>
      <c r="BQQ820" s="18"/>
      <c r="BQR820" s="18"/>
      <c r="BQS820" s="18"/>
      <c r="BQT820" s="18"/>
      <c r="BQU820" s="18"/>
      <c r="BQV820" s="18"/>
      <c r="BQW820" s="18"/>
      <c r="BQX820" s="18"/>
      <c r="BQY820" s="18"/>
      <c r="BQZ820" s="18"/>
      <c r="BRA820" s="18"/>
      <c r="BRB820" s="18"/>
      <c r="BRC820" s="18"/>
      <c r="BRD820" s="18"/>
      <c r="BRE820" s="18"/>
      <c r="BRF820" s="18"/>
      <c r="BRG820" s="18"/>
      <c r="BRH820" s="18"/>
      <c r="BRI820" s="18"/>
      <c r="BRJ820" s="18"/>
      <c r="BRK820" s="18"/>
      <c r="BRL820" s="18"/>
      <c r="BRM820" s="18"/>
      <c r="BRN820" s="18"/>
      <c r="BRO820" s="18"/>
      <c r="BRP820" s="18"/>
      <c r="BRQ820" s="18"/>
      <c r="BRR820" s="18"/>
      <c r="BRS820" s="18"/>
      <c r="BRT820" s="18"/>
      <c r="BRU820" s="18"/>
      <c r="BRV820" s="18"/>
      <c r="BRW820" s="18"/>
      <c r="BRX820" s="18"/>
      <c r="BRY820" s="18"/>
      <c r="BRZ820" s="18"/>
      <c r="BSA820" s="18"/>
      <c r="BSB820" s="18"/>
      <c r="BSC820" s="18"/>
      <c r="BSD820" s="18"/>
      <c r="BSE820" s="18"/>
      <c r="BSF820" s="18"/>
      <c r="BSG820" s="18"/>
      <c r="BSH820" s="18"/>
      <c r="BSI820" s="18"/>
      <c r="BSJ820" s="18"/>
      <c r="BSK820" s="18"/>
      <c r="BSL820" s="18"/>
      <c r="BSM820" s="18"/>
      <c r="BSN820" s="18"/>
      <c r="BSO820" s="18"/>
      <c r="BSP820" s="18"/>
      <c r="BSQ820" s="18"/>
      <c r="BSR820" s="18"/>
      <c r="BSS820" s="18"/>
      <c r="BST820" s="18"/>
      <c r="BSU820" s="18"/>
      <c r="BSV820" s="18"/>
      <c r="BSW820" s="18"/>
      <c r="BSX820" s="18"/>
      <c r="BSY820" s="18"/>
      <c r="BSZ820" s="18"/>
      <c r="BTA820" s="18"/>
      <c r="BTB820" s="18"/>
      <c r="BTC820" s="18"/>
      <c r="BTD820" s="18"/>
      <c r="BTE820" s="18"/>
      <c r="BTF820" s="18"/>
      <c r="BTG820" s="18"/>
      <c r="BTH820" s="18"/>
      <c r="BTI820" s="18"/>
      <c r="BTJ820" s="18"/>
      <c r="BTK820" s="18"/>
      <c r="BTL820" s="18"/>
      <c r="BTM820" s="18"/>
      <c r="BTN820" s="18"/>
      <c r="BTO820" s="18"/>
      <c r="BTP820" s="18"/>
      <c r="BTQ820" s="18"/>
      <c r="BTR820" s="18"/>
      <c r="BTS820" s="18"/>
      <c r="BTT820" s="18"/>
      <c r="BTU820" s="18"/>
      <c r="BTV820" s="18"/>
      <c r="BTW820" s="18"/>
      <c r="BTX820" s="18"/>
      <c r="BTY820" s="18"/>
      <c r="BTZ820" s="18"/>
      <c r="BUA820" s="18"/>
      <c r="BUB820" s="18"/>
      <c r="BUC820" s="18"/>
      <c r="BUD820" s="18"/>
      <c r="BUE820" s="18"/>
      <c r="BUF820" s="18"/>
      <c r="BUG820" s="18"/>
      <c r="BUH820" s="18"/>
      <c r="BUI820" s="18"/>
      <c r="BUJ820" s="18"/>
      <c r="BUK820" s="18"/>
      <c r="BUL820" s="18"/>
      <c r="BUM820" s="18"/>
      <c r="BUN820" s="18"/>
      <c r="BUO820" s="18"/>
      <c r="BUP820" s="18"/>
      <c r="BUQ820" s="18"/>
      <c r="BUR820" s="18"/>
      <c r="BUS820" s="18"/>
      <c r="BUT820" s="18"/>
      <c r="BUU820" s="18"/>
      <c r="BUV820" s="18"/>
      <c r="BUW820" s="18"/>
      <c r="BUX820" s="18"/>
      <c r="BUY820" s="18"/>
      <c r="BUZ820" s="18"/>
      <c r="BVA820" s="18"/>
      <c r="BVB820" s="18"/>
      <c r="BVC820" s="18"/>
      <c r="BVD820" s="18"/>
      <c r="BVE820" s="18"/>
      <c r="BVF820" s="18"/>
      <c r="BVG820" s="18"/>
      <c r="BVH820" s="18"/>
      <c r="BVI820" s="18"/>
      <c r="BVJ820" s="18"/>
      <c r="BVK820" s="18"/>
      <c r="BVL820" s="18"/>
      <c r="BVM820" s="18"/>
      <c r="BVN820" s="18"/>
      <c r="BVO820" s="18"/>
      <c r="BVP820" s="18"/>
      <c r="BVQ820" s="18"/>
      <c r="BVR820" s="18"/>
      <c r="BVS820" s="18"/>
      <c r="BVT820" s="18"/>
      <c r="BVU820" s="18"/>
      <c r="BVV820" s="18"/>
      <c r="BVW820" s="18"/>
      <c r="BVX820" s="18"/>
      <c r="BVY820" s="18"/>
      <c r="BVZ820" s="18"/>
      <c r="BWA820" s="18"/>
      <c r="BWB820" s="18"/>
      <c r="BWC820" s="18"/>
      <c r="BWD820" s="18"/>
      <c r="BWE820" s="18"/>
      <c r="BWF820" s="18"/>
      <c r="BWG820" s="18"/>
      <c r="BWH820" s="18"/>
      <c r="BWI820" s="18"/>
      <c r="BWJ820" s="18"/>
      <c r="BWK820" s="18"/>
      <c r="BWL820" s="18"/>
      <c r="BWM820" s="18"/>
      <c r="BWN820" s="18"/>
      <c r="BWO820" s="18"/>
      <c r="BWP820" s="18"/>
      <c r="BWQ820" s="18"/>
      <c r="BWR820" s="18"/>
      <c r="BWS820" s="18"/>
      <c r="BWT820" s="18"/>
      <c r="BWU820" s="18"/>
      <c r="BWV820" s="18"/>
      <c r="BWW820" s="18"/>
      <c r="BWX820" s="18"/>
      <c r="BWY820" s="18"/>
      <c r="BWZ820" s="18"/>
      <c r="BXA820" s="18"/>
      <c r="BXB820" s="18"/>
      <c r="BXC820" s="18"/>
      <c r="BXD820" s="18"/>
      <c r="BXE820" s="18"/>
      <c r="BXF820" s="18"/>
      <c r="BXG820" s="18"/>
      <c r="BXH820" s="18"/>
      <c r="BXI820" s="18"/>
      <c r="BXJ820" s="18"/>
      <c r="BXK820" s="18"/>
      <c r="BXL820" s="18"/>
      <c r="BXM820" s="18"/>
      <c r="BXN820" s="18"/>
      <c r="BXO820" s="18"/>
      <c r="BXP820" s="18"/>
      <c r="BXQ820" s="18"/>
      <c r="BXR820" s="18"/>
      <c r="BXS820" s="18"/>
      <c r="BXT820" s="18"/>
      <c r="BXU820" s="18"/>
      <c r="BXV820" s="18"/>
      <c r="BXW820" s="18"/>
      <c r="BXX820" s="18"/>
      <c r="BXY820" s="18"/>
      <c r="BXZ820" s="18"/>
      <c r="BYA820" s="18"/>
      <c r="BYB820" s="18"/>
      <c r="BYC820" s="18"/>
      <c r="BYD820" s="18"/>
      <c r="BYE820" s="18"/>
      <c r="BYF820" s="18"/>
      <c r="BYG820" s="18"/>
      <c r="BYH820" s="18"/>
      <c r="BYI820" s="18"/>
      <c r="BYJ820" s="18"/>
      <c r="BYK820" s="18"/>
      <c r="BYL820" s="18"/>
      <c r="BYM820" s="18"/>
      <c r="BYN820" s="18"/>
      <c r="BYO820" s="18"/>
      <c r="BYP820" s="18"/>
      <c r="BYQ820" s="18"/>
      <c r="BYR820" s="18"/>
      <c r="BYS820" s="18"/>
      <c r="BYT820" s="18"/>
      <c r="BYU820" s="18"/>
      <c r="BYV820" s="18"/>
      <c r="BYW820" s="18"/>
      <c r="BYX820" s="18"/>
      <c r="BYY820" s="18"/>
      <c r="BYZ820" s="18"/>
      <c r="BZA820" s="18"/>
      <c r="BZB820" s="18"/>
      <c r="BZC820" s="18"/>
      <c r="BZD820" s="18"/>
      <c r="BZE820" s="18"/>
      <c r="BZF820" s="18"/>
      <c r="BZG820" s="18"/>
      <c r="BZH820" s="18"/>
      <c r="BZI820" s="18"/>
      <c r="BZJ820" s="18"/>
      <c r="BZK820" s="18"/>
      <c r="BZL820" s="18"/>
      <c r="BZM820" s="18"/>
      <c r="BZN820" s="18"/>
      <c r="BZO820" s="18"/>
      <c r="BZP820" s="18"/>
      <c r="BZQ820" s="18"/>
      <c r="BZR820" s="18"/>
      <c r="BZS820" s="18"/>
      <c r="BZT820" s="18"/>
      <c r="BZU820" s="18"/>
      <c r="BZV820" s="18"/>
      <c r="BZW820" s="18"/>
      <c r="BZX820" s="18"/>
      <c r="BZY820" s="18"/>
      <c r="BZZ820" s="18"/>
      <c r="CAA820" s="18"/>
      <c r="CAB820" s="18"/>
      <c r="CAC820" s="18"/>
      <c r="CAD820" s="18"/>
      <c r="CAE820" s="18"/>
      <c r="CAF820" s="18"/>
      <c r="CAG820" s="18"/>
      <c r="CAH820" s="18"/>
      <c r="CAI820" s="18"/>
      <c r="CAJ820" s="18"/>
      <c r="CAK820" s="18"/>
      <c r="CAL820" s="18"/>
      <c r="CAM820" s="18"/>
      <c r="CAN820" s="18"/>
      <c r="CAO820" s="18"/>
      <c r="CAP820" s="18"/>
      <c r="CAQ820" s="18"/>
      <c r="CAR820" s="18"/>
      <c r="CAS820" s="18"/>
      <c r="CAT820" s="18"/>
      <c r="CAU820" s="18"/>
      <c r="CAV820" s="18"/>
      <c r="CAW820" s="18"/>
      <c r="CAX820" s="18"/>
      <c r="CAY820" s="18"/>
      <c r="CAZ820" s="18"/>
      <c r="CBA820" s="18"/>
      <c r="CBB820" s="18"/>
      <c r="CBC820" s="18"/>
      <c r="CBD820" s="18"/>
      <c r="CBE820" s="18"/>
      <c r="CBF820" s="18"/>
      <c r="CBG820" s="18"/>
      <c r="CBH820" s="18"/>
      <c r="CBI820" s="18"/>
      <c r="CBJ820" s="18"/>
      <c r="CBK820" s="18"/>
      <c r="CBL820" s="18"/>
      <c r="CBM820" s="18"/>
      <c r="CBN820" s="18"/>
      <c r="CBO820" s="18"/>
      <c r="CBP820" s="18"/>
      <c r="CBQ820" s="18"/>
      <c r="CBR820" s="18"/>
      <c r="CBS820" s="18"/>
      <c r="CBT820" s="18"/>
      <c r="CBU820" s="18"/>
      <c r="CBV820" s="18"/>
      <c r="CBW820" s="18"/>
      <c r="CBX820" s="18"/>
      <c r="CBY820" s="18"/>
      <c r="CBZ820" s="18"/>
      <c r="CCA820" s="18"/>
      <c r="CCB820" s="18"/>
      <c r="CCC820" s="18"/>
      <c r="CCD820" s="18"/>
      <c r="CCE820" s="18"/>
      <c r="CCF820" s="18"/>
      <c r="CCG820" s="18"/>
      <c r="CCH820" s="18"/>
      <c r="CCI820" s="18"/>
      <c r="CCJ820" s="18"/>
      <c r="CCK820" s="18"/>
      <c r="CCL820" s="18"/>
      <c r="CCM820" s="18"/>
      <c r="CCN820" s="18"/>
      <c r="CCO820" s="18"/>
      <c r="CCP820" s="18"/>
      <c r="CCQ820" s="18"/>
      <c r="CCR820" s="18"/>
      <c r="CCS820" s="18"/>
      <c r="CCT820" s="18"/>
      <c r="CCU820" s="18"/>
      <c r="CCV820" s="18"/>
      <c r="CCW820" s="18"/>
      <c r="CCX820" s="18"/>
      <c r="CCY820" s="18"/>
      <c r="CCZ820" s="18"/>
      <c r="CDA820" s="18"/>
      <c r="CDB820" s="18"/>
      <c r="CDC820" s="18"/>
      <c r="CDD820" s="18"/>
      <c r="CDE820" s="18"/>
      <c r="CDF820" s="18"/>
      <c r="CDG820" s="18"/>
      <c r="CDH820" s="18"/>
      <c r="CDI820" s="18"/>
      <c r="CDJ820" s="18"/>
      <c r="CDK820" s="18"/>
      <c r="CDL820" s="18"/>
      <c r="CDM820" s="18"/>
      <c r="CDN820" s="18"/>
      <c r="CDO820" s="18"/>
      <c r="CDP820" s="18"/>
      <c r="CDQ820" s="18"/>
      <c r="CDR820" s="18"/>
      <c r="CDS820" s="18"/>
      <c r="CDT820" s="18"/>
      <c r="CDU820" s="18"/>
      <c r="CDV820" s="18"/>
      <c r="CDW820" s="18"/>
      <c r="CDX820" s="18"/>
      <c r="CDY820" s="18"/>
      <c r="CDZ820" s="18"/>
      <c r="CEA820" s="18"/>
      <c r="CEB820" s="18"/>
      <c r="CEC820" s="18"/>
      <c r="CED820" s="18"/>
      <c r="CEE820" s="18"/>
      <c r="CEF820" s="18"/>
      <c r="CEG820" s="18"/>
      <c r="CEH820" s="18"/>
      <c r="CEI820" s="18"/>
      <c r="CEJ820" s="18"/>
      <c r="CEK820" s="18"/>
      <c r="CEL820" s="18"/>
      <c r="CEM820" s="18"/>
      <c r="CEN820" s="18"/>
      <c r="CEO820" s="18"/>
      <c r="CEP820" s="18"/>
      <c r="CEQ820" s="18"/>
      <c r="CER820" s="18"/>
      <c r="CES820" s="18"/>
      <c r="CET820" s="18"/>
      <c r="CEU820" s="18"/>
      <c r="CEV820" s="18"/>
      <c r="CEW820" s="18"/>
      <c r="CEX820" s="18"/>
      <c r="CEY820" s="18"/>
      <c r="CEZ820" s="18"/>
      <c r="CFA820" s="18"/>
      <c r="CFB820" s="18"/>
      <c r="CFC820" s="18"/>
      <c r="CFD820" s="18"/>
      <c r="CFE820" s="18"/>
      <c r="CFF820" s="18"/>
      <c r="CFG820" s="18"/>
      <c r="CFH820" s="18"/>
      <c r="CFI820" s="18"/>
      <c r="CFJ820" s="18"/>
      <c r="CFK820" s="18"/>
      <c r="CFL820" s="18"/>
      <c r="CFM820" s="18"/>
      <c r="CFN820" s="18"/>
      <c r="CFO820" s="18"/>
      <c r="CFP820" s="18"/>
      <c r="CFQ820" s="18"/>
      <c r="CFR820" s="18"/>
      <c r="CFS820" s="18"/>
      <c r="CFT820" s="18"/>
      <c r="CFU820" s="18"/>
      <c r="CFV820" s="18"/>
      <c r="CFW820" s="18"/>
      <c r="CFX820" s="18"/>
      <c r="CFY820" s="18"/>
      <c r="CFZ820" s="18"/>
      <c r="CGA820" s="18"/>
      <c r="CGB820" s="18"/>
      <c r="CGC820" s="18"/>
      <c r="CGD820" s="18"/>
      <c r="CGE820" s="18"/>
      <c r="CGF820" s="18"/>
      <c r="CGG820" s="18"/>
      <c r="CGH820" s="18"/>
      <c r="CGI820" s="18"/>
      <c r="CGJ820" s="18"/>
      <c r="CGK820" s="18"/>
      <c r="CGL820" s="18"/>
      <c r="CGM820" s="18"/>
      <c r="CGN820" s="18"/>
      <c r="CGO820" s="18"/>
      <c r="CGP820" s="18"/>
      <c r="CGQ820" s="18"/>
      <c r="CGR820" s="18"/>
      <c r="CGS820" s="18"/>
      <c r="CGT820" s="18"/>
      <c r="CGU820" s="18"/>
      <c r="CGV820" s="18"/>
      <c r="CGW820" s="18"/>
      <c r="CGX820" s="18"/>
      <c r="CGY820" s="18"/>
      <c r="CGZ820" s="18"/>
      <c r="CHA820" s="18"/>
      <c r="CHB820" s="18"/>
      <c r="CHC820" s="18"/>
      <c r="CHD820" s="18"/>
      <c r="CHE820" s="18"/>
      <c r="CHF820" s="18"/>
      <c r="CHG820" s="18"/>
      <c r="CHH820" s="18"/>
      <c r="CHI820" s="18"/>
      <c r="CHJ820" s="18"/>
      <c r="CHK820" s="18"/>
      <c r="CHL820" s="18"/>
      <c r="CHM820" s="18"/>
      <c r="CHN820" s="18"/>
      <c r="CHO820" s="18"/>
      <c r="CHP820" s="18"/>
      <c r="CHQ820" s="18"/>
      <c r="CHR820" s="18"/>
      <c r="CHS820" s="18"/>
      <c r="CHT820" s="18"/>
      <c r="CHU820" s="18"/>
      <c r="CHV820" s="18"/>
      <c r="CHW820" s="18"/>
      <c r="CHX820" s="18"/>
      <c r="CHY820" s="18"/>
      <c r="CHZ820" s="18"/>
      <c r="CIA820" s="18"/>
      <c r="CIB820" s="18"/>
      <c r="CIC820" s="18"/>
      <c r="CID820" s="18"/>
      <c r="CIE820" s="18"/>
      <c r="CIF820" s="18"/>
      <c r="CIG820" s="18"/>
      <c r="CIH820" s="18"/>
      <c r="CII820" s="18"/>
      <c r="CIJ820" s="18"/>
      <c r="CIK820" s="18"/>
      <c r="CIL820" s="18"/>
      <c r="CIM820" s="18"/>
      <c r="CIN820" s="18"/>
      <c r="CIO820" s="18"/>
      <c r="CIP820" s="18"/>
      <c r="CIQ820" s="18"/>
      <c r="CIR820" s="18"/>
      <c r="CIS820" s="18"/>
      <c r="CIT820" s="18"/>
      <c r="CIU820" s="18"/>
      <c r="CIV820" s="18"/>
      <c r="CIW820" s="18"/>
      <c r="CIX820" s="18"/>
      <c r="CIY820" s="18"/>
      <c r="CIZ820" s="18"/>
      <c r="CJA820" s="18"/>
      <c r="CJB820" s="18"/>
      <c r="CJC820" s="18"/>
      <c r="CJD820" s="18"/>
      <c r="CJE820" s="18"/>
      <c r="CJF820" s="18"/>
      <c r="CJG820" s="18"/>
      <c r="CJH820" s="18"/>
      <c r="CJI820" s="18"/>
      <c r="CJJ820" s="18"/>
      <c r="CJK820" s="18"/>
      <c r="CJL820" s="18"/>
      <c r="CJM820" s="18"/>
      <c r="CJN820" s="18"/>
      <c r="CJO820" s="18"/>
      <c r="CJP820" s="18"/>
      <c r="CJQ820" s="18"/>
      <c r="CJR820" s="18"/>
      <c r="CJS820" s="18"/>
      <c r="CJT820" s="18"/>
      <c r="CJU820" s="18"/>
      <c r="CJV820" s="18"/>
      <c r="CJW820" s="18"/>
      <c r="CJX820" s="18"/>
      <c r="CJY820" s="18"/>
      <c r="CJZ820" s="18"/>
      <c r="CKA820" s="18"/>
      <c r="CKB820" s="18"/>
      <c r="CKC820" s="18"/>
      <c r="CKD820" s="18"/>
      <c r="CKE820" s="18"/>
      <c r="CKF820" s="18"/>
      <c r="CKG820" s="18"/>
      <c r="CKH820" s="18"/>
      <c r="CKI820" s="18"/>
      <c r="CKJ820" s="18"/>
      <c r="CKK820" s="18"/>
      <c r="CKL820" s="18"/>
      <c r="CKM820" s="18"/>
      <c r="CKN820" s="18"/>
      <c r="CKO820" s="18"/>
      <c r="CKP820" s="18"/>
      <c r="CKQ820" s="18"/>
      <c r="CKR820" s="18"/>
      <c r="CKS820" s="18"/>
      <c r="CKT820" s="18"/>
      <c r="CKU820" s="18"/>
      <c r="CKV820" s="18"/>
      <c r="CKW820" s="18"/>
      <c r="CKX820" s="18"/>
      <c r="CKY820" s="18"/>
      <c r="CKZ820" s="18"/>
      <c r="CLA820" s="18"/>
      <c r="CLB820" s="18"/>
      <c r="CLC820" s="18"/>
      <c r="CLD820" s="18"/>
      <c r="CLE820" s="18"/>
      <c r="CLF820" s="18"/>
      <c r="CLG820" s="18"/>
      <c r="CLH820" s="18"/>
      <c r="CLI820" s="18"/>
      <c r="CLJ820" s="18"/>
      <c r="CLK820" s="18"/>
      <c r="CLL820" s="18"/>
      <c r="CLM820" s="18"/>
      <c r="CLN820" s="18"/>
      <c r="CLO820" s="18"/>
      <c r="CLP820" s="18"/>
      <c r="CLQ820" s="18"/>
      <c r="CLR820" s="18"/>
      <c r="CLS820" s="18"/>
      <c r="CLT820" s="18"/>
      <c r="CLU820" s="18"/>
      <c r="CLV820" s="18"/>
      <c r="CLW820" s="18"/>
      <c r="CLX820" s="18"/>
      <c r="CLY820" s="18"/>
      <c r="CLZ820" s="18"/>
      <c r="CMA820" s="18"/>
      <c r="CMB820" s="18"/>
      <c r="CMC820" s="18"/>
      <c r="CMD820" s="18"/>
      <c r="CME820" s="18"/>
      <c r="CMF820" s="18"/>
      <c r="CMG820" s="18"/>
      <c r="CMH820" s="18"/>
      <c r="CMI820" s="18"/>
      <c r="CMJ820" s="18"/>
      <c r="CMK820" s="18"/>
      <c r="CML820" s="18"/>
      <c r="CMM820" s="18"/>
      <c r="CMN820" s="18"/>
      <c r="CMO820" s="18"/>
      <c r="CMP820" s="18"/>
      <c r="CMQ820" s="18"/>
      <c r="CMR820" s="18"/>
      <c r="CMS820" s="18"/>
      <c r="CMT820" s="18"/>
      <c r="CMU820" s="18"/>
      <c r="CMV820" s="18"/>
      <c r="CMW820" s="18"/>
      <c r="CMX820" s="18"/>
      <c r="CMY820" s="18"/>
      <c r="CMZ820" s="18"/>
      <c r="CNA820" s="18"/>
      <c r="CNB820" s="18"/>
      <c r="CNC820" s="18"/>
      <c r="CND820" s="18"/>
      <c r="CNE820" s="18"/>
      <c r="CNF820" s="18"/>
      <c r="CNG820" s="18"/>
      <c r="CNH820" s="18"/>
      <c r="CNI820" s="18"/>
      <c r="CNJ820" s="18"/>
      <c r="CNK820" s="18"/>
      <c r="CNL820" s="18"/>
      <c r="CNM820" s="18"/>
      <c r="CNN820" s="18"/>
      <c r="CNO820" s="18"/>
      <c r="CNP820" s="18"/>
      <c r="CNQ820" s="18"/>
      <c r="CNR820" s="18"/>
      <c r="CNS820" s="18"/>
      <c r="CNT820" s="18"/>
      <c r="CNU820" s="18"/>
      <c r="CNV820" s="18"/>
      <c r="CNW820" s="18"/>
      <c r="CNX820" s="18"/>
      <c r="CNY820" s="18"/>
      <c r="CNZ820" s="18"/>
      <c r="COA820" s="18"/>
      <c r="COB820" s="18"/>
      <c r="COC820" s="18"/>
      <c r="COD820" s="18"/>
      <c r="COE820" s="18"/>
      <c r="COF820" s="18"/>
      <c r="COG820" s="18"/>
      <c r="COH820" s="18"/>
      <c r="COI820" s="18"/>
      <c r="COJ820" s="18"/>
      <c r="COK820" s="18"/>
      <c r="COL820" s="18"/>
      <c r="COM820" s="18"/>
      <c r="CON820" s="18"/>
      <c r="COO820" s="18"/>
      <c r="COP820" s="18"/>
      <c r="COQ820" s="18"/>
      <c r="COR820" s="18"/>
      <c r="COS820" s="18"/>
      <c r="COT820" s="18"/>
      <c r="COU820" s="18"/>
      <c r="COV820" s="18"/>
      <c r="COW820" s="18"/>
      <c r="COX820" s="18"/>
      <c r="COY820" s="18"/>
      <c r="COZ820" s="18"/>
      <c r="CPA820" s="18"/>
      <c r="CPB820" s="18"/>
      <c r="CPC820" s="18"/>
      <c r="CPD820" s="18"/>
      <c r="CPE820" s="18"/>
      <c r="CPF820" s="18"/>
      <c r="CPG820" s="18"/>
      <c r="CPH820" s="18"/>
      <c r="CPI820" s="18"/>
      <c r="CPJ820" s="18"/>
      <c r="CPK820" s="18"/>
      <c r="CPL820" s="18"/>
      <c r="CPM820" s="18"/>
      <c r="CPN820" s="18"/>
      <c r="CPO820" s="18"/>
      <c r="CPP820" s="18"/>
      <c r="CPQ820" s="18"/>
      <c r="CPR820" s="18"/>
      <c r="CPS820" s="18"/>
      <c r="CPT820" s="18"/>
      <c r="CPU820" s="18"/>
      <c r="CPV820" s="18"/>
      <c r="CPW820" s="18"/>
      <c r="CPX820" s="18"/>
      <c r="CPY820" s="18"/>
      <c r="CPZ820" s="18"/>
      <c r="CQA820" s="18"/>
      <c r="CQB820" s="18"/>
      <c r="CQC820" s="18"/>
      <c r="CQD820" s="18"/>
      <c r="CQE820" s="18"/>
      <c r="CQF820" s="18"/>
      <c r="CQG820" s="18"/>
      <c r="CQH820" s="18"/>
      <c r="CQI820" s="18"/>
      <c r="CQJ820" s="18"/>
      <c r="CQK820" s="18"/>
      <c r="CQL820" s="18"/>
      <c r="CQM820" s="18"/>
      <c r="CQN820" s="18"/>
      <c r="CQO820" s="18"/>
      <c r="CQP820" s="18"/>
      <c r="CQQ820" s="18"/>
      <c r="CQR820" s="18"/>
      <c r="CQS820" s="18"/>
      <c r="CQT820" s="18"/>
      <c r="CQU820" s="18"/>
      <c r="CQV820" s="18"/>
      <c r="CQW820" s="18"/>
      <c r="CQX820" s="18"/>
      <c r="CQY820" s="18"/>
      <c r="CQZ820" s="18"/>
      <c r="CRA820" s="18"/>
      <c r="CRB820" s="18"/>
      <c r="CRC820" s="18"/>
      <c r="CRD820" s="18"/>
      <c r="CRE820" s="18"/>
      <c r="CRF820" s="18"/>
      <c r="CRG820" s="18"/>
      <c r="CRH820" s="18"/>
      <c r="CRI820" s="18"/>
      <c r="CRJ820" s="18"/>
      <c r="CRK820" s="18"/>
      <c r="CRL820" s="18"/>
      <c r="CRM820" s="18"/>
      <c r="CRN820" s="18"/>
      <c r="CRO820" s="18"/>
      <c r="CRP820" s="18"/>
      <c r="CRQ820" s="18"/>
      <c r="CRR820" s="18"/>
      <c r="CRS820" s="18"/>
      <c r="CRT820" s="18"/>
      <c r="CRU820" s="18"/>
      <c r="CRV820" s="18"/>
      <c r="CRW820" s="18"/>
      <c r="CRX820" s="18"/>
      <c r="CRY820" s="18"/>
      <c r="CRZ820" s="18"/>
      <c r="CSA820" s="18"/>
      <c r="CSB820" s="18"/>
      <c r="CSC820" s="18"/>
      <c r="CSD820" s="18"/>
      <c r="CSE820" s="18"/>
      <c r="CSF820" s="18"/>
      <c r="CSG820" s="18"/>
      <c r="CSH820" s="18"/>
      <c r="CSI820" s="18"/>
      <c r="CSJ820" s="18"/>
      <c r="CSK820" s="18"/>
      <c r="CSL820" s="18"/>
      <c r="CSM820" s="18"/>
      <c r="CSN820" s="18"/>
      <c r="CSO820" s="18"/>
      <c r="CSP820" s="18"/>
      <c r="CSQ820" s="18"/>
      <c r="CSR820" s="18"/>
      <c r="CSS820" s="18"/>
      <c r="CST820" s="18"/>
      <c r="CSU820" s="18"/>
      <c r="CSV820" s="18"/>
      <c r="CSW820" s="18"/>
      <c r="CSX820" s="18"/>
      <c r="CSY820" s="18"/>
      <c r="CSZ820" s="18"/>
      <c r="CTA820" s="18"/>
      <c r="CTB820" s="18"/>
      <c r="CTC820" s="18"/>
      <c r="CTD820" s="18"/>
      <c r="CTE820" s="18"/>
      <c r="CTF820" s="18"/>
      <c r="CTG820" s="18"/>
      <c r="CTH820" s="18"/>
      <c r="CTI820" s="18"/>
      <c r="CTJ820" s="18"/>
      <c r="CTK820" s="18"/>
      <c r="CTL820" s="18"/>
      <c r="CTM820" s="18"/>
      <c r="CTN820" s="18"/>
      <c r="CTO820" s="18"/>
      <c r="CTP820" s="18"/>
      <c r="CTQ820" s="18"/>
      <c r="CTR820" s="18"/>
      <c r="CTS820" s="18"/>
      <c r="CTT820" s="18"/>
      <c r="CTU820" s="18"/>
      <c r="CTV820" s="18"/>
      <c r="CTW820" s="18"/>
      <c r="CTX820" s="18"/>
      <c r="CTY820" s="18"/>
      <c r="CTZ820" s="18"/>
      <c r="CUA820" s="18"/>
      <c r="CUB820" s="18"/>
      <c r="CUC820" s="18"/>
      <c r="CUD820" s="18"/>
      <c r="CUE820" s="18"/>
      <c r="CUF820" s="18"/>
      <c r="CUG820" s="18"/>
      <c r="CUH820" s="18"/>
      <c r="CUI820" s="18"/>
      <c r="CUJ820" s="18"/>
      <c r="CUK820" s="18"/>
      <c r="CUL820" s="18"/>
      <c r="CUM820" s="18"/>
      <c r="CUN820" s="18"/>
      <c r="CUO820" s="18"/>
      <c r="CUP820" s="18"/>
      <c r="CUQ820" s="18"/>
      <c r="CUR820" s="18"/>
      <c r="CUS820" s="18"/>
      <c r="CUT820" s="18"/>
      <c r="CUU820" s="18"/>
      <c r="CUV820" s="18"/>
      <c r="CUW820" s="18"/>
      <c r="CUX820" s="18"/>
      <c r="CUY820" s="18"/>
      <c r="CUZ820" s="18"/>
      <c r="CVA820" s="18"/>
      <c r="CVB820" s="18"/>
      <c r="CVC820" s="18"/>
      <c r="CVD820" s="18"/>
      <c r="CVE820" s="18"/>
      <c r="CVF820" s="18"/>
      <c r="CVG820" s="18"/>
      <c r="CVH820" s="18"/>
      <c r="CVI820" s="18"/>
      <c r="CVJ820" s="18"/>
      <c r="CVK820" s="18"/>
      <c r="CVL820" s="18"/>
      <c r="CVM820" s="18"/>
      <c r="CVN820" s="18"/>
      <c r="CVO820" s="18"/>
      <c r="CVP820" s="18"/>
      <c r="CVQ820" s="18"/>
      <c r="CVR820" s="18"/>
      <c r="CVS820" s="18"/>
      <c r="CVT820" s="18"/>
      <c r="CVU820" s="18"/>
      <c r="CVV820" s="18"/>
      <c r="CVW820" s="18"/>
      <c r="CVX820" s="18"/>
      <c r="CVY820" s="18"/>
      <c r="CVZ820" s="18"/>
      <c r="CWA820" s="18"/>
      <c r="CWB820" s="18"/>
      <c r="CWC820" s="18"/>
      <c r="CWD820" s="18"/>
      <c r="CWE820" s="18"/>
      <c r="CWF820" s="18"/>
      <c r="CWG820" s="18"/>
      <c r="CWH820" s="18"/>
      <c r="CWI820" s="18"/>
      <c r="CWJ820" s="18"/>
      <c r="CWK820" s="18"/>
      <c r="CWL820" s="18"/>
      <c r="CWM820" s="18"/>
      <c r="CWN820" s="18"/>
      <c r="CWO820" s="18"/>
      <c r="CWP820" s="18"/>
      <c r="CWQ820" s="18"/>
      <c r="CWR820" s="18"/>
      <c r="CWS820" s="18"/>
      <c r="CWT820" s="18"/>
      <c r="CWU820" s="18"/>
      <c r="CWV820" s="18"/>
      <c r="CWW820" s="18"/>
      <c r="CWX820" s="18"/>
      <c r="CWY820" s="18"/>
      <c r="CWZ820" s="18"/>
      <c r="CXA820" s="18"/>
      <c r="CXB820" s="18"/>
      <c r="CXC820" s="18"/>
      <c r="CXD820" s="18"/>
      <c r="CXE820" s="18"/>
      <c r="CXF820" s="18"/>
      <c r="CXG820" s="18"/>
      <c r="CXH820" s="18"/>
      <c r="CXI820" s="18"/>
      <c r="CXJ820" s="18"/>
      <c r="CXK820" s="18"/>
      <c r="CXL820" s="18"/>
      <c r="CXM820" s="18"/>
      <c r="CXN820" s="18"/>
      <c r="CXO820" s="18"/>
      <c r="CXP820" s="18"/>
      <c r="CXQ820" s="18"/>
      <c r="CXR820" s="18"/>
      <c r="CXS820" s="18"/>
      <c r="CXT820" s="18"/>
      <c r="CXU820" s="18"/>
      <c r="CXV820" s="18"/>
      <c r="CXW820" s="18"/>
      <c r="CXX820" s="18"/>
      <c r="CXY820" s="18"/>
      <c r="CXZ820" s="18"/>
      <c r="CYA820" s="18"/>
      <c r="CYB820" s="18"/>
      <c r="CYC820" s="18"/>
      <c r="CYD820" s="18"/>
      <c r="CYE820" s="18"/>
      <c r="CYF820" s="18"/>
      <c r="CYG820" s="18"/>
      <c r="CYH820" s="18"/>
      <c r="CYI820" s="18"/>
      <c r="CYJ820" s="18"/>
      <c r="CYK820" s="18"/>
      <c r="CYL820" s="18"/>
      <c r="CYM820" s="18"/>
      <c r="CYN820" s="18"/>
      <c r="CYO820" s="18"/>
      <c r="CYP820" s="18"/>
      <c r="CYQ820" s="18"/>
      <c r="CYR820" s="18"/>
      <c r="CYS820" s="18"/>
      <c r="CYT820" s="18"/>
      <c r="CYU820" s="18"/>
      <c r="CYV820" s="18"/>
      <c r="CYW820" s="18"/>
      <c r="CYX820" s="18"/>
      <c r="CYY820" s="18"/>
      <c r="CYZ820" s="18"/>
      <c r="CZA820" s="18"/>
      <c r="CZB820" s="18"/>
      <c r="CZC820" s="18"/>
      <c r="CZD820" s="18"/>
      <c r="CZE820" s="18"/>
      <c r="CZF820" s="18"/>
      <c r="CZG820" s="18"/>
      <c r="CZH820" s="18"/>
      <c r="CZI820" s="18"/>
      <c r="CZJ820" s="18"/>
      <c r="CZK820" s="18"/>
      <c r="CZL820" s="18"/>
      <c r="CZM820" s="18"/>
      <c r="CZN820" s="18"/>
      <c r="CZO820" s="18"/>
      <c r="CZP820" s="18"/>
      <c r="CZQ820" s="18"/>
      <c r="CZR820" s="18"/>
      <c r="CZS820" s="18"/>
      <c r="CZT820" s="18"/>
      <c r="CZU820" s="18"/>
      <c r="CZV820" s="18"/>
      <c r="CZW820" s="18"/>
      <c r="CZX820" s="18"/>
      <c r="CZY820" s="18"/>
      <c r="CZZ820" s="18"/>
      <c r="DAA820" s="18"/>
      <c r="DAB820" s="18"/>
      <c r="DAC820" s="18"/>
      <c r="DAD820" s="18"/>
      <c r="DAE820" s="18"/>
      <c r="DAF820" s="18"/>
      <c r="DAG820" s="18"/>
      <c r="DAH820" s="18"/>
      <c r="DAI820" s="18"/>
      <c r="DAJ820" s="18"/>
      <c r="DAK820" s="18"/>
      <c r="DAL820" s="18"/>
      <c r="DAM820" s="18"/>
      <c r="DAN820" s="18"/>
      <c r="DAO820" s="18"/>
      <c r="DAP820" s="18"/>
      <c r="DAQ820" s="18"/>
      <c r="DAR820" s="18"/>
      <c r="DAS820" s="18"/>
      <c r="DAT820" s="18"/>
      <c r="DAU820" s="18"/>
      <c r="DAV820" s="18"/>
      <c r="DAW820" s="18"/>
      <c r="DAX820" s="18"/>
      <c r="DAY820" s="18"/>
      <c r="DAZ820" s="18"/>
      <c r="DBA820" s="18"/>
      <c r="DBB820" s="18"/>
      <c r="DBC820" s="18"/>
      <c r="DBD820" s="18"/>
      <c r="DBE820" s="18"/>
      <c r="DBF820" s="18"/>
      <c r="DBG820" s="18"/>
      <c r="DBH820" s="18"/>
      <c r="DBI820" s="18"/>
      <c r="DBJ820" s="18"/>
      <c r="DBK820" s="18"/>
      <c r="DBL820" s="18"/>
      <c r="DBM820" s="18"/>
      <c r="DBN820" s="18"/>
      <c r="DBO820" s="18"/>
      <c r="DBP820" s="18"/>
      <c r="DBQ820" s="18"/>
      <c r="DBR820" s="18"/>
      <c r="DBS820" s="18"/>
      <c r="DBT820" s="18"/>
      <c r="DBU820" s="18"/>
      <c r="DBV820" s="18"/>
      <c r="DBW820" s="18"/>
      <c r="DBX820" s="18"/>
      <c r="DBY820" s="18"/>
      <c r="DBZ820" s="18"/>
      <c r="DCA820" s="18"/>
      <c r="DCB820" s="18"/>
      <c r="DCC820" s="18"/>
      <c r="DCD820" s="18"/>
      <c r="DCE820" s="18"/>
      <c r="DCF820" s="18"/>
      <c r="DCG820" s="18"/>
      <c r="DCH820" s="18"/>
      <c r="DCI820" s="18"/>
      <c r="DCJ820" s="18"/>
      <c r="DCK820" s="18"/>
      <c r="DCL820" s="18"/>
      <c r="DCM820" s="18"/>
      <c r="DCN820" s="18"/>
      <c r="DCO820" s="18"/>
      <c r="DCP820" s="18"/>
      <c r="DCQ820" s="18"/>
      <c r="DCR820" s="18"/>
      <c r="DCS820" s="18"/>
      <c r="DCT820" s="18"/>
      <c r="DCU820" s="18"/>
      <c r="DCV820" s="18"/>
      <c r="DCW820" s="18"/>
      <c r="DCX820" s="18"/>
      <c r="DCY820" s="18"/>
      <c r="DCZ820" s="18"/>
      <c r="DDA820" s="18"/>
      <c r="DDB820" s="18"/>
      <c r="DDC820" s="18"/>
      <c r="DDD820" s="18"/>
      <c r="DDE820" s="18"/>
      <c r="DDF820" s="18"/>
      <c r="DDG820" s="18"/>
      <c r="DDH820" s="18"/>
      <c r="DDI820" s="18"/>
      <c r="DDJ820" s="18"/>
      <c r="DDK820" s="18"/>
      <c r="DDL820" s="18"/>
      <c r="DDM820" s="18"/>
      <c r="DDN820" s="18"/>
      <c r="DDO820" s="18"/>
      <c r="DDP820" s="18"/>
      <c r="DDQ820" s="18"/>
      <c r="DDR820" s="18"/>
      <c r="DDS820" s="18"/>
      <c r="DDT820" s="18"/>
      <c r="DDU820" s="18"/>
      <c r="DDV820" s="18"/>
      <c r="DDW820" s="18"/>
      <c r="DDX820" s="18"/>
      <c r="DDY820" s="18"/>
      <c r="DDZ820" s="18"/>
      <c r="DEA820" s="18"/>
      <c r="DEB820" s="18"/>
      <c r="DEC820" s="18"/>
      <c r="DED820" s="18"/>
      <c r="DEE820" s="18"/>
      <c r="DEF820" s="18"/>
      <c r="DEG820" s="18"/>
      <c r="DEH820" s="18"/>
      <c r="DEI820" s="18"/>
      <c r="DEJ820" s="18"/>
      <c r="DEK820" s="18"/>
      <c r="DEL820" s="18"/>
      <c r="DEM820" s="18"/>
      <c r="DEN820" s="18"/>
      <c r="DEO820" s="18"/>
      <c r="DEP820" s="18"/>
      <c r="DEQ820" s="18"/>
      <c r="DER820" s="18"/>
      <c r="DES820" s="18"/>
      <c r="DET820" s="18"/>
      <c r="DEU820" s="18"/>
      <c r="DEV820" s="18"/>
      <c r="DEW820" s="18"/>
      <c r="DEX820" s="18"/>
      <c r="DEY820" s="18"/>
      <c r="DEZ820" s="18"/>
      <c r="DFA820" s="18"/>
      <c r="DFB820" s="18"/>
      <c r="DFC820" s="18"/>
      <c r="DFD820" s="18"/>
      <c r="DFE820" s="18"/>
      <c r="DFF820" s="18"/>
      <c r="DFG820" s="18"/>
      <c r="DFH820" s="18"/>
      <c r="DFI820" s="18"/>
      <c r="DFJ820" s="18"/>
      <c r="DFK820" s="18"/>
      <c r="DFL820" s="18"/>
      <c r="DFM820" s="18"/>
      <c r="DFN820" s="18"/>
      <c r="DFO820" s="18"/>
      <c r="DFP820" s="18"/>
      <c r="DFQ820" s="18"/>
      <c r="DFR820" s="18"/>
      <c r="DFS820" s="18"/>
      <c r="DFT820" s="18"/>
      <c r="DFU820" s="18"/>
      <c r="DFV820" s="18"/>
      <c r="DFW820" s="18"/>
      <c r="DFX820" s="18"/>
      <c r="DFY820" s="18"/>
      <c r="DFZ820" s="18"/>
      <c r="DGA820" s="18"/>
      <c r="DGB820" s="18"/>
      <c r="DGC820" s="18"/>
      <c r="DGD820" s="18"/>
      <c r="DGE820" s="18"/>
      <c r="DGF820" s="18"/>
      <c r="DGG820" s="18"/>
      <c r="DGH820" s="18"/>
      <c r="DGI820" s="18"/>
      <c r="DGJ820" s="18"/>
      <c r="DGK820" s="18"/>
      <c r="DGL820" s="18"/>
      <c r="DGM820" s="18"/>
      <c r="DGN820" s="18"/>
      <c r="DGO820" s="18"/>
      <c r="DGP820" s="18"/>
      <c r="DGQ820" s="18"/>
      <c r="DGR820" s="18"/>
      <c r="DGS820" s="18"/>
      <c r="DGT820" s="18"/>
      <c r="DGU820" s="18"/>
      <c r="DGV820" s="18"/>
      <c r="DGW820" s="18"/>
      <c r="DGX820" s="18"/>
      <c r="DGY820" s="18"/>
      <c r="DGZ820" s="18"/>
      <c r="DHA820" s="18"/>
      <c r="DHB820" s="18"/>
      <c r="DHC820" s="18"/>
      <c r="DHD820" s="18"/>
      <c r="DHE820" s="18"/>
      <c r="DHF820" s="18"/>
      <c r="DHG820" s="18"/>
      <c r="DHH820" s="18"/>
      <c r="DHI820" s="18"/>
      <c r="DHJ820" s="18"/>
      <c r="DHK820" s="18"/>
      <c r="DHL820" s="18"/>
      <c r="DHM820" s="18"/>
      <c r="DHN820" s="18"/>
      <c r="DHO820" s="18"/>
      <c r="DHP820" s="18"/>
      <c r="DHQ820" s="18"/>
      <c r="DHR820" s="18"/>
      <c r="DHS820" s="18"/>
      <c r="DHT820" s="18"/>
      <c r="DHU820" s="18"/>
      <c r="DHV820" s="18"/>
      <c r="DHW820" s="18"/>
      <c r="DHX820" s="18"/>
      <c r="DHY820" s="18"/>
      <c r="DHZ820" s="18"/>
      <c r="DIA820" s="18"/>
      <c r="DIB820" s="18"/>
      <c r="DIC820" s="18"/>
      <c r="DID820" s="18"/>
      <c r="DIE820" s="18"/>
      <c r="DIF820" s="18"/>
      <c r="DIG820" s="18"/>
      <c r="DIH820" s="18"/>
      <c r="DII820" s="18"/>
      <c r="DIJ820" s="18"/>
      <c r="DIK820" s="18"/>
      <c r="DIL820" s="18"/>
      <c r="DIM820" s="18"/>
      <c r="DIN820" s="18"/>
      <c r="DIO820" s="18"/>
      <c r="DIP820" s="18"/>
      <c r="DIQ820" s="18"/>
      <c r="DIR820" s="18"/>
      <c r="DIS820" s="18"/>
      <c r="DIT820" s="18"/>
      <c r="DIU820" s="18"/>
      <c r="DIV820" s="18"/>
      <c r="DIW820" s="18"/>
      <c r="DIX820" s="18"/>
      <c r="DIY820" s="18"/>
      <c r="DIZ820" s="18"/>
      <c r="DJA820" s="18"/>
      <c r="DJB820" s="18"/>
      <c r="DJC820" s="18"/>
      <c r="DJD820" s="18"/>
      <c r="DJE820" s="18"/>
      <c r="DJF820" s="18"/>
      <c r="DJG820" s="18"/>
      <c r="DJH820" s="18"/>
      <c r="DJI820" s="18"/>
      <c r="DJJ820" s="18"/>
      <c r="DJK820" s="18"/>
      <c r="DJL820" s="18"/>
      <c r="DJM820" s="18"/>
      <c r="DJN820" s="18"/>
      <c r="DJO820" s="18"/>
      <c r="DJP820" s="18"/>
      <c r="DJQ820" s="18"/>
      <c r="DJR820" s="18"/>
      <c r="DJS820" s="18"/>
      <c r="DJT820" s="18"/>
      <c r="DJU820" s="18"/>
      <c r="DJV820" s="18"/>
      <c r="DJW820" s="18"/>
      <c r="DJX820" s="18"/>
      <c r="DJY820" s="18"/>
      <c r="DJZ820" s="18"/>
      <c r="DKA820" s="18"/>
      <c r="DKB820" s="18"/>
      <c r="DKC820" s="18"/>
      <c r="DKD820" s="18"/>
      <c r="DKE820" s="18"/>
      <c r="DKF820" s="18"/>
      <c r="DKG820" s="18"/>
      <c r="DKH820" s="18"/>
      <c r="DKI820" s="18"/>
      <c r="DKJ820" s="18"/>
      <c r="DKK820" s="18"/>
      <c r="DKL820" s="18"/>
      <c r="DKM820" s="18"/>
      <c r="DKN820" s="18"/>
      <c r="DKO820" s="18"/>
      <c r="DKP820" s="18"/>
      <c r="DKQ820" s="18"/>
      <c r="DKR820" s="18"/>
      <c r="DKS820" s="18"/>
      <c r="DKT820" s="18"/>
      <c r="DKU820" s="18"/>
      <c r="DKV820" s="18"/>
      <c r="DKW820" s="18"/>
      <c r="DKX820" s="18"/>
      <c r="DKY820" s="18"/>
      <c r="DKZ820" s="18"/>
      <c r="DLA820" s="18"/>
      <c r="DLB820" s="18"/>
      <c r="DLC820" s="18"/>
      <c r="DLD820" s="18"/>
      <c r="DLE820" s="18"/>
      <c r="DLF820" s="18"/>
      <c r="DLG820" s="18"/>
      <c r="DLH820" s="18"/>
      <c r="DLI820" s="18"/>
      <c r="DLJ820" s="18"/>
      <c r="DLK820" s="18"/>
      <c r="DLL820" s="18"/>
      <c r="DLM820" s="18"/>
      <c r="DLN820" s="18"/>
      <c r="DLO820" s="18"/>
      <c r="DLP820" s="18"/>
      <c r="DLQ820" s="18"/>
      <c r="DLR820" s="18"/>
      <c r="DLS820" s="18"/>
      <c r="DLT820" s="18"/>
      <c r="DLU820" s="18"/>
      <c r="DLV820" s="18"/>
      <c r="DLW820" s="18"/>
      <c r="DLX820" s="18"/>
      <c r="DLY820" s="18"/>
      <c r="DLZ820" s="18"/>
      <c r="DMA820" s="18"/>
      <c r="DMB820" s="18"/>
      <c r="DMC820" s="18"/>
      <c r="DMD820" s="18"/>
      <c r="DME820" s="18"/>
      <c r="DMF820" s="18"/>
      <c r="DMG820" s="18"/>
      <c r="DMH820" s="18"/>
      <c r="DMI820" s="18"/>
      <c r="DMJ820" s="18"/>
      <c r="DMK820" s="18"/>
      <c r="DML820" s="18"/>
      <c r="DMM820" s="18"/>
      <c r="DMN820" s="18"/>
      <c r="DMO820" s="18"/>
      <c r="DMP820" s="18"/>
      <c r="DMQ820" s="18"/>
      <c r="DMR820" s="18"/>
      <c r="DMS820" s="18"/>
      <c r="DMT820" s="18"/>
      <c r="DMU820" s="18"/>
      <c r="DMV820" s="18"/>
      <c r="DMW820" s="18"/>
      <c r="DMX820" s="18"/>
      <c r="DMY820" s="18"/>
      <c r="DMZ820" s="18"/>
      <c r="DNA820" s="18"/>
      <c r="DNB820" s="18"/>
      <c r="DNC820" s="18"/>
      <c r="DND820" s="18"/>
      <c r="DNE820" s="18"/>
      <c r="DNF820" s="18"/>
      <c r="DNG820" s="18"/>
      <c r="DNH820" s="18"/>
      <c r="DNI820" s="18"/>
      <c r="DNJ820" s="18"/>
      <c r="DNK820" s="18"/>
      <c r="DNL820" s="18"/>
      <c r="DNM820" s="18"/>
      <c r="DNN820" s="18"/>
      <c r="DNO820" s="18"/>
      <c r="DNP820" s="18"/>
      <c r="DNQ820" s="18"/>
      <c r="DNR820" s="18"/>
      <c r="DNS820" s="18"/>
      <c r="DNT820" s="18"/>
      <c r="DNU820" s="18"/>
      <c r="DNV820" s="18"/>
      <c r="DNW820" s="18"/>
      <c r="DNX820" s="18"/>
      <c r="DNY820" s="18"/>
      <c r="DNZ820" s="18"/>
      <c r="DOA820" s="18"/>
      <c r="DOB820" s="18"/>
      <c r="DOC820" s="18"/>
      <c r="DOD820" s="18"/>
      <c r="DOE820" s="18"/>
      <c r="DOF820" s="18"/>
      <c r="DOG820" s="18"/>
      <c r="DOH820" s="18"/>
      <c r="DOI820" s="18"/>
      <c r="DOJ820" s="18"/>
      <c r="DOK820" s="18"/>
      <c r="DOL820" s="18"/>
      <c r="DOM820" s="18"/>
      <c r="DON820" s="18"/>
      <c r="DOO820" s="18"/>
      <c r="DOP820" s="18"/>
      <c r="DOQ820" s="18"/>
      <c r="DOR820" s="18"/>
      <c r="DOS820" s="18"/>
      <c r="DOT820" s="18"/>
      <c r="DOU820" s="18"/>
      <c r="DOV820" s="18"/>
      <c r="DOW820" s="18"/>
      <c r="DOX820" s="18"/>
      <c r="DOY820" s="18"/>
      <c r="DOZ820" s="18"/>
      <c r="DPA820" s="18"/>
      <c r="DPB820" s="18"/>
      <c r="DPC820" s="18"/>
      <c r="DPD820" s="18"/>
      <c r="DPE820" s="18"/>
      <c r="DPF820" s="18"/>
      <c r="DPG820" s="18"/>
      <c r="DPH820" s="18"/>
      <c r="DPI820" s="18"/>
      <c r="DPJ820" s="18"/>
      <c r="DPK820" s="18"/>
      <c r="DPL820" s="18"/>
      <c r="DPM820" s="18"/>
      <c r="DPN820" s="18"/>
      <c r="DPO820" s="18"/>
      <c r="DPP820" s="18"/>
      <c r="DPQ820" s="18"/>
      <c r="DPR820" s="18"/>
      <c r="DPS820" s="18"/>
      <c r="DPT820" s="18"/>
      <c r="DPU820" s="18"/>
      <c r="DPV820" s="18"/>
      <c r="DPW820" s="18"/>
      <c r="DPX820" s="18"/>
      <c r="DPY820" s="18"/>
      <c r="DPZ820" s="18"/>
      <c r="DQA820" s="18"/>
      <c r="DQB820" s="18"/>
      <c r="DQC820" s="18"/>
      <c r="DQD820" s="18"/>
      <c r="DQE820" s="18"/>
      <c r="DQF820" s="18"/>
      <c r="DQG820" s="18"/>
      <c r="DQH820" s="18"/>
      <c r="DQI820" s="18"/>
      <c r="DQJ820" s="18"/>
      <c r="DQK820" s="18"/>
      <c r="DQL820" s="18"/>
      <c r="DQM820" s="18"/>
      <c r="DQN820" s="18"/>
      <c r="DQO820" s="18"/>
      <c r="DQP820" s="18"/>
      <c r="DQQ820" s="18"/>
      <c r="DQR820" s="18"/>
      <c r="DQS820" s="18"/>
      <c r="DQT820" s="18"/>
      <c r="DQU820" s="18"/>
      <c r="DQV820" s="18"/>
      <c r="DQW820" s="18"/>
      <c r="DQX820" s="18"/>
      <c r="DQY820" s="18"/>
      <c r="DQZ820" s="18"/>
      <c r="DRA820" s="18"/>
      <c r="DRB820" s="18"/>
      <c r="DRC820" s="18"/>
      <c r="DRD820" s="18"/>
      <c r="DRE820" s="18"/>
      <c r="DRF820" s="18"/>
      <c r="DRG820" s="18"/>
      <c r="DRH820" s="18"/>
      <c r="DRI820" s="18"/>
      <c r="DRJ820" s="18"/>
      <c r="DRK820" s="18"/>
      <c r="DRL820" s="18"/>
      <c r="DRM820" s="18"/>
      <c r="DRN820" s="18"/>
      <c r="DRO820" s="18"/>
      <c r="DRP820" s="18"/>
      <c r="DRQ820" s="18"/>
      <c r="DRR820" s="18"/>
      <c r="DRS820" s="18"/>
      <c r="DRT820" s="18"/>
      <c r="DRU820" s="18"/>
      <c r="DRV820" s="18"/>
      <c r="DRW820" s="18"/>
      <c r="DRX820" s="18"/>
      <c r="DRY820" s="18"/>
      <c r="DRZ820" s="18"/>
      <c r="DSA820" s="18"/>
      <c r="DSB820" s="18"/>
      <c r="DSC820" s="18"/>
      <c r="DSD820" s="18"/>
      <c r="DSE820" s="18"/>
      <c r="DSF820" s="18"/>
      <c r="DSG820" s="18"/>
      <c r="DSH820" s="18"/>
      <c r="DSI820" s="18"/>
      <c r="DSJ820" s="18"/>
      <c r="DSK820" s="18"/>
      <c r="DSL820" s="18"/>
      <c r="DSM820" s="18"/>
      <c r="DSN820" s="18"/>
      <c r="DSO820" s="18"/>
      <c r="DSP820" s="18"/>
      <c r="DSQ820" s="18"/>
      <c r="DSR820" s="18"/>
      <c r="DSS820" s="18"/>
      <c r="DST820" s="18"/>
      <c r="DSU820" s="18"/>
      <c r="DSV820" s="18"/>
      <c r="DSW820" s="18"/>
      <c r="DSX820" s="18"/>
      <c r="DSY820" s="18"/>
      <c r="DSZ820" s="18"/>
      <c r="DTA820" s="18"/>
      <c r="DTB820" s="18"/>
      <c r="DTC820" s="18"/>
      <c r="DTD820" s="18"/>
      <c r="DTE820" s="18"/>
      <c r="DTF820" s="18"/>
      <c r="DTG820" s="18"/>
      <c r="DTH820" s="18"/>
      <c r="DTI820" s="18"/>
      <c r="DTJ820" s="18"/>
      <c r="DTK820" s="18"/>
      <c r="DTL820" s="18"/>
      <c r="DTM820" s="18"/>
      <c r="DTN820" s="18"/>
      <c r="DTO820" s="18"/>
      <c r="DTP820" s="18"/>
      <c r="DTQ820" s="18"/>
      <c r="DTR820" s="18"/>
      <c r="DTS820" s="18"/>
      <c r="DTT820" s="18"/>
      <c r="DTU820" s="18"/>
      <c r="DTV820" s="18"/>
      <c r="DTW820" s="18"/>
      <c r="DTX820" s="18"/>
      <c r="DTY820" s="18"/>
      <c r="DTZ820" s="18"/>
      <c r="DUA820" s="18"/>
      <c r="DUB820" s="18"/>
      <c r="DUC820" s="18"/>
      <c r="DUD820" s="18"/>
      <c r="DUE820" s="18"/>
      <c r="DUF820" s="18"/>
      <c r="DUG820" s="18"/>
      <c r="DUH820" s="18"/>
      <c r="DUI820" s="18"/>
      <c r="DUJ820" s="18"/>
      <c r="DUK820" s="18"/>
      <c r="DUL820" s="18"/>
      <c r="DUM820" s="18"/>
      <c r="DUN820" s="18"/>
      <c r="DUO820" s="18"/>
      <c r="DUP820" s="18"/>
      <c r="DUQ820" s="18"/>
      <c r="DUR820" s="18"/>
      <c r="DUS820" s="18"/>
      <c r="DUT820" s="18"/>
      <c r="DUU820" s="18"/>
      <c r="DUV820" s="18"/>
      <c r="DUW820" s="18"/>
      <c r="DUX820" s="18"/>
      <c r="DUY820" s="18"/>
      <c r="DUZ820" s="18"/>
      <c r="DVA820" s="18"/>
      <c r="DVB820" s="18"/>
      <c r="DVC820" s="18"/>
      <c r="DVD820" s="18"/>
      <c r="DVE820" s="18"/>
      <c r="DVF820" s="18"/>
      <c r="DVG820" s="18"/>
      <c r="DVH820" s="18"/>
      <c r="DVI820" s="18"/>
      <c r="DVJ820" s="18"/>
      <c r="DVK820" s="18"/>
      <c r="DVL820" s="18"/>
      <c r="DVM820" s="18"/>
      <c r="DVN820" s="18"/>
      <c r="DVO820" s="18"/>
      <c r="DVP820" s="18"/>
      <c r="DVQ820" s="18"/>
      <c r="DVR820" s="18"/>
      <c r="DVS820" s="18"/>
      <c r="DVT820" s="18"/>
      <c r="DVU820" s="18"/>
      <c r="DVV820" s="18"/>
      <c r="DVW820" s="18"/>
      <c r="DVX820" s="18"/>
      <c r="DVY820" s="18"/>
      <c r="DVZ820" s="18"/>
      <c r="DWA820" s="18"/>
      <c r="DWB820" s="18"/>
      <c r="DWC820" s="18"/>
      <c r="DWD820" s="18"/>
      <c r="DWE820" s="18"/>
      <c r="DWF820" s="18"/>
      <c r="DWG820" s="18"/>
      <c r="DWH820" s="18"/>
      <c r="DWI820" s="18"/>
      <c r="DWJ820" s="18"/>
      <c r="DWK820" s="18"/>
      <c r="DWL820" s="18"/>
      <c r="DWM820" s="18"/>
      <c r="DWN820" s="18"/>
      <c r="DWO820" s="18"/>
      <c r="DWP820" s="18"/>
      <c r="DWQ820" s="18"/>
      <c r="DWR820" s="18"/>
      <c r="DWS820" s="18"/>
      <c r="DWT820" s="18"/>
      <c r="DWU820" s="18"/>
      <c r="DWV820" s="18"/>
      <c r="DWW820" s="18"/>
      <c r="DWX820" s="18"/>
      <c r="DWY820" s="18"/>
      <c r="DWZ820" s="18"/>
      <c r="DXA820" s="18"/>
      <c r="DXB820" s="18"/>
      <c r="DXC820" s="18"/>
      <c r="DXD820" s="18"/>
      <c r="DXE820" s="18"/>
      <c r="DXF820" s="18"/>
      <c r="DXG820" s="18"/>
      <c r="DXH820" s="18"/>
      <c r="DXI820" s="18"/>
      <c r="DXJ820" s="18"/>
      <c r="DXK820" s="18"/>
      <c r="DXL820" s="18"/>
      <c r="DXM820" s="18"/>
      <c r="DXN820" s="18"/>
      <c r="DXO820" s="18"/>
      <c r="DXP820" s="18"/>
      <c r="DXQ820" s="18"/>
      <c r="DXR820" s="18"/>
      <c r="DXS820" s="18"/>
      <c r="DXT820" s="18"/>
      <c r="DXU820" s="18"/>
      <c r="DXV820" s="18"/>
      <c r="DXW820" s="18"/>
      <c r="DXX820" s="18"/>
      <c r="DXY820" s="18"/>
      <c r="DXZ820" s="18"/>
      <c r="DYA820" s="18"/>
      <c r="DYB820" s="18"/>
      <c r="DYC820" s="18"/>
      <c r="DYD820" s="18"/>
      <c r="DYE820" s="18"/>
      <c r="DYF820" s="18"/>
      <c r="DYG820" s="18"/>
      <c r="DYH820" s="18"/>
      <c r="DYI820" s="18"/>
      <c r="DYJ820" s="18"/>
      <c r="DYK820" s="18"/>
      <c r="DYL820" s="18"/>
      <c r="DYM820" s="18"/>
      <c r="DYN820" s="18"/>
      <c r="DYO820" s="18"/>
      <c r="DYP820" s="18"/>
      <c r="DYQ820" s="18"/>
      <c r="DYR820" s="18"/>
      <c r="DYS820" s="18"/>
      <c r="DYT820" s="18"/>
      <c r="DYU820" s="18"/>
      <c r="DYV820" s="18"/>
      <c r="DYW820" s="18"/>
      <c r="DYX820" s="18"/>
      <c r="DYY820" s="18"/>
      <c r="DYZ820" s="18"/>
      <c r="DZA820" s="18"/>
      <c r="DZB820" s="18"/>
      <c r="DZC820" s="18"/>
      <c r="DZD820" s="18"/>
      <c r="DZE820" s="18"/>
      <c r="DZF820" s="18"/>
      <c r="DZG820" s="18"/>
      <c r="DZH820" s="18"/>
      <c r="DZI820" s="18"/>
      <c r="DZJ820" s="18"/>
      <c r="DZK820" s="18"/>
      <c r="DZL820" s="18"/>
      <c r="DZM820" s="18"/>
      <c r="DZN820" s="18"/>
      <c r="DZO820" s="18"/>
      <c r="DZP820" s="18"/>
      <c r="DZQ820" s="18"/>
      <c r="DZR820" s="18"/>
      <c r="DZS820" s="18"/>
      <c r="DZT820" s="18"/>
      <c r="DZU820" s="18"/>
      <c r="DZV820" s="18"/>
      <c r="DZW820" s="18"/>
      <c r="DZX820" s="18"/>
      <c r="DZY820" s="18"/>
      <c r="DZZ820" s="18"/>
      <c r="EAA820" s="18"/>
      <c r="EAB820" s="18"/>
      <c r="EAC820" s="18"/>
      <c r="EAD820" s="18"/>
      <c r="EAE820" s="18"/>
      <c r="EAF820" s="18"/>
      <c r="EAG820" s="18"/>
      <c r="EAH820" s="18"/>
      <c r="EAI820" s="18"/>
      <c r="EAJ820" s="18"/>
      <c r="EAK820" s="18"/>
      <c r="EAL820" s="18"/>
      <c r="EAM820" s="18"/>
      <c r="EAN820" s="18"/>
      <c r="EAO820" s="18"/>
      <c r="EAP820" s="18"/>
      <c r="EAQ820" s="18"/>
      <c r="EAR820" s="18"/>
      <c r="EAS820" s="18"/>
      <c r="EAT820" s="18"/>
      <c r="EAU820" s="18"/>
      <c r="EAV820" s="18"/>
      <c r="EAW820" s="18"/>
      <c r="EAX820" s="18"/>
      <c r="EAY820" s="18"/>
      <c r="EAZ820" s="18"/>
      <c r="EBA820" s="18"/>
      <c r="EBB820" s="18"/>
      <c r="EBC820" s="18"/>
      <c r="EBD820" s="18"/>
      <c r="EBE820" s="18"/>
      <c r="EBF820" s="18"/>
      <c r="EBG820" s="18"/>
      <c r="EBH820" s="18"/>
      <c r="EBI820" s="18"/>
      <c r="EBJ820" s="18"/>
      <c r="EBK820" s="18"/>
      <c r="EBL820" s="18"/>
      <c r="EBM820" s="18"/>
      <c r="EBN820" s="18"/>
      <c r="EBO820" s="18"/>
      <c r="EBP820" s="18"/>
      <c r="EBQ820" s="18"/>
      <c r="EBR820" s="18"/>
      <c r="EBS820" s="18"/>
      <c r="EBT820" s="18"/>
      <c r="EBU820" s="18"/>
      <c r="EBV820" s="18"/>
      <c r="EBW820" s="18"/>
      <c r="EBX820" s="18"/>
      <c r="EBY820" s="18"/>
      <c r="EBZ820" s="18"/>
      <c r="ECA820" s="18"/>
      <c r="ECB820" s="18"/>
      <c r="ECC820" s="18"/>
      <c r="ECD820" s="18"/>
      <c r="ECE820" s="18"/>
      <c r="ECF820" s="18"/>
      <c r="ECG820" s="18"/>
      <c r="ECH820" s="18"/>
      <c r="ECI820" s="18"/>
      <c r="ECJ820" s="18"/>
      <c r="ECK820" s="18"/>
      <c r="ECL820" s="18"/>
      <c r="ECM820" s="18"/>
      <c r="ECN820" s="18"/>
      <c r="ECO820" s="18"/>
      <c r="ECP820" s="18"/>
      <c r="ECQ820" s="18"/>
      <c r="ECR820" s="18"/>
      <c r="ECS820" s="18"/>
      <c r="ECT820" s="18"/>
      <c r="ECU820" s="18"/>
      <c r="ECV820" s="18"/>
      <c r="ECW820" s="18"/>
      <c r="ECX820" s="18"/>
      <c r="ECY820" s="18"/>
      <c r="ECZ820" s="18"/>
      <c r="EDA820" s="18"/>
      <c r="EDB820" s="18"/>
      <c r="EDC820" s="18"/>
      <c r="EDD820" s="18"/>
      <c r="EDE820" s="18"/>
      <c r="EDF820" s="18"/>
      <c r="EDG820" s="18"/>
      <c r="EDH820" s="18"/>
      <c r="EDI820" s="18"/>
      <c r="EDJ820" s="18"/>
      <c r="EDK820" s="18"/>
      <c r="EDL820" s="18"/>
      <c r="EDM820" s="18"/>
      <c r="EDN820" s="18"/>
      <c r="EDO820" s="18"/>
      <c r="EDP820" s="18"/>
      <c r="EDQ820" s="18"/>
      <c r="EDR820" s="18"/>
      <c r="EDS820" s="18"/>
      <c r="EDT820" s="18"/>
      <c r="EDU820" s="18"/>
      <c r="EDV820" s="18"/>
      <c r="EDW820" s="18"/>
      <c r="EDX820" s="18"/>
      <c r="EDY820" s="18"/>
      <c r="EDZ820" s="18"/>
      <c r="EEA820" s="18"/>
      <c r="EEB820" s="18"/>
      <c r="EEC820" s="18"/>
      <c r="EED820" s="18"/>
      <c r="EEE820" s="18"/>
      <c r="EEF820" s="18"/>
      <c r="EEG820" s="18"/>
      <c r="EEH820" s="18"/>
      <c r="EEI820" s="18"/>
      <c r="EEJ820" s="18"/>
      <c r="EEK820" s="18"/>
      <c r="EEL820" s="18"/>
      <c r="EEM820" s="18"/>
      <c r="EEN820" s="18"/>
      <c r="EEO820" s="18"/>
      <c r="EEP820" s="18"/>
      <c r="EEQ820" s="18"/>
      <c r="EER820" s="18"/>
      <c r="EES820" s="18"/>
      <c r="EET820" s="18"/>
      <c r="EEU820" s="18"/>
      <c r="EEV820" s="18"/>
      <c r="EEW820" s="18"/>
      <c r="EEX820" s="18"/>
      <c r="EEY820" s="18"/>
      <c r="EEZ820" s="18"/>
      <c r="EFA820" s="18"/>
      <c r="EFB820" s="18"/>
      <c r="EFC820" s="18"/>
      <c r="EFD820" s="18"/>
      <c r="EFE820" s="18"/>
      <c r="EFF820" s="18"/>
      <c r="EFG820" s="18"/>
      <c r="EFH820" s="18"/>
      <c r="EFI820" s="18"/>
      <c r="EFJ820" s="18"/>
      <c r="EFK820" s="18"/>
      <c r="EFL820" s="18"/>
      <c r="EFM820" s="18"/>
      <c r="EFN820" s="18"/>
      <c r="EFO820" s="18"/>
      <c r="EFP820" s="18"/>
      <c r="EFQ820" s="18"/>
      <c r="EFR820" s="18"/>
      <c r="EFS820" s="18"/>
      <c r="EFT820" s="18"/>
      <c r="EFU820" s="18"/>
      <c r="EFV820" s="18"/>
      <c r="EFW820" s="18"/>
      <c r="EFX820" s="18"/>
      <c r="EFY820" s="18"/>
      <c r="EFZ820" s="18"/>
      <c r="EGA820" s="18"/>
      <c r="EGB820" s="18"/>
      <c r="EGC820" s="18"/>
      <c r="EGD820" s="18"/>
      <c r="EGE820" s="18"/>
      <c r="EGF820" s="18"/>
      <c r="EGG820" s="18"/>
      <c r="EGH820" s="18"/>
      <c r="EGI820" s="18"/>
      <c r="EGJ820" s="18"/>
      <c r="EGK820" s="18"/>
      <c r="EGL820" s="18"/>
      <c r="EGM820" s="18"/>
      <c r="EGN820" s="18"/>
      <c r="EGO820" s="18"/>
      <c r="EGP820" s="18"/>
      <c r="EGQ820" s="18"/>
      <c r="EGR820" s="18"/>
      <c r="EGS820" s="18"/>
      <c r="EGT820" s="18"/>
      <c r="EGU820" s="18"/>
      <c r="EGV820" s="18"/>
      <c r="EGW820" s="18"/>
      <c r="EGX820" s="18"/>
      <c r="EGY820" s="18"/>
      <c r="EGZ820" s="18"/>
      <c r="EHA820" s="18"/>
      <c r="EHB820" s="18"/>
      <c r="EHC820" s="18"/>
      <c r="EHD820" s="18"/>
      <c r="EHE820" s="18"/>
      <c r="EHF820" s="18"/>
      <c r="EHG820" s="18"/>
      <c r="EHH820" s="18"/>
      <c r="EHI820" s="18"/>
      <c r="EHJ820" s="18"/>
      <c r="EHK820" s="18"/>
      <c r="EHL820" s="18"/>
      <c r="EHM820" s="18"/>
      <c r="EHN820" s="18"/>
      <c r="EHO820" s="18"/>
      <c r="EHP820" s="18"/>
      <c r="EHQ820" s="18"/>
      <c r="EHR820" s="18"/>
      <c r="EHS820" s="18"/>
      <c r="EHT820" s="18"/>
      <c r="EHU820" s="18"/>
      <c r="EHV820" s="18"/>
      <c r="EHW820" s="18"/>
      <c r="EHX820" s="18"/>
      <c r="EHY820" s="18"/>
      <c r="EHZ820" s="18"/>
      <c r="EIA820" s="18"/>
      <c r="EIB820" s="18"/>
      <c r="EIC820" s="18"/>
      <c r="EID820" s="18"/>
      <c r="EIE820" s="18"/>
      <c r="EIF820" s="18"/>
      <c r="EIG820" s="18"/>
      <c r="EIH820" s="18"/>
      <c r="EII820" s="18"/>
      <c r="EIJ820" s="18"/>
      <c r="EIK820" s="18"/>
      <c r="EIL820" s="18"/>
      <c r="EIM820" s="18"/>
      <c r="EIN820" s="18"/>
      <c r="EIO820" s="18"/>
      <c r="EIP820" s="18"/>
      <c r="EIQ820" s="18"/>
      <c r="EIR820" s="18"/>
      <c r="EIS820" s="18"/>
      <c r="EIT820" s="18"/>
      <c r="EIU820" s="18"/>
      <c r="EIV820" s="18"/>
      <c r="EIW820" s="18"/>
      <c r="EIX820" s="18"/>
      <c r="EIY820" s="18"/>
      <c r="EIZ820" s="18"/>
      <c r="EJA820" s="18"/>
      <c r="EJB820" s="18"/>
      <c r="EJC820" s="18"/>
      <c r="EJD820" s="18"/>
      <c r="EJE820" s="18"/>
      <c r="EJF820" s="18"/>
      <c r="EJG820" s="18"/>
      <c r="EJH820" s="18"/>
      <c r="EJI820" s="18"/>
      <c r="EJJ820" s="18"/>
      <c r="EJK820" s="18"/>
      <c r="EJL820" s="18"/>
      <c r="EJM820" s="18"/>
      <c r="EJN820" s="18"/>
      <c r="EJO820" s="18"/>
      <c r="EJP820" s="18"/>
      <c r="EJQ820" s="18"/>
      <c r="EJR820" s="18"/>
      <c r="EJS820" s="18"/>
      <c r="EJT820" s="18"/>
      <c r="EJU820" s="18"/>
      <c r="EJV820" s="18"/>
      <c r="EJW820" s="18"/>
      <c r="EJX820" s="18"/>
      <c r="EJY820" s="18"/>
      <c r="EJZ820" s="18"/>
      <c r="EKA820" s="18"/>
      <c r="EKB820" s="18"/>
      <c r="EKC820" s="18"/>
      <c r="EKD820" s="18"/>
      <c r="EKE820" s="18"/>
      <c r="EKF820" s="18"/>
      <c r="EKG820" s="18"/>
      <c r="EKH820" s="18"/>
      <c r="EKI820" s="18"/>
      <c r="EKJ820" s="18"/>
      <c r="EKK820" s="18"/>
      <c r="EKL820" s="18"/>
      <c r="EKM820" s="18"/>
      <c r="EKN820" s="18"/>
      <c r="EKO820" s="18"/>
      <c r="EKP820" s="18"/>
      <c r="EKQ820" s="18"/>
      <c r="EKR820" s="18"/>
      <c r="EKS820" s="18"/>
      <c r="EKT820" s="18"/>
      <c r="EKU820" s="18"/>
      <c r="EKV820" s="18"/>
      <c r="EKW820" s="18"/>
      <c r="EKX820" s="18"/>
      <c r="EKY820" s="18"/>
      <c r="EKZ820" s="18"/>
      <c r="ELA820" s="18"/>
      <c r="ELB820" s="18"/>
      <c r="ELC820" s="18"/>
      <c r="ELD820" s="18"/>
      <c r="ELE820" s="18"/>
      <c r="ELF820" s="18"/>
      <c r="ELG820" s="18"/>
      <c r="ELH820" s="18"/>
      <c r="ELI820" s="18"/>
      <c r="ELJ820" s="18"/>
      <c r="ELK820" s="18"/>
      <c r="ELL820" s="18"/>
      <c r="ELM820" s="18"/>
      <c r="ELN820" s="18"/>
      <c r="ELO820" s="18"/>
      <c r="ELP820" s="18"/>
      <c r="ELQ820" s="18"/>
      <c r="ELR820" s="18"/>
      <c r="ELS820" s="18"/>
      <c r="ELT820" s="18"/>
      <c r="ELU820" s="18"/>
      <c r="ELV820" s="18"/>
      <c r="ELW820" s="18"/>
      <c r="ELX820" s="18"/>
      <c r="ELY820" s="18"/>
      <c r="ELZ820" s="18"/>
      <c r="EMA820" s="18"/>
      <c r="EMB820" s="18"/>
      <c r="EMC820" s="18"/>
      <c r="EMD820" s="18"/>
      <c r="EME820" s="18"/>
      <c r="EMF820" s="18"/>
      <c r="EMG820" s="18"/>
      <c r="EMH820" s="18"/>
      <c r="EMI820" s="18"/>
      <c r="EMJ820" s="18"/>
      <c r="EMK820" s="18"/>
      <c r="EML820" s="18"/>
      <c r="EMM820" s="18"/>
      <c r="EMN820" s="18"/>
      <c r="EMO820" s="18"/>
      <c r="EMP820" s="18"/>
      <c r="EMQ820" s="18"/>
      <c r="EMR820" s="18"/>
      <c r="EMS820" s="18"/>
      <c r="EMT820" s="18"/>
      <c r="EMU820" s="18"/>
      <c r="EMV820" s="18"/>
      <c r="EMW820" s="18"/>
      <c r="EMX820" s="18"/>
      <c r="EMY820" s="18"/>
      <c r="EMZ820" s="18"/>
      <c r="ENA820" s="18"/>
      <c r="ENB820" s="18"/>
      <c r="ENC820" s="18"/>
      <c r="END820" s="18"/>
      <c r="ENE820" s="18"/>
      <c r="ENF820" s="18"/>
      <c r="ENG820" s="18"/>
      <c r="ENH820" s="18"/>
      <c r="ENI820" s="18"/>
      <c r="ENJ820" s="18"/>
      <c r="ENK820" s="18"/>
      <c r="ENL820" s="18"/>
      <c r="ENM820" s="18"/>
      <c r="ENN820" s="18"/>
      <c r="ENO820" s="18"/>
      <c r="ENP820" s="18"/>
      <c r="ENQ820" s="18"/>
      <c r="ENR820" s="18"/>
      <c r="ENS820" s="18"/>
      <c r="ENT820" s="18"/>
      <c r="ENU820" s="18"/>
      <c r="ENV820" s="18"/>
      <c r="ENW820" s="18"/>
      <c r="ENX820" s="18"/>
      <c r="ENY820" s="18"/>
      <c r="ENZ820" s="18"/>
      <c r="EOA820" s="18"/>
      <c r="EOB820" s="18"/>
      <c r="EOC820" s="18"/>
      <c r="EOD820" s="18"/>
      <c r="EOE820" s="18"/>
      <c r="EOF820" s="18"/>
      <c r="EOG820" s="18"/>
      <c r="EOH820" s="18"/>
      <c r="EOI820" s="18"/>
      <c r="EOJ820" s="18"/>
      <c r="EOK820" s="18"/>
      <c r="EOL820" s="18"/>
      <c r="EOM820" s="18"/>
      <c r="EON820" s="18"/>
      <c r="EOO820" s="18"/>
      <c r="EOP820" s="18"/>
      <c r="EOQ820" s="18"/>
      <c r="EOR820" s="18"/>
      <c r="EOS820" s="18"/>
      <c r="EOT820" s="18"/>
      <c r="EOU820" s="18"/>
      <c r="EOV820" s="18"/>
      <c r="EOW820" s="18"/>
      <c r="EOX820" s="18"/>
      <c r="EOY820" s="18"/>
      <c r="EOZ820" s="18"/>
      <c r="EPA820" s="18"/>
      <c r="EPB820" s="18"/>
      <c r="EPC820" s="18"/>
      <c r="EPD820" s="18"/>
      <c r="EPE820" s="18"/>
      <c r="EPF820" s="18"/>
      <c r="EPG820" s="18"/>
      <c r="EPH820" s="18"/>
      <c r="EPI820" s="18"/>
      <c r="EPJ820" s="18"/>
      <c r="EPK820" s="18"/>
      <c r="EPL820" s="18"/>
      <c r="EPM820" s="18"/>
      <c r="EPN820" s="18"/>
      <c r="EPO820" s="18"/>
      <c r="EPP820" s="18"/>
      <c r="EPQ820" s="18"/>
      <c r="EPR820" s="18"/>
      <c r="EPS820" s="18"/>
      <c r="EPT820" s="18"/>
      <c r="EPU820" s="18"/>
      <c r="EPV820" s="18"/>
      <c r="EPW820" s="18"/>
      <c r="EPX820" s="18"/>
      <c r="EPY820" s="18"/>
      <c r="EPZ820" s="18"/>
      <c r="EQA820" s="18"/>
      <c r="EQB820" s="18"/>
      <c r="EQC820" s="18"/>
      <c r="EQD820" s="18"/>
      <c r="EQE820" s="18"/>
      <c r="EQF820" s="18"/>
      <c r="EQG820" s="18"/>
      <c r="EQH820" s="18"/>
      <c r="EQI820" s="18"/>
      <c r="EQJ820" s="18"/>
      <c r="EQK820" s="18"/>
      <c r="EQL820" s="18"/>
      <c r="EQM820" s="18"/>
      <c r="EQN820" s="18"/>
      <c r="EQO820" s="18"/>
      <c r="EQP820" s="18"/>
      <c r="EQQ820" s="18"/>
      <c r="EQR820" s="18"/>
      <c r="EQS820" s="18"/>
      <c r="EQT820" s="18"/>
      <c r="EQU820" s="18"/>
      <c r="EQV820" s="18"/>
      <c r="EQW820" s="18"/>
      <c r="EQX820" s="18"/>
      <c r="EQY820" s="18"/>
      <c r="EQZ820" s="18"/>
      <c r="ERA820" s="18"/>
      <c r="ERB820" s="18"/>
      <c r="ERC820" s="18"/>
      <c r="ERD820" s="18"/>
      <c r="ERE820" s="18"/>
      <c r="ERF820" s="18"/>
      <c r="ERG820" s="18"/>
      <c r="ERH820" s="18"/>
      <c r="ERI820" s="18"/>
      <c r="ERJ820" s="18"/>
      <c r="ERK820" s="18"/>
      <c r="ERL820" s="18"/>
      <c r="ERM820" s="18"/>
      <c r="ERN820" s="18"/>
      <c r="ERO820" s="18"/>
      <c r="ERP820" s="18"/>
      <c r="ERQ820" s="18"/>
      <c r="ERR820" s="18"/>
      <c r="ERS820" s="18"/>
      <c r="ERT820" s="18"/>
      <c r="ERU820" s="18"/>
      <c r="ERV820" s="18"/>
      <c r="ERW820" s="18"/>
      <c r="ERX820" s="18"/>
      <c r="ERY820" s="18"/>
      <c r="ERZ820" s="18"/>
      <c r="ESA820" s="18"/>
      <c r="ESB820" s="18"/>
      <c r="ESC820" s="18"/>
      <c r="ESD820" s="18"/>
      <c r="ESE820" s="18"/>
      <c r="ESF820" s="18"/>
      <c r="ESG820" s="18"/>
      <c r="ESH820" s="18"/>
      <c r="ESI820" s="18"/>
      <c r="ESJ820" s="18"/>
      <c r="ESK820" s="18"/>
      <c r="ESL820" s="18"/>
      <c r="ESM820" s="18"/>
      <c r="ESN820" s="18"/>
      <c r="ESO820" s="18"/>
      <c r="ESP820" s="18"/>
      <c r="ESQ820" s="18"/>
      <c r="ESR820" s="18"/>
      <c r="ESS820" s="18"/>
      <c r="EST820" s="18"/>
      <c r="ESU820" s="18"/>
      <c r="ESV820" s="18"/>
      <c r="ESW820" s="18"/>
      <c r="ESX820" s="18"/>
      <c r="ESY820" s="18"/>
      <c r="ESZ820" s="18"/>
      <c r="ETA820" s="18"/>
      <c r="ETB820" s="18"/>
      <c r="ETC820" s="18"/>
      <c r="ETD820" s="18"/>
      <c r="ETE820" s="18"/>
      <c r="ETF820" s="18"/>
      <c r="ETG820" s="18"/>
      <c r="ETH820" s="18"/>
      <c r="ETI820" s="18"/>
      <c r="ETJ820" s="18"/>
      <c r="ETK820" s="18"/>
      <c r="ETL820" s="18"/>
      <c r="ETM820" s="18"/>
      <c r="ETN820" s="18"/>
      <c r="ETO820" s="18"/>
      <c r="ETP820" s="18"/>
      <c r="ETQ820" s="18"/>
      <c r="ETR820" s="18"/>
      <c r="ETS820" s="18"/>
      <c r="ETT820" s="18"/>
      <c r="ETU820" s="18"/>
      <c r="ETV820" s="18"/>
      <c r="ETW820" s="18"/>
      <c r="ETX820" s="18"/>
      <c r="ETY820" s="18"/>
      <c r="ETZ820" s="18"/>
      <c r="EUA820" s="18"/>
      <c r="EUB820" s="18"/>
      <c r="EUC820" s="18"/>
      <c r="EUD820" s="18"/>
      <c r="EUE820" s="18"/>
      <c r="EUF820" s="18"/>
      <c r="EUG820" s="18"/>
      <c r="EUH820" s="18"/>
      <c r="EUI820" s="18"/>
      <c r="EUJ820" s="18"/>
      <c r="EUK820" s="18"/>
      <c r="EUL820" s="18"/>
      <c r="EUM820" s="18"/>
      <c r="EUN820" s="18"/>
      <c r="EUO820" s="18"/>
      <c r="EUP820" s="18"/>
      <c r="EUQ820" s="18"/>
      <c r="EUR820" s="18"/>
      <c r="EUS820" s="18"/>
      <c r="EUT820" s="18"/>
      <c r="EUU820" s="18"/>
      <c r="EUV820" s="18"/>
      <c r="EUW820" s="18"/>
      <c r="EUX820" s="18"/>
      <c r="EUY820" s="18"/>
      <c r="EUZ820" s="18"/>
      <c r="EVA820" s="18"/>
      <c r="EVB820" s="18"/>
      <c r="EVC820" s="18"/>
      <c r="EVD820" s="18"/>
      <c r="EVE820" s="18"/>
      <c r="EVF820" s="18"/>
      <c r="EVG820" s="18"/>
      <c r="EVH820" s="18"/>
      <c r="EVI820" s="18"/>
      <c r="EVJ820" s="18"/>
      <c r="EVK820" s="18"/>
      <c r="EVL820" s="18"/>
      <c r="EVM820" s="18"/>
      <c r="EVN820" s="18"/>
      <c r="EVO820" s="18"/>
      <c r="EVP820" s="18"/>
      <c r="EVQ820" s="18"/>
      <c r="EVR820" s="18"/>
      <c r="EVS820" s="18"/>
      <c r="EVT820" s="18"/>
      <c r="EVU820" s="18"/>
      <c r="EVV820" s="18"/>
      <c r="EVW820" s="18"/>
      <c r="EVX820" s="18"/>
      <c r="EVY820" s="18"/>
      <c r="EVZ820" s="18"/>
      <c r="EWA820" s="18"/>
      <c r="EWB820" s="18"/>
      <c r="EWC820" s="18"/>
      <c r="EWD820" s="18"/>
      <c r="EWE820" s="18"/>
      <c r="EWF820" s="18"/>
      <c r="EWG820" s="18"/>
      <c r="EWH820" s="18"/>
      <c r="EWI820" s="18"/>
      <c r="EWJ820" s="18"/>
      <c r="EWK820" s="18"/>
      <c r="EWL820" s="18"/>
      <c r="EWM820" s="18"/>
      <c r="EWN820" s="18"/>
      <c r="EWO820" s="18"/>
      <c r="EWP820" s="18"/>
      <c r="EWQ820" s="18"/>
      <c r="EWR820" s="18"/>
      <c r="EWS820" s="18"/>
      <c r="EWT820" s="18"/>
      <c r="EWU820" s="18"/>
      <c r="EWV820" s="18"/>
      <c r="EWW820" s="18"/>
      <c r="EWX820" s="18"/>
      <c r="EWY820" s="18"/>
      <c r="EWZ820" s="18"/>
      <c r="EXA820" s="18"/>
      <c r="EXB820" s="18"/>
      <c r="EXC820" s="18"/>
      <c r="EXD820" s="18"/>
      <c r="EXE820" s="18"/>
      <c r="EXF820" s="18"/>
      <c r="EXG820" s="18"/>
      <c r="EXH820" s="18"/>
      <c r="EXI820" s="18"/>
      <c r="EXJ820" s="18"/>
      <c r="EXK820" s="18"/>
      <c r="EXL820" s="18"/>
      <c r="EXM820" s="18"/>
      <c r="EXN820" s="18"/>
      <c r="EXO820" s="18"/>
      <c r="EXP820" s="18"/>
      <c r="EXQ820" s="18"/>
      <c r="EXR820" s="18"/>
      <c r="EXS820" s="18"/>
      <c r="EXT820" s="18"/>
      <c r="EXU820" s="18"/>
      <c r="EXV820" s="18"/>
      <c r="EXW820" s="18"/>
      <c r="EXX820" s="18"/>
      <c r="EXY820" s="18"/>
      <c r="EXZ820" s="18"/>
      <c r="EYA820" s="18"/>
      <c r="EYB820" s="18"/>
      <c r="EYC820" s="18"/>
      <c r="EYD820" s="18"/>
      <c r="EYE820" s="18"/>
      <c r="EYF820" s="18"/>
      <c r="EYG820" s="18"/>
      <c r="EYH820" s="18"/>
      <c r="EYI820" s="18"/>
      <c r="EYJ820" s="18"/>
      <c r="EYK820" s="18"/>
      <c r="EYL820" s="18"/>
      <c r="EYM820" s="18"/>
      <c r="EYN820" s="18"/>
      <c r="EYO820" s="18"/>
      <c r="EYP820" s="18"/>
      <c r="EYQ820" s="18"/>
      <c r="EYR820" s="18"/>
      <c r="EYS820" s="18"/>
      <c r="EYT820" s="18"/>
      <c r="EYU820" s="18"/>
      <c r="EYV820" s="18"/>
      <c r="EYW820" s="18"/>
      <c r="EYX820" s="18"/>
      <c r="EYY820" s="18"/>
      <c r="EYZ820" s="18"/>
      <c r="EZA820" s="18"/>
      <c r="EZB820" s="18"/>
      <c r="EZC820" s="18"/>
      <c r="EZD820" s="18"/>
      <c r="EZE820" s="18"/>
      <c r="EZF820" s="18"/>
      <c r="EZG820" s="18"/>
      <c r="EZH820" s="18"/>
      <c r="EZI820" s="18"/>
      <c r="EZJ820" s="18"/>
      <c r="EZK820" s="18"/>
      <c r="EZL820" s="18"/>
      <c r="EZM820" s="18"/>
      <c r="EZN820" s="18"/>
      <c r="EZO820" s="18"/>
      <c r="EZP820" s="18"/>
      <c r="EZQ820" s="18"/>
      <c r="EZR820" s="18"/>
      <c r="EZS820" s="18"/>
      <c r="EZT820" s="18"/>
      <c r="EZU820" s="18"/>
      <c r="EZV820" s="18"/>
      <c r="EZW820" s="18"/>
      <c r="EZX820" s="18"/>
      <c r="EZY820" s="18"/>
      <c r="EZZ820" s="18"/>
      <c r="FAA820" s="18"/>
      <c r="FAB820" s="18"/>
      <c r="FAC820" s="18"/>
      <c r="FAD820" s="18"/>
      <c r="FAE820" s="18"/>
      <c r="FAF820" s="18"/>
      <c r="FAG820" s="18"/>
      <c r="FAH820" s="18"/>
      <c r="FAI820" s="18"/>
      <c r="FAJ820" s="18"/>
      <c r="FAK820" s="18"/>
      <c r="FAL820" s="18"/>
      <c r="FAM820" s="18"/>
      <c r="FAN820" s="18"/>
      <c r="FAO820" s="18"/>
      <c r="FAP820" s="18"/>
      <c r="FAQ820" s="18"/>
      <c r="FAR820" s="18"/>
      <c r="FAS820" s="18"/>
      <c r="FAT820" s="18"/>
      <c r="FAU820" s="18"/>
      <c r="FAV820" s="18"/>
      <c r="FAW820" s="18"/>
      <c r="FAX820" s="18"/>
      <c r="FAY820" s="18"/>
      <c r="FAZ820" s="18"/>
      <c r="FBA820" s="18"/>
      <c r="FBB820" s="18"/>
      <c r="FBC820" s="18"/>
      <c r="FBD820" s="18"/>
      <c r="FBE820" s="18"/>
      <c r="FBF820" s="18"/>
      <c r="FBG820" s="18"/>
      <c r="FBH820" s="18"/>
      <c r="FBI820" s="18"/>
      <c r="FBJ820" s="18"/>
      <c r="FBK820" s="18"/>
      <c r="FBL820" s="18"/>
      <c r="FBM820" s="18"/>
      <c r="FBN820" s="18"/>
      <c r="FBO820" s="18"/>
      <c r="FBP820" s="18"/>
      <c r="FBQ820" s="18"/>
      <c r="FBR820" s="18"/>
      <c r="FBS820" s="18"/>
      <c r="FBT820" s="18"/>
      <c r="FBU820" s="18"/>
      <c r="FBV820" s="18"/>
      <c r="FBW820" s="18"/>
      <c r="FBX820" s="18"/>
      <c r="FBY820" s="18"/>
      <c r="FBZ820" s="18"/>
      <c r="FCA820" s="18"/>
      <c r="FCB820" s="18"/>
      <c r="FCC820" s="18"/>
      <c r="FCD820" s="18"/>
      <c r="FCE820" s="18"/>
      <c r="FCF820" s="18"/>
      <c r="FCG820" s="18"/>
      <c r="FCH820" s="18"/>
      <c r="FCI820" s="18"/>
      <c r="FCJ820" s="18"/>
      <c r="FCK820" s="18"/>
      <c r="FCL820" s="18"/>
      <c r="FCM820" s="18"/>
      <c r="FCN820" s="18"/>
      <c r="FCO820" s="18"/>
      <c r="FCP820" s="18"/>
      <c r="FCQ820" s="18"/>
      <c r="FCR820" s="18"/>
      <c r="FCS820" s="18"/>
      <c r="FCT820" s="18"/>
      <c r="FCU820" s="18"/>
      <c r="FCV820" s="18"/>
      <c r="FCW820" s="18"/>
      <c r="FCX820" s="18"/>
      <c r="FCY820" s="18"/>
      <c r="FCZ820" s="18"/>
      <c r="FDA820" s="18"/>
      <c r="FDB820" s="18"/>
      <c r="FDC820" s="18"/>
      <c r="FDD820" s="18"/>
      <c r="FDE820" s="18"/>
      <c r="FDF820" s="18"/>
      <c r="FDG820" s="18"/>
      <c r="FDH820" s="18"/>
      <c r="FDI820" s="18"/>
      <c r="FDJ820" s="18"/>
      <c r="FDK820" s="18"/>
      <c r="FDL820" s="18"/>
      <c r="FDM820" s="18"/>
      <c r="FDN820" s="18"/>
      <c r="FDO820" s="18"/>
      <c r="FDP820" s="18"/>
      <c r="FDQ820" s="18"/>
      <c r="FDR820" s="18"/>
      <c r="FDS820" s="18"/>
      <c r="FDT820" s="18"/>
      <c r="FDU820" s="18"/>
      <c r="FDV820" s="18"/>
      <c r="FDW820" s="18"/>
      <c r="FDX820" s="18"/>
      <c r="FDY820" s="18"/>
      <c r="FDZ820" s="18"/>
      <c r="FEA820" s="18"/>
      <c r="FEB820" s="18"/>
      <c r="FEC820" s="18"/>
      <c r="FED820" s="18"/>
      <c r="FEE820" s="18"/>
      <c r="FEF820" s="18"/>
      <c r="FEG820" s="18"/>
      <c r="FEH820" s="18"/>
      <c r="FEI820" s="18"/>
      <c r="FEJ820" s="18"/>
      <c r="FEK820" s="18"/>
      <c r="FEL820" s="18"/>
      <c r="FEM820" s="18"/>
      <c r="FEN820" s="18"/>
      <c r="FEO820" s="18"/>
      <c r="FEP820" s="18"/>
      <c r="FEQ820" s="18"/>
      <c r="FER820" s="18"/>
      <c r="FES820" s="18"/>
      <c r="FET820" s="18"/>
      <c r="FEU820" s="18"/>
      <c r="FEV820" s="18"/>
      <c r="FEW820" s="18"/>
      <c r="FEX820" s="18"/>
      <c r="FEY820" s="18"/>
      <c r="FEZ820" s="18"/>
      <c r="FFA820" s="18"/>
      <c r="FFB820" s="18"/>
      <c r="FFC820" s="18"/>
      <c r="FFD820" s="18"/>
      <c r="FFE820" s="18"/>
      <c r="FFF820" s="18"/>
      <c r="FFG820" s="18"/>
      <c r="FFH820" s="18"/>
      <c r="FFI820" s="18"/>
      <c r="FFJ820" s="18"/>
      <c r="FFK820" s="18"/>
      <c r="FFL820" s="18"/>
      <c r="FFM820" s="18"/>
      <c r="FFN820" s="18"/>
      <c r="FFO820" s="18"/>
      <c r="FFP820" s="18"/>
      <c r="FFQ820" s="18"/>
      <c r="FFR820" s="18"/>
      <c r="FFS820" s="18"/>
      <c r="FFT820" s="18"/>
      <c r="FFU820" s="18"/>
      <c r="FFV820" s="18"/>
      <c r="FFW820" s="18"/>
      <c r="FFX820" s="18"/>
      <c r="FFY820" s="18"/>
      <c r="FFZ820" s="18"/>
      <c r="FGA820" s="18"/>
      <c r="FGB820" s="18"/>
      <c r="FGC820" s="18"/>
      <c r="FGD820" s="18"/>
      <c r="FGE820" s="18"/>
      <c r="FGF820" s="18"/>
      <c r="FGG820" s="18"/>
      <c r="FGH820" s="18"/>
      <c r="FGI820" s="18"/>
      <c r="FGJ820" s="18"/>
      <c r="FGK820" s="18"/>
      <c r="FGL820" s="18"/>
      <c r="FGM820" s="18"/>
      <c r="FGN820" s="18"/>
      <c r="FGO820" s="18"/>
      <c r="FGP820" s="18"/>
      <c r="FGQ820" s="18"/>
      <c r="FGR820" s="18"/>
      <c r="FGS820" s="18"/>
      <c r="FGT820" s="18"/>
      <c r="FGU820" s="18"/>
      <c r="FGV820" s="18"/>
      <c r="FGW820" s="18"/>
      <c r="FGX820" s="18"/>
      <c r="FGY820" s="18"/>
      <c r="FGZ820" s="18"/>
      <c r="FHA820" s="18"/>
      <c r="FHB820" s="18"/>
      <c r="FHC820" s="18"/>
      <c r="FHD820" s="18"/>
      <c r="FHE820" s="18"/>
      <c r="FHF820" s="18"/>
      <c r="FHG820" s="18"/>
      <c r="FHH820" s="18"/>
      <c r="FHI820" s="18"/>
      <c r="FHJ820" s="18"/>
      <c r="FHK820" s="18"/>
      <c r="FHL820" s="18"/>
      <c r="FHM820" s="18"/>
      <c r="FHN820" s="18"/>
      <c r="FHO820" s="18"/>
      <c r="FHP820" s="18"/>
      <c r="FHQ820" s="18"/>
      <c r="FHR820" s="18"/>
      <c r="FHS820" s="18"/>
      <c r="FHT820" s="18"/>
      <c r="FHU820" s="18"/>
      <c r="FHV820" s="18"/>
      <c r="FHW820" s="18"/>
      <c r="FHX820" s="18"/>
      <c r="FHY820" s="18"/>
      <c r="FHZ820" s="18"/>
      <c r="FIA820" s="18"/>
      <c r="FIB820" s="18"/>
      <c r="FIC820" s="18"/>
      <c r="FID820" s="18"/>
      <c r="FIE820" s="18"/>
      <c r="FIF820" s="18"/>
      <c r="FIG820" s="18"/>
      <c r="FIH820" s="18"/>
      <c r="FII820" s="18"/>
      <c r="FIJ820" s="18"/>
      <c r="FIK820" s="18"/>
      <c r="FIL820" s="18"/>
      <c r="FIM820" s="18"/>
      <c r="FIN820" s="18"/>
      <c r="FIO820" s="18"/>
      <c r="FIP820" s="18"/>
      <c r="FIQ820" s="18"/>
      <c r="FIR820" s="18"/>
      <c r="FIS820" s="18"/>
      <c r="FIT820" s="18"/>
      <c r="FIU820" s="18"/>
      <c r="FIV820" s="18"/>
      <c r="FIW820" s="18"/>
      <c r="FIX820" s="18"/>
      <c r="FIY820" s="18"/>
      <c r="FIZ820" s="18"/>
      <c r="FJA820" s="18"/>
      <c r="FJB820" s="18"/>
      <c r="FJC820" s="18"/>
      <c r="FJD820" s="18"/>
      <c r="FJE820" s="18"/>
      <c r="FJF820" s="18"/>
      <c r="FJG820" s="18"/>
      <c r="FJH820" s="18"/>
      <c r="FJI820" s="18"/>
      <c r="FJJ820" s="18"/>
      <c r="FJK820" s="18"/>
      <c r="FJL820" s="18"/>
      <c r="FJM820" s="18"/>
      <c r="FJN820" s="18"/>
      <c r="FJO820" s="18"/>
      <c r="FJP820" s="18"/>
      <c r="FJQ820" s="18"/>
      <c r="FJR820" s="18"/>
      <c r="FJS820" s="18"/>
      <c r="FJT820" s="18"/>
      <c r="FJU820" s="18"/>
      <c r="FJV820" s="18"/>
      <c r="FJW820" s="18"/>
      <c r="FJX820" s="18"/>
      <c r="FJY820" s="18"/>
      <c r="FJZ820" s="18"/>
      <c r="FKA820" s="18"/>
      <c r="FKB820" s="18"/>
      <c r="FKC820" s="18"/>
      <c r="FKD820" s="18"/>
      <c r="FKE820" s="18"/>
      <c r="FKF820" s="18"/>
      <c r="FKG820" s="18"/>
      <c r="FKH820" s="18"/>
      <c r="FKI820" s="18"/>
      <c r="FKJ820" s="18"/>
      <c r="FKK820" s="18"/>
      <c r="FKL820" s="18"/>
      <c r="FKM820" s="18"/>
      <c r="FKN820" s="18"/>
      <c r="FKO820" s="18"/>
      <c r="FKP820" s="18"/>
      <c r="FKQ820" s="18"/>
      <c r="FKR820" s="18"/>
      <c r="FKS820" s="18"/>
      <c r="FKT820" s="18"/>
      <c r="FKU820" s="18"/>
      <c r="FKV820" s="18"/>
      <c r="FKW820" s="18"/>
      <c r="FKX820" s="18"/>
      <c r="FKY820" s="18"/>
      <c r="FKZ820" s="18"/>
      <c r="FLA820" s="18"/>
      <c r="FLB820" s="18"/>
      <c r="FLC820" s="18"/>
      <c r="FLD820" s="18"/>
      <c r="FLE820" s="18"/>
      <c r="FLF820" s="18"/>
      <c r="FLG820" s="18"/>
      <c r="FLH820" s="18"/>
      <c r="FLI820" s="18"/>
      <c r="FLJ820" s="18"/>
      <c r="FLK820" s="18"/>
      <c r="FLL820" s="18"/>
      <c r="FLM820" s="18"/>
      <c r="FLN820" s="18"/>
      <c r="FLO820" s="18"/>
      <c r="FLP820" s="18"/>
      <c r="FLQ820" s="18"/>
      <c r="FLR820" s="18"/>
      <c r="FLS820" s="18"/>
      <c r="FLT820" s="18"/>
      <c r="FLU820" s="18"/>
      <c r="FLV820" s="18"/>
      <c r="FLW820" s="18"/>
      <c r="FLX820" s="18"/>
      <c r="FLY820" s="18"/>
      <c r="FLZ820" s="18"/>
      <c r="FMA820" s="18"/>
      <c r="FMB820" s="18"/>
      <c r="FMC820" s="18"/>
      <c r="FMD820" s="18"/>
      <c r="FME820" s="18"/>
      <c r="FMF820" s="18"/>
      <c r="FMG820" s="18"/>
      <c r="FMH820" s="18"/>
      <c r="FMI820" s="18"/>
      <c r="FMJ820" s="18"/>
      <c r="FMK820" s="18"/>
      <c r="FML820" s="18"/>
      <c r="FMM820" s="18"/>
      <c r="FMN820" s="18"/>
      <c r="FMO820" s="18"/>
      <c r="FMP820" s="18"/>
      <c r="FMQ820" s="18"/>
      <c r="FMR820" s="18"/>
      <c r="FMS820" s="18"/>
      <c r="FMT820" s="18"/>
      <c r="FMU820" s="18"/>
      <c r="FMV820" s="18"/>
      <c r="FMW820" s="18"/>
      <c r="FMX820" s="18"/>
      <c r="FMY820" s="18"/>
      <c r="FMZ820" s="18"/>
      <c r="FNA820" s="18"/>
      <c r="FNB820" s="18"/>
      <c r="FNC820" s="18"/>
      <c r="FND820" s="18"/>
      <c r="FNE820" s="18"/>
      <c r="FNF820" s="18"/>
      <c r="FNG820" s="18"/>
      <c r="FNH820" s="18"/>
      <c r="FNI820" s="18"/>
      <c r="FNJ820" s="18"/>
      <c r="FNK820" s="18"/>
      <c r="FNL820" s="18"/>
      <c r="FNM820" s="18"/>
      <c r="FNN820" s="18"/>
      <c r="FNO820" s="18"/>
      <c r="FNP820" s="18"/>
      <c r="FNQ820" s="18"/>
      <c r="FNR820" s="18"/>
      <c r="FNS820" s="18"/>
      <c r="FNT820" s="18"/>
      <c r="FNU820" s="18"/>
      <c r="FNV820" s="18"/>
      <c r="FNW820" s="18"/>
      <c r="FNX820" s="18"/>
      <c r="FNY820" s="18"/>
      <c r="FNZ820" s="18"/>
      <c r="FOA820" s="18"/>
      <c r="FOB820" s="18"/>
      <c r="FOC820" s="18"/>
      <c r="FOD820" s="18"/>
      <c r="FOE820" s="18"/>
      <c r="FOF820" s="18"/>
      <c r="FOG820" s="18"/>
      <c r="FOH820" s="18"/>
      <c r="FOI820" s="18"/>
      <c r="FOJ820" s="18"/>
      <c r="FOK820" s="18"/>
      <c r="FOL820" s="18"/>
      <c r="FOM820" s="18"/>
      <c r="FON820" s="18"/>
      <c r="FOO820" s="18"/>
      <c r="FOP820" s="18"/>
      <c r="FOQ820" s="18"/>
      <c r="FOR820" s="18"/>
      <c r="FOS820" s="18"/>
      <c r="FOT820" s="18"/>
      <c r="FOU820" s="18"/>
      <c r="FOV820" s="18"/>
      <c r="FOW820" s="18"/>
      <c r="FOX820" s="18"/>
      <c r="FOY820" s="18"/>
      <c r="FOZ820" s="18"/>
      <c r="FPA820" s="18"/>
      <c r="FPB820" s="18"/>
      <c r="FPC820" s="18"/>
      <c r="FPD820" s="18"/>
      <c r="FPE820" s="18"/>
      <c r="FPF820" s="18"/>
      <c r="FPG820" s="18"/>
      <c r="FPH820" s="18"/>
      <c r="FPI820" s="18"/>
      <c r="FPJ820" s="18"/>
      <c r="FPK820" s="18"/>
      <c r="FPL820" s="18"/>
      <c r="FPM820" s="18"/>
      <c r="FPN820" s="18"/>
      <c r="FPO820" s="18"/>
      <c r="FPP820" s="18"/>
      <c r="FPQ820" s="18"/>
      <c r="FPR820" s="18"/>
      <c r="FPS820" s="18"/>
      <c r="FPT820" s="18"/>
      <c r="FPU820" s="18"/>
      <c r="FPV820" s="18"/>
      <c r="FPW820" s="18"/>
      <c r="FPX820" s="18"/>
      <c r="FPY820" s="18"/>
      <c r="FPZ820" s="18"/>
      <c r="FQA820" s="18"/>
      <c r="FQB820" s="18"/>
      <c r="FQC820" s="18"/>
      <c r="FQD820" s="18"/>
      <c r="FQE820" s="18"/>
      <c r="FQF820" s="18"/>
      <c r="FQG820" s="18"/>
      <c r="FQH820" s="18"/>
      <c r="FQI820" s="18"/>
      <c r="FQJ820" s="18"/>
      <c r="FQK820" s="18"/>
      <c r="FQL820" s="18"/>
      <c r="FQM820" s="18"/>
      <c r="FQN820" s="18"/>
      <c r="FQO820" s="18"/>
      <c r="FQP820" s="18"/>
      <c r="FQQ820" s="18"/>
      <c r="FQR820" s="18"/>
      <c r="FQS820" s="18"/>
      <c r="FQT820" s="18"/>
      <c r="FQU820" s="18"/>
      <c r="FQV820" s="18"/>
      <c r="FQW820" s="18"/>
      <c r="FQX820" s="18"/>
      <c r="FQY820" s="18"/>
      <c r="FQZ820" s="18"/>
      <c r="FRA820" s="18"/>
      <c r="FRB820" s="18"/>
      <c r="FRC820" s="18"/>
      <c r="FRD820" s="18"/>
      <c r="FRE820" s="18"/>
      <c r="FRF820" s="18"/>
      <c r="FRG820" s="18"/>
      <c r="FRH820" s="18"/>
      <c r="FRI820" s="18"/>
      <c r="FRJ820" s="18"/>
      <c r="FRK820" s="18"/>
      <c r="FRL820" s="18"/>
      <c r="FRM820" s="18"/>
      <c r="FRN820" s="18"/>
      <c r="FRO820" s="18"/>
      <c r="FRP820" s="18"/>
      <c r="FRQ820" s="18"/>
      <c r="FRR820" s="18"/>
      <c r="FRS820" s="18"/>
      <c r="FRT820" s="18"/>
      <c r="FRU820" s="18"/>
      <c r="FRV820" s="18"/>
      <c r="FRW820" s="18"/>
      <c r="FRX820" s="18"/>
      <c r="FRY820" s="18"/>
      <c r="FRZ820" s="18"/>
      <c r="FSA820" s="18"/>
      <c r="FSB820" s="18"/>
      <c r="FSC820" s="18"/>
      <c r="FSD820" s="18"/>
      <c r="FSE820" s="18"/>
      <c r="FSF820" s="18"/>
      <c r="FSG820" s="18"/>
      <c r="FSH820" s="18"/>
      <c r="FSI820" s="18"/>
      <c r="FSJ820" s="18"/>
      <c r="FSK820" s="18"/>
      <c r="FSL820" s="18"/>
      <c r="FSM820" s="18"/>
      <c r="FSN820" s="18"/>
      <c r="FSO820" s="18"/>
      <c r="FSP820" s="18"/>
      <c r="FSQ820" s="18"/>
      <c r="FSR820" s="18"/>
      <c r="FSS820" s="18"/>
      <c r="FST820" s="18"/>
      <c r="FSU820" s="18"/>
      <c r="FSV820" s="18"/>
      <c r="FSW820" s="18"/>
      <c r="FSX820" s="18"/>
      <c r="FSY820" s="18"/>
      <c r="FSZ820" s="18"/>
      <c r="FTA820" s="18"/>
      <c r="FTB820" s="18"/>
      <c r="FTC820" s="18"/>
      <c r="FTD820" s="18"/>
      <c r="FTE820" s="18"/>
      <c r="FTF820" s="18"/>
      <c r="FTG820" s="18"/>
      <c r="FTH820" s="18"/>
      <c r="FTI820" s="18"/>
      <c r="FTJ820" s="18"/>
      <c r="FTK820" s="18"/>
      <c r="FTL820" s="18"/>
      <c r="FTM820" s="18"/>
      <c r="FTN820" s="18"/>
      <c r="FTO820" s="18"/>
      <c r="FTP820" s="18"/>
      <c r="FTQ820" s="18"/>
      <c r="FTR820" s="18"/>
      <c r="FTS820" s="18"/>
      <c r="FTT820" s="18"/>
      <c r="FTU820" s="18"/>
      <c r="FTV820" s="18"/>
      <c r="FTW820" s="18"/>
      <c r="FTX820" s="18"/>
      <c r="FTY820" s="18"/>
      <c r="FTZ820" s="18"/>
      <c r="FUA820" s="18"/>
      <c r="FUB820" s="18"/>
      <c r="FUC820" s="18"/>
      <c r="FUD820" s="18"/>
      <c r="FUE820" s="18"/>
      <c r="FUF820" s="18"/>
      <c r="FUG820" s="18"/>
      <c r="FUH820" s="18"/>
      <c r="FUI820" s="18"/>
      <c r="FUJ820" s="18"/>
      <c r="FUK820" s="18"/>
      <c r="FUL820" s="18"/>
      <c r="FUM820" s="18"/>
      <c r="FUN820" s="18"/>
      <c r="FUO820" s="18"/>
      <c r="FUP820" s="18"/>
      <c r="FUQ820" s="18"/>
      <c r="FUR820" s="18"/>
      <c r="FUS820" s="18"/>
      <c r="FUT820" s="18"/>
      <c r="FUU820" s="18"/>
      <c r="FUV820" s="18"/>
      <c r="FUW820" s="18"/>
      <c r="FUX820" s="18"/>
      <c r="FUY820" s="18"/>
      <c r="FUZ820" s="18"/>
      <c r="FVA820" s="18"/>
      <c r="FVB820" s="18"/>
      <c r="FVC820" s="18"/>
      <c r="FVD820" s="18"/>
      <c r="FVE820" s="18"/>
      <c r="FVF820" s="18"/>
      <c r="FVG820" s="18"/>
      <c r="FVH820" s="18"/>
      <c r="FVI820" s="18"/>
      <c r="FVJ820" s="18"/>
      <c r="FVK820" s="18"/>
      <c r="FVL820" s="18"/>
      <c r="FVM820" s="18"/>
      <c r="FVN820" s="18"/>
      <c r="FVO820" s="18"/>
      <c r="FVP820" s="18"/>
      <c r="FVQ820" s="18"/>
      <c r="FVR820" s="18"/>
      <c r="FVS820" s="18"/>
      <c r="FVT820" s="18"/>
      <c r="FVU820" s="18"/>
      <c r="FVV820" s="18"/>
      <c r="FVW820" s="18"/>
      <c r="FVX820" s="18"/>
      <c r="FVY820" s="18"/>
      <c r="FVZ820" s="18"/>
      <c r="FWA820" s="18"/>
      <c r="FWB820" s="18"/>
      <c r="FWC820" s="18"/>
      <c r="FWD820" s="18"/>
      <c r="FWE820" s="18"/>
      <c r="FWF820" s="18"/>
      <c r="FWG820" s="18"/>
      <c r="FWH820" s="18"/>
      <c r="FWI820" s="18"/>
      <c r="FWJ820" s="18"/>
      <c r="FWK820" s="18"/>
      <c r="FWL820" s="18"/>
      <c r="FWM820" s="18"/>
      <c r="FWN820" s="18"/>
      <c r="FWO820" s="18"/>
      <c r="FWP820" s="18"/>
      <c r="FWQ820" s="18"/>
      <c r="FWR820" s="18"/>
      <c r="FWS820" s="18"/>
      <c r="FWT820" s="18"/>
      <c r="FWU820" s="18"/>
      <c r="FWV820" s="18"/>
      <c r="FWW820" s="18"/>
      <c r="FWX820" s="18"/>
      <c r="FWY820" s="18"/>
      <c r="FWZ820" s="18"/>
      <c r="FXA820" s="18"/>
      <c r="FXB820" s="18"/>
      <c r="FXC820" s="18"/>
      <c r="FXD820" s="18"/>
      <c r="FXE820" s="18"/>
      <c r="FXF820" s="18"/>
      <c r="FXG820" s="18"/>
      <c r="FXH820" s="18"/>
      <c r="FXI820" s="18"/>
      <c r="FXJ820" s="18"/>
      <c r="FXK820" s="18"/>
      <c r="FXL820" s="18"/>
      <c r="FXM820" s="18"/>
      <c r="FXN820" s="18"/>
      <c r="FXO820" s="18"/>
      <c r="FXP820" s="18"/>
      <c r="FXQ820" s="18"/>
      <c r="FXR820" s="18"/>
      <c r="FXS820" s="18"/>
      <c r="FXT820" s="18"/>
      <c r="FXU820" s="18"/>
      <c r="FXV820" s="18"/>
      <c r="FXW820" s="18"/>
      <c r="FXX820" s="18"/>
      <c r="FXY820" s="18"/>
      <c r="FXZ820" s="18"/>
      <c r="FYA820" s="18"/>
      <c r="FYB820" s="18"/>
      <c r="FYC820" s="18"/>
      <c r="FYD820" s="18"/>
      <c r="FYE820" s="18"/>
      <c r="FYF820" s="18"/>
      <c r="FYG820" s="18"/>
      <c r="FYH820" s="18"/>
      <c r="FYI820" s="18"/>
      <c r="FYJ820" s="18"/>
      <c r="FYK820" s="18"/>
      <c r="FYL820" s="18"/>
      <c r="FYM820" s="18"/>
      <c r="FYN820" s="18"/>
      <c r="FYO820" s="18"/>
      <c r="FYP820" s="18"/>
      <c r="FYQ820" s="18"/>
      <c r="FYR820" s="18"/>
      <c r="FYS820" s="18"/>
      <c r="FYT820" s="18"/>
      <c r="FYU820" s="18"/>
      <c r="FYV820" s="18"/>
      <c r="FYW820" s="18"/>
      <c r="FYX820" s="18"/>
      <c r="FYY820" s="18"/>
      <c r="FYZ820" s="18"/>
      <c r="FZA820" s="18"/>
      <c r="FZB820" s="18"/>
      <c r="FZC820" s="18"/>
      <c r="FZD820" s="18"/>
      <c r="FZE820" s="18"/>
      <c r="FZF820" s="18"/>
      <c r="FZG820" s="18"/>
      <c r="FZH820" s="18"/>
      <c r="FZI820" s="18"/>
      <c r="FZJ820" s="18"/>
      <c r="FZK820" s="18"/>
      <c r="FZL820" s="18"/>
      <c r="FZM820" s="18"/>
      <c r="FZN820" s="18"/>
      <c r="FZO820" s="18"/>
      <c r="FZP820" s="18"/>
      <c r="FZQ820" s="18"/>
      <c r="FZR820" s="18"/>
      <c r="FZS820" s="18"/>
      <c r="FZT820" s="18"/>
      <c r="FZU820" s="18"/>
      <c r="FZV820" s="18"/>
      <c r="FZW820" s="18"/>
      <c r="FZX820" s="18"/>
      <c r="FZY820" s="18"/>
      <c r="FZZ820" s="18"/>
      <c r="GAA820" s="18"/>
      <c r="GAB820" s="18"/>
      <c r="GAC820" s="18"/>
      <c r="GAD820" s="18"/>
      <c r="GAE820" s="18"/>
      <c r="GAF820" s="18"/>
      <c r="GAG820" s="18"/>
      <c r="GAH820" s="18"/>
      <c r="GAI820" s="18"/>
      <c r="GAJ820" s="18"/>
      <c r="GAK820" s="18"/>
      <c r="GAL820" s="18"/>
      <c r="GAM820" s="18"/>
      <c r="GAN820" s="18"/>
      <c r="GAO820" s="18"/>
      <c r="GAP820" s="18"/>
      <c r="GAQ820" s="18"/>
      <c r="GAR820" s="18"/>
      <c r="GAS820" s="18"/>
      <c r="GAT820" s="18"/>
      <c r="GAU820" s="18"/>
      <c r="GAV820" s="18"/>
      <c r="GAW820" s="18"/>
      <c r="GAX820" s="18"/>
      <c r="GAY820" s="18"/>
      <c r="GAZ820" s="18"/>
      <c r="GBA820" s="18"/>
      <c r="GBB820" s="18"/>
      <c r="GBC820" s="18"/>
      <c r="GBD820" s="18"/>
      <c r="GBE820" s="18"/>
      <c r="GBF820" s="18"/>
      <c r="GBG820" s="18"/>
      <c r="GBH820" s="18"/>
      <c r="GBI820" s="18"/>
      <c r="GBJ820" s="18"/>
      <c r="GBK820" s="18"/>
      <c r="GBL820" s="18"/>
      <c r="GBM820" s="18"/>
      <c r="GBN820" s="18"/>
      <c r="GBO820" s="18"/>
      <c r="GBP820" s="18"/>
      <c r="GBQ820" s="18"/>
      <c r="GBR820" s="18"/>
      <c r="GBS820" s="18"/>
      <c r="GBT820" s="18"/>
      <c r="GBU820" s="18"/>
      <c r="GBV820" s="18"/>
      <c r="GBW820" s="18"/>
      <c r="GBX820" s="18"/>
      <c r="GBY820" s="18"/>
      <c r="GBZ820" s="18"/>
      <c r="GCA820" s="18"/>
      <c r="GCB820" s="18"/>
      <c r="GCC820" s="18"/>
      <c r="GCD820" s="18"/>
      <c r="GCE820" s="18"/>
      <c r="GCF820" s="18"/>
      <c r="GCG820" s="18"/>
      <c r="GCH820" s="18"/>
      <c r="GCI820" s="18"/>
      <c r="GCJ820" s="18"/>
      <c r="GCK820" s="18"/>
      <c r="GCL820" s="18"/>
      <c r="GCM820" s="18"/>
      <c r="GCN820" s="18"/>
      <c r="GCO820" s="18"/>
      <c r="GCP820" s="18"/>
      <c r="GCQ820" s="18"/>
      <c r="GCR820" s="18"/>
      <c r="GCS820" s="18"/>
      <c r="GCT820" s="18"/>
      <c r="GCU820" s="18"/>
      <c r="GCV820" s="18"/>
      <c r="GCW820" s="18"/>
      <c r="GCX820" s="18"/>
      <c r="GCY820" s="18"/>
      <c r="GCZ820" s="18"/>
      <c r="GDA820" s="18"/>
      <c r="GDB820" s="18"/>
      <c r="GDC820" s="18"/>
      <c r="GDD820" s="18"/>
      <c r="GDE820" s="18"/>
      <c r="GDF820" s="18"/>
      <c r="GDG820" s="18"/>
      <c r="GDH820" s="18"/>
      <c r="GDI820" s="18"/>
      <c r="GDJ820" s="18"/>
      <c r="GDK820" s="18"/>
      <c r="GDL820" s="18"/>
      <c r="GDM820" s="18"/>
      <c r="GDN820" s="18"/>
      <c r="GDO820" s="18"/>
      <c r="GDP820" s="18"/>
      <c r="GDQ820" s="18"/>
      <c r="GDR820" s="18"/>
      <c r="GDS820" s="18"/>
      <c r="GDT820" s="18"/>
      <c r="GDU820" s="18"/>
      <c r="GDV820" s="18"/>
      <c r="GDW820" s="18"/>
      <c r="GDX820" s="18"/>
      <c r="GDY820" s="18"/>
      <c r="GDZ820" s="18"/>
      <c r="GEA820" s="18"/>
      <c r="GEB820" s="18"/>
      <c r="GEC820" s="18"/>
      <c r="GED820" s="18"/>
      <c r="GEE820" s="18"/>
      <c r="GEF820" s="18"/>
      <c r="GEG820" s="18"/>
      <c r="GEH820" s="18"/>
      <c r="GEI820" s="18"/>
      <c r="GEJ820" s="18"/>
      <c r="GEK820" s="18"/>
      <c r="GEL820" s="18"/>
      <c r="GEM820" s="18"/>
      <c r="GEN820" s="18"/>
      <c r="GEO820" s="18"/>
      <c r="GEP820" s="18"/>
      <c r="GEQ820" s="18"/>
      <c r="GER820" s="18"/>
      <c r="GES820" s="18"/>
      <c r="GET820" s="18"/>
      <c r="GEU820" s="18"/>
      <c r="GEV820" s="18"/>
      <c r="GEW820" s="18"/>
      <c r="GEX820" s="18"/>
      <c r="GEY820" s="18"/>
      <c r="GEZ820" s="18"/>
      <c r="GFA820" s="18"/>
      <c r="GFB820" s="18"/>
      <c r="GFC820" s="18"/>
      <c r="GFD820" s="18"/>
      <c r="GFE820" s="18"/>
      <c r="GFF820" s="18"/>
      <c r="GFG820" s="18"/>
      <c r="GFH820" s="18"/>
      <c r="GFI820" s="18"/>
      <c r="GFJ820" s="18"/>
      <c r="GFK820" s="18"/>
      <c r="GFL820" s="18"/>
      <c r="GFM820" s="18"/>
      <c r="GFN820" s="18"/>
      <c r="GFO820" s="18"/>
      <c r="GFP820" s="18"/>
      <c r="GFQ820" s="18"/>
      <c r="GFR820" s="18"/>
      <c r="GFS820" s="18"/>
      <c r="GFT820" s="18"/>
      <c r="GFU820" s="18"/>
      <c r="GFV820" s="18"/>
      <c r="GFW820" s="18"/>
      <c r="GFX820" s="18"/>
      <c r="GFY820" s="18"/>
      <c r="GFZ820" s="18"/>
      <c r="GGA820" s="18"/>
      <c r="GGB820" s="18"/>
      <c r="GGC820" s="18"/>
      <c r="GGD820" s="18"/>
      <c r="GGE820" s="18"/>
      <c r="GGF820" s="18"/>
      <c r="GGG820" s="18"/>
      <c r="GGH820" s="18"/>
      <c r="GGI820" s="18"/>
      <c r="GGJ820" s="18"/>
      <c r="GGK820" s="18"/>
      <c r="GGL820" s="18"/>
      <c r="GGM820" s="18"/>
      <c r="GGN820" s="18"/>
      <c r="GGO820" s="18"/>
      <c r="GGP820" s="18"/>
      <c r="GGQ820" s="18"/>
      <c r="GGR820" s="18"/>
      <c r="GGS820" s="18"/>
      <c r="GGT820" s="18"/>
      <c r="GGU820" s="18"/>
      <c r="GGV820" s="18"/>
      <c r="GGW820" s="18"/>
      <c r="GGX820" s="18"/>
      <c r="GGY820" s="18"/>
      <c r="GGZ820" s="18"/>
      <c r="GHA820" s="18"/>
      <c r="GHB820" s="18"/>
      <c r="GHC820" s="18"/>
      <c r="GHD820" s="18"/>
      <c r="GHE820" s="18"/>
      <c r="GHF820" s="18"/>
      <c r="GHG820" s="18"/>
      <c r="GHH820" s="18"/>
      <c r="GHI820" s="18"/>
      <c r="GHJ820" s="18"/>
      <c r="GHK820" s="18"/>
      <c r="GHL820" s="18"/>
      <c r="GHM820" s="18"/>
      <c r="GHN820" s="18"/>
      <c r="GHO820" s="18"/>
      <c r="GHP820" s="18"/>
      <c r="GHQ820" s="18"/>
      <c r="GHR820" s="18"/>
      <c r="GHS820" s="18"/>
      <c r="GHT820" s="18"/>
      <c r="GHU820" s="18"/>
      <c r="GHV820" s="18"/>
      <c r="GHW820" s="18"/>
      <c r="GHX820" s="18"/>
      <c r="GHY820" s="18"/>
      <c r="GHZ820" s="18"/>
      <c r="GIA820" s="18"/>
      <c r="GIB820" s="18"/>
      <c r="GIC820" s="18"/>
      <c r="GID820" s="18"/>
      <c r="GIE820" s="18"/>
      <c r="GIF820" s="18"/>
      <c r="GIG820" s="18"/>
      <c r="GIH820" s="18"/>
      <c r="GII820" s="18"/>
      <c r="GIJ820" s="18"/>
      <c r="GIK820" s="18"/>
      <c r="GIL820" s="18"/>
      <c r="GIM820" s="18"/>
      <c r="GIN820" s="18"/>
      <c r="GIO820" s="18"/>
      <c r="GIP820" s="18"/>
      <c r="GIQ820" s="18"/>
      <c r="GIR820" s="18"/>
      <c r="GIS820" s="18"/>
      <c r="GIT820" s="18"/>
      <c r="GIU820" s="18"/>
      <c r="GIV820" s="18"/>
      <c r="GIW820" s="18"/>
      <c r="GIX820" s="18"/>
      <c r="GIY820" s="18"/>
      <c r="GIZ820" s="18"/>
      <c r="GJA820" s="18"/>
      <c r="GJB820" s="18"/>
      <c r="GJC820" s="18"/>
      <c r="GJD820" s="18"/>
      <c r="GJE820" s="18"/>
      <c r="GJF820" s="18"/>
      <c r="GJG820" s="18"/>
      <c r="GJH820" s="18"/>
      <c r="GJI820" s="18"/>
      <c r="GJJ820" s="18"/>
      <c r="GJK820" s="18"/>
      <c r="GJL820" s="18"/>
      <c r="GJM820" s="18"/>
      <c r="GJN820" s="18"/>
      <c r="GJO820" s="18"/>
      <c r="GJP820" s="18"/>
      <c r="GJQ820" s="18"/>
      <c r="GJR820" s="18"/>
      <c r="GJS820" s="18"/>
      <c r="GJT820" s="18"/>
      <c r="GJU820" s="18"/>
      <c r="GJV820" s="18"/>
      <c r="GJW820" s="18"/>
      <c r="GJX820" s="18"/>
      <c r="GJY820" s="18"/>
      <c r="GJZ820" s="18"/>
      <c r="GKA820" s="18"/>
      <c r="GKB820" s="18"/>
      <c r="GKC820" s="18"/>
      <c r="GKD820" s="18"/>
      <c r="GKE820" s="18"/>
      <c r="GKF820" s="18"/>
      <c r="GKG820" s="18"/>
      <c r="GKH820" s="18"/>
      <c r="GKI820" s="18"/>
      <c r="GKJ820" s="18"/>
      <c r="GKK820" s="18"/>
      <c r="GKL820" s="18"/>
      <c r="GKM820" s="18"/>
      <c r="GKN820" s="18"/>
      <c r="GKO820" s="18"/>
      <c r="GKP820" s="18"/>
      <c r="GKQ820" s="18"/>
      <c r="GKR820" s="18"/>
      <c r="GKS820" s="18"/>
      <c r="GKT820" s="18"/>
      <c r="GKU820" s="18"/>
      <c r="GKV820" s="18"/>
      <c r="GKW820" s="18"/>
      <c r="GKX820" s="18"/>
      <c r="GKY820" s="18"/>
      <c r="GKZ820" s="18"/>
      <c r="GLA820" s="18"/>
      <c r="GLB820" s="18"/>
      <c r="GLC820" s="18"/>
      <c r="GLD820" s="18"/>
      <c r="GLE820" s="18"/>
      <c r="GLF820" s="18"/>
      <c r="GLG820" s="18"/>
      <c r="GLH820" s="18"/>
      <c r="GLI820" s="18"/>
      <c r="GLJ820" s="18"/>
      <c r="GLK820" s="18"/>
      <c r="GLL820" s="18"/>
      <c r="GLM820" s="18"/>
      <c r="GLN820" s="18"/>
      <c r="GLO820" s="18"/>
      <c r="GLP820" s="18"/>
      <c r="GLQ820" s="18"/>
      <c r="GLR820" s="18"/>
      <c r="GLS820" s="18"/>
      <c r="GLT820" s="18"/>
      <c r="GLU820" s="18"/>
      <c r="GLV820" s="18"/>
      <c r="GLW820" s="18"/>
      <c r="GLX820" s="18"/>
      <c r="GLY820" s="18"/>
      <c r="GLZ820" s="18"/>
      <c r="GMA820" s="18"/>
      <c r="GMB820" s="18"/>
      <c r="GMC820" s="18"/>
      <c r="GMD820" s="18"/>
      <c r="GME820" s="18"/>
      <c r="GMF820" s="18"/>
      <c r="GMG820" s="18"/>
      <c r="GMH820" s="18"/>
      <c r="GMI820" s="18"/>
      <c r="GMJ820" s="18"/>
      <c r="GMK820" s="18"/>
      <c r="GML820" s="18"/>
      <c r="GMM820" s="18"/>
      <c r="GMN820" s="18"/>
      <c r="GMO820" s="18"/>
      <c r="GMP820" s="18"/>
      <c r="GMQ820" s="18"/>
      <c r="GMR820" s="18"/>
      <c r="GMS820" s="18"/>
      <c r="GMT820" s="18"/>
      <c r="GMU820" s="18"/>
      <c r="GMV820" s="18"/>
      <c r="GMW820" s="18"/>
      <c r="GMX820" s="18"/>
      <c r="GMY820" s="18"/>
      <c r="GMZ820" s="18"/>
      <c r="GNA820" s="18"/>
      <c r="GNB820" s="18"/>
      <c r="GNC820" s="18"/>
      <c r="GND820" s="18"/>
      <c r="GNE820" s="18"/>
      <c r="GNF820" s="18"/>
      <c r="GNG820" s="18"/>
      <c r="GNH820" s="18"/>
      <c r="GNI820" s="18"/>
      <c r="GNJ820" s="18"/>
      <c r="GNK820" s="18"/>
      <c r="GNL820" s="18"/>
      <c r="GNM820" s="18"/>
      <c r="GNN820" s="18"/>
      <c r="GNO820" s="18"/>
      <c r="GNP820" s="18"/>
      <c r="GNQ820" s="18"/>
      <c r="GNR820" s="18"/>
      <c r="GNS820" s="18"/>
      <c r="GNT820" s="18"/>
      <c r="GNU820" s="18"/>
      <c r="GNV820" s="18"/>
      <c r="GNW820" s="18"/>
      <c r="GNX820" s="18"/>
      <c r="GNY820" s="18"/>
      <c r="GNZ820" s="18"/>
      <c r="GOA820" s="18"/>
      <c r="GOB820" s="18"/>
      <c r="GOC820" s="18"/>
      <c r="GOD820" s="18"/>
      <c r="GOE820" s="18"/>
      <c r="GOF820" s="18"/>
      <c r="GOG820" s="18"/>
      <c r="GOH820" s="18"/>
      <c r="GOI820" s="18"/>
      <c r="GOJ820" s="18"/>
      <c r="GOK820" s="18"/>
      <c r="GOL820" s="18"/>
      <c r="GOM820" s="18"/>
      <c r="GON820" s="18"/>
      <c r="GOO820" s="18"/>
      <c r="GOP820" s="18"/>
      <c r="GOQ820" s="18"/>
      <c r="GOR820" s="18"/>
      <c r="GOS820" s="18"/>
      <c r="GOT820" s="18"/>
      <c r="GOU820" s="18"/>
      <c r="GOV820" s="18"/>
      <c r="GOW820" s="18"/>
      <c r="GOX820" s="18"/>
      <c r="GOY820" s="18"/>
      <c r="GOZ820" s="18"/>
      <c r="GPA820" s="18"/>
      <c r="GPB820" s="18"/>
      <c r="GPC820" s="18"/>
      <c r="GPD820" s="18"/>
      <c r="GPE820" s="18"/>
      <c r="GPF820" s="18"/>
      <c r="GPG820" s="18"/>
      <c r="GPH820" s="18"/>
      <c r="GPI820" s="18"/>
      <c r="GPJ820" s="18"/>
      <c r="GPK820" s="18"/>
      <c r="GPL820" s="18"/>
      <c r="GPM820" s="18"/>
      <c r="GPN820" s="18"/>
      <c r="GPO820" s="18"/>
      <c r="GPP820" s="18"/>
      <c r="GPQ820" s="18"/>
      <c r="GPR820" s="18"/>
      <c r="GPS820" s="18"/>
      <c r="GPT820" s="18"/>
      <c r="GPU820" s="18"/>
      <c r="GPV820" s="18"/>
      <c r="GPW820" s="18"/>
      <c r="GPX820" s="18"/>
      <c r="GPY820" s="18"/>
      <c r="GPZ820" s="18"/>
      <c r="GQA820" s="18"/>
      <c r="GQB820" s="18"/>
      <c r="GQC820" s="18"/>
      <c r="GQD820" s="18"/>
      <c r="GQE820" s="18"/>
      <c r="GQF820" s="18"/>
      <c r="GQG820" s="18"/>
      <c r="GQH820" s="18"/>
      <c r="GQI820" s="18"/>
      <c r="GQJ820" s="18"/>
      <c r="GQK820" s="18"/>
      <c r="GQL820" s="18"/>
      <c r="GQM820" s="18"/>
      <c r="GQN820" s="18"/>
      <c r="GQO820" s="18"/>
      <c r="GQP820" s="18"/>
      <c r="GQQ820" s="18"/>
      <c r="GQR820" s="18"/>
      <c r="GQS820" s="18"/>
      <c r="GQT820" s="18"/>
      <c r="GQU820" s="18"/>
      <c r="GQV820" s="18"/>
      <c r="GQW820" s="18"/>
      <c r="GQX820" s="18"/>
      <c r="GQY820" s="18"/>
      <c r="GQZ820" s="18"/>
      <c r="GRA820" s="18"/>
      <c r="GRB820" s="18"/>
      <c r="GRC820" s="18"/>
      <c r="GRD820" s="18"/>
      <c r="GRE820" s="18"/>
      <c r="GRF820" s="18"/>
      <c r="GRG820" s="18"/>
      <c r="GRH820" s="18"/>
      <c r="GRI820" s="18"/>
      <c r="GRJ820" s="18"/>
      <c r="GRK820" s="18"/>
      <c r="GRL820" s="18"/>
      <c r="GRM820" s="18"/>
      <c r="GRN820" s="18"/>
      <c r="GRO820" s="18"/>
      <c r="GRP820" s="18"/>
      <c r="GRQ820" s="18"/>
      <c r="GRR820" s="18"/>
      <c r="GRS820" s="18"/>
      <c r="GRT820" s="18"/>
      <c r="GRU820" s="18"/>
      <c r="GRV820" s="18"/>
      <c r="GRW820" s="18"/>
      <c r="GRX820" s="18"/>
      <c r="GRY820" s="18"/>
      <c r="GRZ820" s="18"/>
      <c r="GSA820" s="18"/>
      <c r="GSB820" s="18"/>
      <c r="GSC820" s="18"/>
      <c r="GSD820" s="18"/>
      <c r="GSE820" s="18"/>
      <c r="GSF820" s="18"/>
      <c r="GSG820" s="18"/>
      <c r="GSH820" s="18"/>
      <c r="GSI820" s="18"/>
      <c r="GSJ820" s="18"/>
      <c r="GSK820" s="18"/>
      <c r="GSL820" s="18"/>
      <c r="GSM820" s="18"/>
      <c r="GSN820" s="18"/>
      <c r="GSO820" s="18"/>
      <c r="GSP820" s="18"/>
      <c r="GSQ820" s="18"/>
      <c r="GSR820" s="18"/>
      <c r="GSS820" s="18"/>
      <c r="GST820" s="18"/>
      <c r="GSU820" s="18"/>
      <c r="GSV820" s="18"/>
      <c r="GSW820" s="18"/>
      <c r="GSX820" s="18"/>
      <c r="GSY820" s="18"/>
      <c r="GSZ820" s="18"/>
      <c r="GTA820" s="18"/>
      <c r="GTB820" s="18"/>
      <c r="GTC820" s="18"/>
      <c r="GTD820" s="18"/>
      <c r="GTE820" s="18"/>
      <c r="GTF820" s="18"/>
      <c r="GTG820" s="18"/>
      <c r="GTH820" s="18"/>
      <c r="GTI820" s="18"/>
      <c r="GTJ820" s="18"/>
      <c r="GTK820" s="18"/>
      <c r="GTL820" s="18"/>
      <c r="GTM820" s="18"/>
      <c r="GTN820" s="18"/>
      <c r="GTO820" s="18"/>
      <c r="GTP820" s="18"/>
      <c r="GTQ820" s="18"/>
      <c r="GTR820" s="18"/>
      <c r="GTS820" s="18"/>
      <c r="GTT820" s="18"/>
      <c r="GTU820" s="18"/>
      <c r="GTV820" s="18"/>
      <c r="GTW820" s="18"/>
      <c r="GTX820" s="18"/>
      <c r="GTY820" s="18"/>
      <c r="GTZ820" s="18"/>
      <c r="GUA820" s="18"/>
      <c r="GUB820" s="18"/>
      <c r="GUC820" s="18"/>
      <c r="GUD820" s="18"/>
      <c r="GUE820" s="18"/>
      <c r="GUF820" s="18"/>
      <c r="GUG820" s="18"/>
      <c r="GUH820" s="18"/>
      <c r="GUI820" s="18"/>
      <c r="GUJ820" s="18"/>
      <c r="GUK820" s="18"/>
      <c r="GUL820" s="18"/>
      <c r="GUM820" s="18"/>
      <c r="GUN820" s="18"/>
      <c r="GUO820" s="18"/>
      <c r="GUP820" s="18"/>
      <c r="GUQ820" s="18"/>
      <c r="GUR820" s="18"/>
      <c r="GUS820" s="18"/>
      <c r="GUT820" s="18"/>
      <c r="GUU820" s="18"/>
      <c r="GUV820" s="18"/>
      <c r="GUW820" s="18"/>
      <c r="GUX820" s="18"/>
      <c r="GUY820" s="18"/>
      <c r="GUZ820" s="18"/>
      <c r="GVA820" s="18"/>
      <c r="GVB820" s="18"/>
      <c r="GVC820" s="18"/>
      <c r="GVD820" s="18"/>
      <c r="GVE820" s="18"/>
      <c r="GVF820" s="18"/>
      <c r="GVG820" s="18"/>
      <c r="GVH820" s="18"/>
      <c r="GVI820" s="18"/>
      <c r="GVJ820" s="18"/>
      <c r="GVK820" s="18"/>
      <c r="GVL820" s="18"/>
      <c r="GVM820" s="18"/>
      <c r="GVN820" s="18"/>
      <c r="GVO820" s="18"/>
      <c r="GVP820" s="18"/>
      <c r="GVQ820" s="18"/>
      <c r="GVR820" s="18"/>
      <c r="GVS820" s="18"/>
      <c r="GVT820" s="18"/>
      <c r="GVU820" s="18"/>
      <c r="GVV820" s="18"/>
      <c r="GVW820" s="18"/>
      <c r="GVX820" s="18"/>
      <c r="GVY820" s="18"/>
      <c r="GVZ820" s="18"/>
      <c r="GWA820" s="18"/>
      <c r="GWB820" s="18"/>
      <c r="GWC820" s="18"/>
      <c r="GWD820" s="18"/>
      <c r="GWE820" s="18"/>
      <c r="GWF820" s="18"/>
      <c r="GWG820" s="18"/>
      <c r="GWH820" s="18"/>
      <c r="GWI820" s="18"/>
      <c r="GWJ820" s="18"/>
      <c r="GWK820" s="18"/>
      <c r="GWL820" s="18"/>
      <c r="GWM820" s="18"/>
      <c r="GWN820" s="18"/>
      <c r="GWO820" s="18"/>
      <c r="GWP820" s="18"/>
      <c r="GWQ820" s="18"/>
      <c r="GWR820" s="18"/>
      <c r="GWS820" s="18"/>
      <c r="GWT820" s="18"/>
      <c r="GWU820" s="18"/>
      <c r="GWV820" s="18"/>
      <c r="GWW820" s="18"/>
      <c r="GWX820" s="18"/>
      <c r="GWY820" s="18"/>
      <c r="GWZ820" s="18"/>
      <c r="GXA820" s="18"/>
      <c r="GXB820" s="18"/>
      <c r="GXC820" s="18"/>
      <c r="GXD820" s="18"/>
      <c r="GXE820" s="18"/>
      <c r="GXF820" s="18"/>
      <c r="GXG820" s="18"/>
      <c r="GXH820" s="18"/>
      <c r="GXI820" s="18"/>
      <c r="GXJ820" s="18"/>
      <c r="GXK820" s="18"/>
      <c r="GXL820" s="18"/>
      <c r="GXM820" s="18"/>
      <c r="GXN820" s="18"/>
      <c r="GXO820" s="18"/>
      <c r="GXP820" s="18"/>
      <c r="GXQ820" s="18"/>
      <c r="GXR820" s="18"/>
      <c r="GXS820" s="18"/>
      <c r="GXT820" s="18"/>
      <c r="GXU820" s="18"/>
      <c r="GXV820" s="18"/>
      <c r="GXW820" s="18"/>
      <c r="GXX820" s="18"/>
      <c r="GXY820" s="18"/>
      <c r="GXZ820" s="18"/>
      <c r="GYA820" s="18"/>
      <c r="GYB820" s="18"/>
      <c r="GYC820" s="18"/>
      <c r="GYD820" s="18"/>
      <c r="GYE820" s="18"/>
      <c r="GYF820" s="18"/>
      <c r="GYG820" s="18"/>
      <c r="GYH820" s="18"/>
      <c r="GYI820" s="18"/>
      <c r="GYJ820" s="18"/>
      <c r="GYK820" s="18"/>
      <c r="GYL820" s="18"/>
      <c r="GYM820" s="18"/>
      <c r="GYN820" s="18"/>
      <c r="GYO820" s="18"/>
      <c r="GYP820" s="18"/>
      <c r="GYQ820" s="18"/>
      <c r="GYR820" s="18"/>
      <c r="GYS820" s="18"/>
      <c r="GYT820" s="18"/>
      <c r="GYU820" s="18"/>
      <c r="GYV820" s="18"/>
      <c r="GYW820" s="18"/>
      <c r="GYX820" s="18"/>
      <c r="GYY820" s="18"/>
      <c r="GYZ820" s="18"/>
      <c r="GZA820" s="18"/>
      <c r="GZB820" s="18"/>
      <c r="GZC820" s="18"/>
      <c r="GZD820" s="18"/>
      <c r="GZE820" s="18"/>
      <c r="GZF820" s="18"/>
      <c r="GZG820" s="18"/>
      <c r="GZH820" s="18"/>
      <c r="GZI820" s="18"/>
      <c r="GZJ820" s="18"/>
      <c r="GZK820" s="18"/>
      <c r="GZL820" s="18"/>
      <c r="GZM820" s="18"/>
      <c r="GZN820" s="18"/>
      <c r="GZO820" s="18"/>
      <c r="GZP820" s="18"/>
      <c r="GZQ820" s="18"/>
      <c r="GZR820" s="18"/>
      <c r="GZS820" s="18"/>
      <c r="GZT820" s="18"/>
      <c r="GZU820" s="18"/>
      <c r="GZV820" s="18"/>
      <c r="GZW820" s="18"/>
      <c r="GZX820" s="18"/>
      <c r="GZY820" s="18"/>
      <c r="GZZ820" s="18"/>
      <c r="HAA820" s="18"/>
      <c r="HAB820" s="18"/>
      <c r="HAC820" s="18"/>
      <c r="HAD820" s="18"/>
      <c r="HAE820" s="18"/>
      <c r="HAF820" s="18"/>
      <c r="HAG820" s="18"/>
      <c r="HAH820" s="18"/>
      <c r="HAI820" s="18"/>
      <c r="HAJ820" s="18"/>
      <c r="HAK820" s="18"/>
      <c r="HAL820" s="18"/>
      <c r="HAM820" s="18"/>
      <c r="HAN820" s="18"/>
      <c r="HAO820" s="18"/>
      <c r="HAP820" s="18"/>
      <c r="HAQ820" s="18"/>
      <c r="HAR820" s="18"/>
      <c r="HAS820" s="18"/>
      <c r="HAT820" s="18"/>
      <c r="HAU820" s="18"/>
      <c r="HAV820" s="18"/>
      <c r="HAW820" s="18"/>
      <c r="HAX820" s="18"/>
      <c r="HAY820" s="18"/>
      <c r="HAZ820" s="18"/>
      <c r="HBA820" s="18"/>
      <c r="HBB820" s="18"/>
      <c r="HBC820" s="18"/>
      <c r="HBD820" s="18"/>
      <c r="HBE820" s="18"/>
      <c r="HBF820" s="18"/>
      <c r="HBG820" s="18"/>
      <c r="HBH820" s="18"/>
      <c r="HBI820" s="18"/>
      <c r="HBJ820" s="18"/>
      <c r="HBK820" s="18"/>
      <c r="HBL820" s="18"/>
      <c r="HBM820" s="18"/>
      <c r="HBN820" s="18"/>
      <c r="HBO820" s="18"/>
      <c r="HBP820" s="18"/>
      <c r="HBQ820" s="18"/>
      <c r="HBR820" s="18"/>
      <c r="HBS820" s="18"/>
      <c r="HBT820" s="18"/>
      <c r="HBU820" s="18"/>
      <c r="HBV820" s="18"/>
      <c r="HBW820" s="18"/>
      <c r="HBX820" s="18"/>
      <c r="HBY820" s="18"/>
      <c r="HBZ820" s="18"/>
      <c r="HCA820" s="18"/>
      <c r="HCB820" s="18"/>
      <c r="HCC820" s="18"/>
      <c r="HCD820" s="18"/>
      <c r="HCE820" s="18"/>
      <c r="HCF820" s="18"/>
      <c r="HCG820" s="18"/>
      <c r="HCH820" s="18"/>
      <c r="HCI820" s="18"/>
      <c r="HCJ820" s="18"/>
      <c r="HCK820" s="18"/>
      <c r="HCL820" s="18"/>
      <c r="HCM820" s="18"/>
      <c r="HCN820" s="18"/>
      <c r="HCO820" s="18"/>
      <c r="HCP820" s="18"/>
      <c r="HCQ820" s="18"/>
      <c r="HCR820" s="18"/>
      <c r="HCS820" s="18"/>
      <c r="HCT820" s="18"/>
      <c r="HCU820" s="18"/>
      <c r="HCV820" s="18"/>
      <c r="HCW820" s="18"/>
      <c r="HCX820" s="18"/>
      <c r="HCY820" s="18"/>
      <c r="HCZ820" s="18"/>
      <c r="HDA820" s="18"/>
      <c r="HDB820" s="18"/>
      <c r="HDC820" s="18"/>
      <c r="HDD820" s="18"/>
      <c r="HDE820" s="18"/>
      <c r="HDF820" s="18"/>
      <c r="HDG820" s="18"/>
      <c r="HDH820" s="18"/>
      <c r="HDI820" s="18"/>
      <c r="HDJ820" s="18"/>
      <c r="HDK820" s="18"/>
      <c r="HDL820" s="18"/>
      <c r="HDM820" s="18"/>
      <c r="HDN820" s="18"/>
      <c r="HDO820" s="18"/>
      <c r="HDP820" s="18"/>
      <c r="HDQ820" s="18"/>
      <c r="HDR820" s="18"/>
      <c r="HDS820" s="18"/>
      <c r="HDT820" s="18"/>
      <c r="HDU820" s="18"/>
      <c r="HDV820" s="18"/>
      <c r="HDW820" s="18"/>
      <c r="HDX820" s="18"/>
      <c r="HDY820" s="18"/>
      <c r="HDZ820" s="18"/>
      <c r="HEA820" s="18"/>
      <c r="HEB820" s="18"/>
      <c r="HEC820" s="18"/>
      <c r="HED820" s="18"/>
      <c r="HEE820" s="18"/>
      <c r="HEF820" s="18"/>
      <c r="HEG820" s="18"/>
      <c r="HEH820" s="18"/>
      <c r="HEI820" s="18"/>
      <c r="HEJ820" s="18"/>
      <c r="HEK820" s="18"/>
      <c r="HEL820" s="18"/>
      <c r="HEM820" s="18"/>
      <c r="HEN820" s="18"/>
      <c r="HEO820" s="18"/>
      <c r="HEP820" s="18"/>
      <c r="HEQ820" s="18"/>
      <c r="HER820" s="18"/>
      <c r="HES820" s="18"/>
      <c r="HET820" s="18"/>
      <c r="HEU820" s="18"/>
      <c r="HEV820" s="18"/>
      <c r="HEW820" s="18"/>
      <c r="HEX820" s="18"/>
      <c r="HEY820" s="18"/>
      <c r="HEZ820" s="18"/>
      <c r="HFA820" s="18"/>
      <c r="HFB820" s="18"/>
      <c r="HFC820" s="18"/>
      <c r="HFD820" s="18"/>
      <c r="HFE820" s="18"/>
      <c r="HFF820" s="18"/>
      <c r="HFG820" s="18"/>
      <c r="HFH820" s="18"/>
      <c r="HFI820" s="18"/>
      <c r="HFJ820" s="18"/>
      <c r="HFK820" s="18"/>
      <c r="HFL820" s="18"/>
      <c r="HFM820" s="18"/>
      <c r="HFN820" s="18"/>
      <c r="HFO820" s="18"/>
      <c r="HFP820" s="18"/>
      <c r="HFQ820" s="18"/>
      <c r="HFR820" s="18"/>
      <c r="HFS820" s="18"/>
      <c r="HFT820" s="18"/>
      <c r="HFU820" s="18"/>
      <c r="HFV820" s="18"/>
      <c r="HFW820" s="18"/>
      <c r="HFX820" s="18"/>
      <c r="HFY820" s="18"/>
      <c r="HFZ820" s="18"/>
      <c r="HGA820" s="18"/>
      <c r="HGB820" s="18"/>
      <c r="HGC820" s="18"/>
      <c r="HGD820" s="18"/>
      <c r="HGE820" s="18"/>
      <c r="HGF820" s="18"/>
      <c r="HGG820" s="18"/>
      <c r="HGH820" s="18"/>
      <c r="HGI820" s="18"/>
      <c r="HGJ820" s="18"/>
      <c r="HGK820" s="18"/>
      <c r="HGL820" s="18"/>
      <c r="HGM820" s="18"/>
      <c r="HGN820" s="18"/>
      <c r="HGO820" s="18"/>
      <c r="HGP820" s="18"/>
      <c r="HGQ820" s="18"/>
      <c r="HGR820" s="18"/>
      <c r="HGS820" s="18"/>
      <c r="HGT820" s="18"/>
      <c r="HGU820" s="18"/>
      <c r="HGV820" s="18"/>
      <c r="HGW820" s="18"/>
      <c r="HGX820" s="18"/>
      <c r="HGY820" s="18"/>
      <c r="HGZ820" s="18"/>
      <c r="HHA820" s="18"/>
      <c r="HHB820" s="18"/>
      <c r="HHC820" s="18"/>
      <c r="HHD820" s="18"/>
      <c r="HHE820" s="18"/>
      <c r="HHF820" s="18"/>
      <c r="HHG820" s="18"/>
      <c r="HHH820" s="18"/>
      <c r="HHI820" s="18"/>
      <c r="HHJ820" s="18"/>
      <c r="HHK820" s="18"/>
      <c r="HHL820" s="18"/>
      <c r="HHM820" s="18"/>
      <c r="HHN820" s="18"/>
      <c r="HHO820" s="18"/>
      <c r="HHP820" s="18"/>
      <c r="HHQ820" s="18"/>
      <c r="HHR820" s="18"/>
      <c r="HHS820" s="18"/>
      <c r="HHT820" s="18"/>
      <c r="HHU820" s="18"/>
      <c r="HHV820" s="18"/>
      <c r="HHW820" s="18"/>
      <c r="HHX820" s="18"/>
      <c r="HHY820" s="18"/>
      <c r="HHZ820" s="18"/>
      <c r="HIA820" s="18"/>
      <c r="HIB820" s="18"/>
      <c r="HIC820" s="18"/>
      <c r="HID820" s="18"/>
      <c r="HIE820" s="18"/>
      <c r="HIF820" s="18"/>
      <c r="HIG820" s="18"/>
      <c r="HIH820" s="18"/>
      <c r="HII820" s="18"/>
      <c r="HIJ820" s="18"/>
      <c r="HIK820" s="18"/>
      <c r="HIL820" s="18"/>
      <c r="HIM820" s="18"/>
      <c r="HIN820" s="18"/>
      <c r="HIO820" s="18"/>
      <c r="HIP820" s="18"/>
      <c r="HIQ820" s="18"/>
      <c r="HIR820" s="18"/>
      <c r="HIS820" s="18"/>
      <c r="HIT820" s="18"/>
      <c r="HIU820" s="18"/>
      <c r="HIV820" s="18"/>
      <c r="HIW820" s="18"/>
      <c r="HIX820" s="18"/>
      <c r="HIY820" s="18"/>
      <c r="HIZ820" s="18"/>
      <c r="HJA820" s="18"/>
      <c r="HJB820" s="18"/>
      <c r="HJC820" s="18"/>
      <c r="HJD820" s="18"/>
      <c r="HJE820" s="18"/>
      <c r="HJF820" s="18"/>
      <c r="HJG820" s="18"/>
      <c r="HJH820" s="18"/>
      <c r="HJI820" s="18"/>
      <c r="HJJ820" s="18"/>
      <c r="HJK820" s="18"/>
      <c r="HJL820" s="18"/>
      <c r="HJM820" s="18"/>
      <c r="HJN820" s="18"/>
      <c r="HJO820" s="18"/>
      <c r="HJP820" s="18"/>
      <c r="HJQ820" s="18"/>
      <c r="HJR820" s="18"/>
      <c r="HJS820" s="18"/>
      <c r="HJT820" s="18"/>
      <c r="HJU820" s="18"/>
      <c r="HJV820" s="18"/>
      <c r="HJW820" s="18"/>
      <c r="HJX820" s="18"/>
      <c r="HJY820" s="18"/>
      <c r="HJZ820" s="18"/>
      <c r="HKA820" s="18"/>
      <c r="HKB820" s="18"/>
      <c r="HKC820" s="18"/>
      <c r="HKD820" s="18"/>
      <c r="HKE820" s="18"/>
      <c r="HKF820" s="18"/>
      <c r="HKG820" s="18"/>
      <c r="HKH820" s="18"/>
      <c r="HKI820" s="18"/>
      <c r="HKJ820" s="18"/>
      <c r="HKK820" s="18"/>
      <c r="HKL820" s="18"/>
      <c r="HKM820" s="18"/>
      <c r="HKN820" s="18"/>
      <c r="HKO820" s="18"/>
      <c r="HKP820" s="18"/>
      <c r="HKQ820" s="18"/>
      <c r="HKR820" s="18"/>
      <c r="HKS820" s="18"/>
      <c r="HKT820" s="18"/>
      <c r="HKU820" s="18"/>
      <c r="HKV820" s="18"/>
      <c r="HKW820" s="18"/>
      <c r="HKX820" s="18"/>
      <c r="HKY820" s="18"/>
      <c r="HKZ820" s="18"/>
      <c r="HLA820" s="18"/>
      <c r="HLB820" s="18"/>
      <c r="HLC820" s="18"/>
      <c r="HLD820" s="18"/>
      <c r="HLE820" s="18"/>
      <c r="HLF820" s="18"/>
      <c r="HLG820" s="18"/>
      <c r="HLH820" s="18"/>
      <c r="HLI820" s="18"/>
      <c r="HLJ820" s="18"/>
      <c r="HLK820" s="18"/>
      <c r="HLL820" s="18"/>
      <c r="HLM820" s="18"/>
      <c r="HLN820" s="18"/>
      <c r="HLO820" s="18"/>
      <c r="HLP820" s="18"/>
      <c r="HLQ820" s="18"/>
      <c r="HLR820" s="18"/>
      <c r="HLS820" s="18"/>
      <c r="HLT820" s="18"/>
      <c r="HLU820" s="18"/>
      <c r="HLV820" s="18"/>
      <c r="HLW820" s="18"/>
      <c r="HLX820" s="18"/>
      <c r="HLY820" s="18"/>
      <c r="HLZ820" s="18"/>
      <c r="HMA820" s="18"/>
      <c r="HMB820" s="18"/>
      <c r="HMC820" s="18"/>
      <c r="HMD820" s="18"/>
      <c r="HME820" s="18"/>
      <c r="HMF820" s="18"/>
      <c r="HMG820" s="18"/>
      <c r="HMH820" s="18"/>
      <c r="HMI820" s="18"/>
      <c r="HMJ820" s="18"/>
      <c r="HMK820" s="18"/>
      <c r="HML820" s="18"/>
      <c r="HMM820" s="18"/>
      <c r="HMN820" s="18"/>
      <c r="HMO820" s="18"/>
      <c r="HMP820" s="18"/>
      <c r="HMQ820" s="18"/>
      <c r="HMR820" s="18"/>
      <c r="HMS820" s="18"/>
      <c r="HMT820" s="18"/>
      <c r="HMU820" s="18"/>
      <c r="HMV820" s="18"/>
      <c r="HMW820" s="18"/>
      <c r="HMX820" s="18"/>
      <c r="HMY820" s="18"/>
      <c r="HMZ820" s="18"/>
      <c r="HNA820" s="18"/>
      <c r="HNB820" s="18"/>
      <c r="HNC820" s="18"/>
      <c r="HND820" s="18"/>
      <c r="HNE820" s="18"/>
      <c r="HNF820" s="18"/>
      <c r="HNG820" s="18"/>
      <c r="HNH820" s="18"/>
      <c r="HNI820" s="18"/>
      <c r="HNJ820" s="18"/>
      <c r="HNK820" s="18"/>
      <c r="HNL820" s="18"/>
      <c r="HNM820" s="18"/>
      <c r="HNN820" s="18"/>
      <c r="HNO820" s="18"/>
      <c r="HNP820" s="18"/>
      <c r="HNQ820" s="18"/>
      <c r="HNR820" s="18"/>
      <c r="HNS820" s="18"/>
      <c r="HNT820" s="18"/>
      <c r="HNU820" s="18"/>
      <c r="HNV820" s="18"/>
      <c r="HNW820" s="18"/>
      <c r="HNX820" s="18"/>
      <c r="HNY820" s="18"/>
      <c r="HNZ820" s="18"/>
      <c r="HOA820" s="18"/>
      <c r="HOB820" s="18"/>
      <c r="HOC820" s="18"/>
      <c r="HOD820" s="18"/>
      <c r="HOE820" s="18"/>
      <c r="HOF820" s="18"/>
      <c r="HOG820" s="18"/>
      <c r="HOH820" s="18"/>
      <c r="HOI820" s="18"/>
      <c r="HOJ820" s="18"/>
      <c r="HOK820" s="18"/>
      <c r="HOL820" s="18"/>
      <c r="HOM820" s="18"/>
      <c r="HON820" s="18"/>
      <c r="HOO820" s="18"/>
      <c r="HOP820" s="18"/>
      <c r="HOQ820" s="18"/>
      <c r="HOR820" s="18"/>
      <c r="HOS820" s="18"/>
      <c r="HOT820" s="18"/>
      <c r="HOU820" s="18"/>
      <c r="HOV820" s="18"/>
      <c r="HOW820" s="18"/>
      <c r="HOX820" s="18"/>
      <c r="HOY820" s="18"/>
      <c r="HOZ820" s="18"/>
      <c r="HPA820" s="18"/>
      <c r="HPB820" s="18"/>
      <c r="HPC820" s="18"/>
      <c r="HPD820" s="18"/>
      <c r="HPE820" s="18"/>
      <c r="HPF820" s="18"/>
      <c r="HPG820" s="18"/>
      <c r="HPH820" s="18"/>
      <c r="HPI820" s="18"/>
      <c r="HPJ820" s="18"/>
      <c r="HPK820" s="18"/>
      <c r="HPL820" s="18"/>
      <c r="HPM820" s="18"/>
      <c r="HPN820" s="18"/>
      <c r="HPO820" s="18"/>
      <c r="HPP820" s="18"/>
      <c r="HPQ820" s="18"/>
      <c r="HPR820" s="18"/>
      <c r="HPS820" s="18"/>
      <c r="HPT820" s="18"/>
      <c r="HPU820" s="18"/>
      <c r="HPV820" s="18"/>
      <c r="HPW820" s="18"/>
      <c r="HPX820" s="18"/>
      <c r="HPY820" s="18"/>
      <c r="HPZ820" s="18"/>
      <c r="HQA820" s="18"/>
      <c r="HQB820" s="18"/>
      <c r="HQC820" s="18"/>
      <c r="HQD820" s="18"/>
      <c r="HQE820" s="18"/>
      <c r="HQF820" s="18"/>
      <c r="HQG820" s="18"/>
      <c r="HQH820" s="18"/>
      <c r="HQI820" s="18"/>
      <c r="HQJ820" s="18"/>
      <c r="HQK820" s="18"/>
      <c r="HQL820" s="18"/>
      <c r="HQM820" s="18"/>
      <c r="HQN820" s="18"/>
      <c r="HQO820" s="18"/>
      <c r="HQP820" s="18"/>
      <c r="HQQ820" s="18"/>
      <c r="HQR820" s="18"/>
      <c r="HQS820" s="18"/>
      <c r="HQT820" s="18"/>
      <c r="HQU820" s="18"/>
      <c r="HQV820" s="18"/>
      <c r="HQW820" s="18"/>
      <c r="HQX820" s="18"/>
      <c r="HQY820" s="18"/>
      <c r="HQZ820" s="18"/>
      <c r="HRA820" s="18"/>
      <c r="HRB820" s="18"/>
      <c r="HRC820" s="18"/>
      <c r="HRD820" s="18"/>
      <c r="HRE820" s="18"/>
      <c r="HRF820" s="18"/>
      <c r="HRG820" s="18"/>
      <c r="HRH820" s="18"/>
      <c r="HRI820" s="18"/>
      <c r="HRJ820" s="18"/>
      <c r="HRK820" s="18"/>
      <c r="HRL820" s="18"/>
      <c r="HRM820" s="18"/>
      <c r="HRN820" s="18"/>
      <c r="HRO820" s="18"/>
      <c r="HRP820" s="18"/>
      <c r="HRQ820" s="18"/>
      <c r="HRR820" s="18"/>
      <c r="HRS820" s="18"/>
      <c r="HRT820" s="18"/>
      <c r="HRU820" s="18"/>
      <c r="HRV820" s="18"/>
      <c r="HRW820" s="18"/>
      <c r="HRX820" s="18"/>
      <c r="HRY820" s="18"/>
      <c r="HRZ820" s="18"/>
      <c r="HSA820" s="18"/>
      <c r="HSB820" s="18"/>
      <c r="HSC820" s="18"/>
      <c r="HSD820" s="18"/>
      <c r="HSE820" s="18"/>
      <c r="HSF820" s="18"/>
      <c r="HSG820" s="18"/>
      <c r="HSH820" s="18"/>
      <c r="HSI820" s="18"/>
      <c r="HSJ820" s="18"/>
      <c r="HSK820" s="18"/>
      <c r="HSL820" s="18"/>
      <c r="HSM820" s="18"/>
      <c r="HSN820" s="18"/>
      <c r="HSO820" s="18"/>
      <c r="HSP820" s="18"/>
      <c r="HSQ820" s="18"/>
      <c r="HSR820" s="18"/>
      <c r="HSS820" s="18"/>
      <c r="HST820" s="18"/>
      <c r="HSU820" s="18"/>
      <c r="HSV820" s="18"/>
      <c r="HSW820" s="18"/>
      <c r="HSX820" s="18"/>
      <c r="HSY820" s="18"/>
      <c r="HSZ820" s="18"/>
      <c r="HTA820" s="18"/>
      <c r="HTB820" s="18"/>
      <c r="HTC820" s="18"/>
      <c r="HTD820" s="18"/>
      <c r="HTE820" s="18"/>
      <c r="HTF820" s="18"/>
      <c r="HTG820" s="18"/>
      <c r="HTH820" s="18"/>
      <c r="HTI820" s="18"/>
      <c r="HTJ820" s="18"/>
      <c r="HTK820" s="18"/>
      <c r="HTL820" s="18"/>
      <c r="HTM820" s="18"/>
      <c r="HTN820" s="18"/>
      <c r="HTO820" s="18"/>
      <c r="HTP820" s="18"/>
      <c r="HTQ820" s="18"/>
      <c r="HTR820" s="18"/>
      <c r="HTS820" s="18"/>
      <c r="HTT820" s="18"/>
      <c r="HTU820" s="18"/>
      <c r="HTV820" s="18"/>
      <c r="HTW820" s="18"/>
      <c r="HTX820" s="18"/>
      <c r="HTY820" s="18"/>
      <c r="HTZ820" s="18"/>
      <c r="HUA820" s="18"/>
      <c r="HUB820" s="18"/>
      <c r="HUC820" s="18"/>
      <c r="HUD820" s="18"/>
      <c r="HUE820" s="18"/>
      <c r="HUF820" s="18"/>
      <c r="HUG820" s="18"/>
      <c r="HUH820" s="18"/>
      <c r="HUI820" s="18"/>
      <c r="HUJ820" s="18"/>
      <c r="HUK820" s="18"/>
      <c r="HUL820" s="18"/>
      <c r="HUM820" s="18"/>
      <c r="HUN820" s="18"/>
      <c r="HUO820" s="18"/>
      <c r="HUP820" s="18"/>
      <c r="HUQ820" s="18"/>
      <c r="HUR820" s="18"/>
      <c r="HUS820" s="18"/>
      <c r="HUT820" s="18"/>
      <c r="HUU820" s="18"/>
      <c r="HUV820" s="18"/>
      <c r="HUW820" s="18"/>
      <c r="HUX820" s="18"/>
      <c r="HUY820" s="18"/>
      <c r="HUZ820" s="18"/>
      <c r="HVA820" s="18"/>
      <c r="HVB820" s="18"/>
      <c r="HVC820" s="18"/>
      <c r="HVD820" s="18"/>
      <c r="HVE820" s="18"/>
      <c r="HVF820" s="18"/>
      <c r="HVG820" s="18"/>
      <c r="HVH820" s="18"/>
      <c r="HVI820" s="18"/>
      <c r="HVJ820" s="18"/>
      <c r="HVK820" s="18"/>
      <c r="HVL820" s="18"/>
      <c r="HVM820" s="18"/>
      <c r="HVN820" s="18"/>
      <c r="HVO820" s="18"/>
      <c r="HVP820" s="18"/>
      <c r="HVQ820" s="18"/>
      <c r="HVR820" s="18"/>
      <c r="HVS820" s="18"/>
      <c r="HVT820" s="18"/>
      <c r="HVU820" s="18"/>
      <c r="HVV820" s="18"/>
      <c r="HVW820" s="18"/>
      <c r="HVX820" s="18"/>
      <c r="HVY820" s="18"/>
      <c r="HVZ820" s="18"/>
      <c r="HWA820" s="18"/>
      <c r="HWB820" s="18"/>
      <c r="HWC820" s="18"/>
      <c r="HWD820" s="18"/>
      <c r="HWE820" s="18"/>
      <c r="HWF820" s="18"/>
      <c r="HWG820" s="18"/>
      <c r="HWH820" s="18"/>
      <c r="HWI820" s="18"/>
      <c r="HWJ820" s="18"/>
      <c r="HWK820" s="18"/>
      <c r="HWL820" s="18"/>
      <c r="HWM820" s="18"/>
      <c r="HWN820" s="18"/>
      <c r="HWO820" s="18"/>
      <c r="HWP820" s="18"/>
      <c r="HWQ820" s="18"/>
      <c r="HWR820" s="18"/>
      <c r="HWS820" s="18"/>
      <c r="HWT820" s="18"/>
      <c r="HWU820" s="18"/>
      <c r="HWV820" s="18"/>
      <c r="HWW820" s="18"/>
      <c r="HWX820" s="18"/>
      <c r="HWY820" s="18"/>
      <c r="HWZ820" s="18"/>
      <c r="HXA820" s="18"/>
      <c r="HXB820" s="18"/>
      <c r="HXC820" s="18"/>
      <c r="HXD820" s="18"/>
      <c r="HXE820" s="18"/>
      <c r="HXF820" s="18"/>
      <c r="HXG820" s="18"/>
      <c r="HXH820" s="18"/>
      <c r="HXI820" s="18"/>
      <c r="HXJ820" s="18"/>
      <c r="HXK820" s="18"/>
      <c r="HXL820" s="18"/>
      <c r="HXM820" s="18"/>
      <c r="HXN820" s="18"/>
      <c r="HXO820" s="18"/>
      <c r="HXP820" s="18"/>
      <c r="HXQ820" s="18"/>
      <c r="HXR820" s="18"/>
      <c r="HXS820" s="18"/>
      <c r="HXT820" s="18"/>
      <c r="HXU820" s="18"/>
      <c r="HXV820" s="18"/>
      <c r="HXW820" s="18"/>
      <c r="HXX820" s="18"/>
      <c r="HXY820" s="18"/>
      <c r="HXZ820" s="18"/>
      <c r="HYA820" s="18"/>
      <c r="HYB820" s="18"/>
      <c r="HYC820" s="18"/>
      <c r="HYD820" s="18"/>
      <c r="HYE820" s="18"/>
      <c r="HYF820" s="18"/>
      <c r="HYG820" s="18"/>
      <c r="HYH820" s="18"/>
      <c r="HYI820" s="18"/>
      <c r="HYJ820" s="18"/>
      <c r="HYK820" s="18"/>
      <c r="HYL820" s="18"/>
      <c r="HYM820" s="18"/>
      <c r="HYN820" s="18"/>
      <c r="HYO820" s="18"/>
      <c r="HYP820" s="18"/>
      <c r="HYQ820" s="18"/>
      <c r="HYR820" s="18"/>
      <c r="HYS820" s="18"/>
      <c r="HYT820" s="18"/>
      <c r="HYU820" s="18"/>
      <c r="HYV820" s="18"/>
      <c r="HYW820" s="18"/>
      <c r="HYX820" s="18"/>
      <c r="HYY820" s="18"/>
      <c r="HYZ820" s="18"/>
      <c r="HZA820" s="18"/>
      <c r="HZB820" s="18"/>
      <c r="HZC820" s="18"/>
      <c r="HZD820" s="18"/>
      <c r="HZE820" s="18"/>
      <c r="HZF820" s="18"/>
      <c r="HZG820" s="18"/>
      <c r="HZH820" s="18"/>
      <c r="HZI820" s="18"/>
      <c r="HZJ820" s="18"/>
      <c r="HZK820" s="18"/>
      <c r="HZL820" s="18"/>
      <c r="HZM820" s="18"/>
      <c r="HZN820" s="18"/>
      <c r="HZO820" s="18"/>
      <c r="HZP820" s="18"/>
      <c r="HZQ820" s="18"/>
      <c r="HZR820" s="18"/>
      <c r="HZS820" s="18"/>
      <c r="HZT820" s="18"/>
      <c r="HZU820" s="18"/>
      <c r="HZV820" s="18"/>
      <c r="HZW820" s="18"/>
      <c r="HZX820" s="18"/>
      <c r="HZY820" s="18"/>
      <c r="HZZ820" s="18"/>
      <c r="IAA820" s="18"/>
      <c r="IAB820" s="18"/>
      <c r="IAC820" s="18"/>
      <c r="IAD820" s="18"/>
      <c r="IAE820" s="18"/>
      <c r="IAF820" s="18"/>
      <c r="IAG820" s="18"/>
      <c r="IAH820" s="18"/>
      <c r="IAI820" s="18"/>
      <c r="IAJ820" s="18"/>
      <c r="IAK820" s="18"/>
      <c r="IAL820" s="18"/>
      <c r="IAM820" s="18"/>
      <c r="IAN820" s="18"/>
      <c r="IAO820" s="18"/>
      <c r="IAP820" s="18"/>
      <c r="IAQ820" s="18"/>
      <c r="IAR820" s="18"/>
      <c r="IAS820" s="18"/>
      <c r="IAT820" s="18"/>
      <c r="IAU820" s="18"/>
      <c r="IAV820" s="18"/>
      <c r="IAW820" s="18"/>
      <c r="IAX820" s="18"/>
      <c r="IAY820" s="18"/>
      <c r="IAZ820" s="18"/>
      <c r="IBA820" s="18"/>
      <c r="IBB820" s="18"/>
      <c r="IBC820" s="18"/>
      <c r="IBD820" s="18"/>
      <c r="IBE820" s="18"/>
      <c r="IBF820" s="18"/>
      <c r="IBG820" s="18"/>
      <c r="IBH820" s="18"/>
      <c r="IBI820" s="18"/>
      <c r="IBJ820" s="18"/>
      <c r="IBK820" s="18"/>
      <c r="IBL820" s="18"/>
      <c r="IBM820" s="18"/>
      <c r="IBN820" s="18"/>
      <c r="IBO820" s="18"/>
      <c r="IBP820" s="18"/>
      <c r="IBQ820" s="18"/>
      <c r="IBR820" s="18"/>
      <c r="IBS820" s="18"/>
      <c r="IBT820" s="18"/>
      <c r="IBU820" s="18"/>
      <c r="IBV820" s="18"/>
      <c r="IBW820" s="18"/>
      <c r="IBX820" s="18"/>
      <c r="IBY820" s="18"/>
      <c r="IBZ820" s="18"/>
      <c r="ICA820" s="18"/>
      <c r="ICB820" s="18"/>
      <c r="ICC820" s="18"/>
      <c r="ICD820" s="18"/>
      <c r="ICE820" s="18"/>
      <c r="ICF820" s="18"/>
      <c r="ICG820" s="18"/>
      <c r="ICH820" s="18"/>
      <c r="ICI820" s="18"/>
      <c r="ICJ820" s="18"/>
      <c r="ICK820" s="18"/>
      <c r="ICL820" s="18"/>
      <c r="ICM820" s="18"/>
      <c r="ICN820" s="18"/>
      <c r="ICO820" s="18"/>
      <c r="ICP820" s="18"/>
      <c r="ICQ820" s="18"/>
      <c r="ICR820" s="18"/>
      <c r="ICS820" s="18"/>
      <c r="ICT820" s="18"/>
      <c r="ICU820" s="18"/>
      <c r="ICV820" s="18"/>
      <c r="ICW820" s="18"/>
      <c r="ICX820" s="18"/>
      <c r="ICY820" s="18"/>
      <c r="ICZ820" s="18"/>
      <c r="IDA820" s="18"/>
      <c r="IDB820" s="18"/>
      <c r="IDC820" s="18"/>
      <c r="IDD820" s="18"/>
      <c r="IDE820" s="18"/>
      <c r="IDF820" s="18"/>
      <c r="IDG820" s="18"/>
      <c r="IDH820" s="18"/>
      <c r="IDI820" s="18"/>
      <c r="IDJ820" s="18"/>
      <c r="IDK820" s="18"/>
      <c r="IDL820" s="18"/>
      <c r="IDM820" s="18"/>
      <c r="IDN820" s="18"/>
      <c r="IDO820" s="18"/>
      <c r="IDP820" s="18"/>
      <c r="IDQ820" s="18"/>
      <c r="IDR820" s="18"/>
      <c r="IDS820" s="18"/>
      <c r="IDT820" s="18"/>
      <c r="IDU820" s="18"/>
      <c r="IDV820" s="18"/>
      <c r="IDW820" s="18"/>
      <c r="IDX820" s="18"/>
      <c r="IDY820" s="18"/>
      <c r="IDZ820" s="18"/>
      <c r="IEA820" s="18"/>
      <c r="IEB820" s="18"/>
      <c r="IEC820" s="18"/>
      <c r="IED820" s="18"/>
      <c r="IEE820" s="18"/>
      <c r="IEF820" s="18"/>
      <c r="IEG820" s="18"/>
      <c r="IEH820" s="18"/>
      <c r="IEI820" s="18"/>
      <c r="IEJ820" s="18"/>
      <c r="IEK820" s="18"/>
      <c r="IEL820" s="18"/>
      <c r="IEM820" s="18"/>
      <c r="IEN820" s="18"/>
      <c r="IEO820" s="18"/>
      <c r="IEP820" s="18"/>
      <c r="IEQ820" s="18"/>
      <c r="IER820" s="18"/>
      <c r="IES820" s="18"/>
      <c r="IET820" s="18"/>
      <c r="IEU820" s="18"/>
      <c r="IEV820" s="18"/>
      <c r="IEW820" s="18"/>
      <c r="IEX820" s="18"/>
      <c r="IEY820" s="18"/>
      <c r="IEZ820" s="18"/>
      <c r="IFA820" s="18"/>
      <c r="IFB820" s="18"/>
      <c r="IFC820" s="18"/>
      <c r="IFD820" s="18"/>
      <c r="IFE820" s="18"/>
      <c r="IFF820" s="18"/>
      <c r="IFG820" s="18"/>
      <c r="IFH820" s="18"/>
      <c r="IFI820" s="18"/>
      <c r="IFJ820" s="18"/>
      <c r="IFK820" s="18"/>
      <c r="IFL820" s="18"/>
      <c r="IFM820" s="18"/>
      <c r="IFN820" s="18"/>
      <c r="IFO820" s="18"/>
      <c r="IFP820" s="18"/>
      <c r="IFQ820" s="18"/>
      <c r="IFR820" s="18"/>
      <c r="IFS820" s="18"/>
      <c r="IFT820" s="18"/>
      <c r="IFU820" s="18"/>
      <c r="IFV820" s="18"/>
      <c r="IFW820" s="18"/>
      <c r="IFX820" s="18"/>
      <c r="IFY820" s="18"/>
      <c r="IFZ820" s="18"/>
      <c r="IGA820" s="18"/>
      <c r="IGB820" s="18"/>
      <c r="IGC820" s="18"/>
      <c r="IGD820" s="18"/>
      <c r="IGE820" s="18"/>
      <c r="IGF820" s="18"/>
      <c r="IGG820" s="18"/>
      <c r="IGH820" s="18"/>
      <c r="IGI820" s="18"/>
      <c r="IGJ820" s="18"/>
      <c r="IGK820" s="18"/>
      <c r="IGL820" s="18"/>
      <c r="IGM820" s="18"/>
      <c r="IGN820" s="18"/>
      <c r="IGO820" s="18"/>
      <c r="IGP820" s="18"/>
      <c r="IGQ820" s="18"/>
      <c r="IGR820" s="18"/>
      <c r="IGS820" s="18"/>
      <c r="IGT820" s="18"/>
      <c r="IGU820" s="18"/>
      <c r="IGV820" s="18"/>
      <c r="IGW820" s="18"/>
      <c r="IGX820" s="18"/>
      <c r="IGY820" s="18"/>
      <c r="IGZ820" s="18"/>
      <c r="IHA820" s="18"/>
      <c r="IHB820" s="18"/>
      <c r="IHC820" s="18"/>
      <c r="IHD820" s="18"/>
      <c r="IHE820" s="18"/>
      <c r="IHF820" s="18"/>
      <c r="IHG820" s="18"/>
      <c r="IHH820" s="18"/>
      <c r="IHI820" s="18"/>
      <c r="IHJ820" s="18"/>
      <c r="IHK820" s="18"/>
      <c r="IHL820" s="18"/>
      <c r="IHM820" s="18"/>
      <c r="IHN820" s="18"/>
      <c r="IHO820" s="18"/>
      <c r="IHP820" s="18"/>
      <c r="IHQ820" s="18"/>
      <c r="IHR820" s="18"/>
      <c r="IHS820" s="18"/>
      <c r="IHT820" s="18"/>
      <c r="IHU820" s="18"/>
      <c r="IHV820" s="18"/>
      <c r="IHW820" s="18"/>
      <c r="IHX820" s="18"/>
      <c r="IHY820" s="18"/>
      <c r="IHZ820" s="18"/>
      <c r="IIA820" s="18"/>
      <c r="IIB820" s="18"/>
      <c r="IIC820" s="18"/>
      <c r="IID820" s="18"/>
      <c r="IIE820" s="18"/>
      <c r="IIF820" s="18"/>
      <c r="IIG820" s="18"/>
      <c r="IIH820" s="18"/>
      <c r="III820" s="18"/>
      <c r="IIJ820" s="18"/>
      <c r="IIK820" s="18"/>
      <c r="IIL820" s="18"/>
      <c r="IIM820" s="18"/>
      <c r="IIN820" s="18"/>
      <c r="IIO820" s="18"/>
      <c r="IIP820" s="18"/>
      <c r="IIQ820" s="18"/>
      <c r="IIR820" s="18"/>
      <c r="IIS820" s="18"/>
      <c r="IIT820" s="18"/>
      <c r="IIU820" s="18"/>
      <c r="IIV820" s="18"/>
      <c r="IIW820" s="18"/>
      <c r="IIX820" s="18"/>
      <c r="IIY820" s="18"/>
      <c r="IIZ820" s="18"/>
      <c r="IJA820" s="18"/>
      <c r="IJB820" s="18"/>
      <c r="IJC820" s="18"/>
      <c r="IJD820" s="18"/>
      <c r="IJE820" s="18"/>
      <c r="IJF820" s="18"/>
      <c r="IJG820" s="18"/>
      <c r="IJH820" s="18"/>
      <c r="IJI820" s="18"/>
      <c r="IJJ820" s="18"/>
      <c r="IJK820" s="18"/>
      <c r="IJL820" s="18"/>
      <c r="IJM820" s="18"/>
      <c r="IJN820" s="18"/>
      <c r="IJO820" s="18"/>
      <c r="IJP820" s="18"/>
      <c r="IJQ820" s="18"/>
      <c r="IJR820" s="18"/>
      <c r="IJS820" s="18"/>
      <c r="IJT820" s="18"/>
      <c r="IJU820" s="18"/>
      <c r="IJV820" s="18"/>
      <c r="IJW820" s="18"/>
      <c r="IJX820" s="18"/>
      <c r="IJY820" s="18"/>
      <c r="IJZ820" s="18"/>
      <c r="IKA820" s="18"/>
      <c r="IKB820" s="18"/>
      <c r="IKC820" s="18"/>
      <c r="IKD820" s="18"/>
      <c r="IKE820" s="18"/>
      <c r="IKF820" s="18"/>
      <c r="IKG820" s="18"/>
      <c r="IKH820" s="18"/>
      <c r="IKI820" s="18"/>
      <c r="IKJ820" s="18"/>
      <c r="IKK820" s="18"/>
      <c r="IKL820" s="18"/>
      <c r="IKM820" s="18"/>
      <c r="IKN820" s="18"/>
      <c r="IKO820" s="18"/>
      <c r="IKP820" s="18"/>
      <c r="IKQ820" s="18"/>
      <c r="IKR820" s="18"/>
      <c r="IKS820" s="18"/>
      <c r="IKT820" s="18"/>
      <c r="IKU820" s="18"/>
      <c r="IKV820" s="18"/>
      <c r="IKW820" s="18"/>
      <c r="IKX820" s="18"/>
      <c r="IKY820" s="18"/>
      <c r="IKZ820" s="18"/>
      <c r="ILA820" s="18"/>
      <c r="ILB820" s="18"/>
      <c r="ILC820" s="18"/>
      <c r="ILD820" s="18"/>
      <c r="ILE820" s="18"/>
      <c r="ILF820" s="18"/>
      <c r="ILG820" s="18"/>
      <c r="ILH820" s="18"/>
      <c r="ILI820" s="18"/>
      <c r="ILJ820" s="18"/>
      <c r="ILK820" s="18"/>
      <c r="ILL820" s="18"/>
      <c r="ILM820" s="18"/>
      <c r="ILN820" s="18"/>
      <c r="ILO820" s="18"/>
      <c r="ILP820" s="18"/>
      <c r="ILQ820" s="18"/>
      <c r="ILR820" s="18"/>
      <c r="ILS820" s="18"/>
      <c r="ILT820" s="18"/>
      <c r="ILU820" s="18"/>
      <c r="ILV820" s="18"/>
      <c r="ILW820" s="18"/>
      <c r="ILX820" s="18"/>
      <c r="ILY820" s="18"/>
      <c r="ILZ820" s="18"/>
      <c r="IMA820" s="18"/>
      <c r="IMB820" s="18"/>
      <c r="IMC820" s="18"/>
      <c r="IMD820" s="18"/>
      <c r="IME820" s="18"/>
      <c r="IMF820" s="18"/>
      <c r="IMG820" s="18"/>
      <c r="IMH820" s="18"/>
      <c r="IMI820" s="18"/>
      <c r="IMJ820" s="18"/>
      <c r="IMK820" s="18"/>
      <c r="IML820" s="18"/>
      <c r="IMM820" s="18"/>
      <c r="IMN820" s="18"/>
      <c r="IMO820" s="18"/>
      <c r="IMP820" s="18"/>
      <c r="IMQ820" s="18"/>
      <c r="IMR820" s="18"/>
      <c r="IMS820" s="18"/>
      <c r="IMT820" s="18"/>
      <c r="IMU820" s="18"/>
      <c r="IMV820" s="18"/>
      <c r="IMW820" s="18"/>
      <c r="IMX820" s="18"/>
      <c r="IMY820" s="18"/>
      <c r="IMZ820" s="18"/>
      <c r="INA820" s="18"/>
      <c r="INB820" s="18"/>
      <c r="INC820" s="18"/>
      <c r="IND820" s="18"/>
      <c r="INE820" s="18"/>
      <c r="INF820" s="18"/>
      <c r="ING820" s="18"/>
      <c r="INH820" s="18"/>
      <c r="INI820" s="18"/>
      <c r="INJ820" s="18"/>
      <c r="INK820" s="18"/>
      <c r="INL820" s="18"/>
      <c r="INM820" s="18"/>
      <c r="INN820" s="18"/>
      <c r="INO820" s="18"/>
      <c r="INP820" s="18"/>
      <c r="INQ820" s="18"/>
      <c r="INR820" s="18"/>
      <c r="INS820" s="18"/>
      <c r="INT820" s="18"/>
      <c r="INU820" s="18"/>
      <c r="INV820" s="18"/>
      <c r="INW820" s="18"/>
      <c r="INX820" s="18"/>
      <c r="INY820" s="18"/>
      <c r="INZ820" s="18"/>
      <c r="IOA820" s="18"/>
      <c r="IOB820" s="18"/>
      <c r="IOC820" s="18"/>
      <c r="IOD820" s="18"/>
      <c r="IOE820" s="18"/>
      <c r="IOF820" s="18"/>
      <c r="IOG820" s="18"/>
      <c r="IOH820" s="18"/>
      <c r="IOI820" s="18"/>
      <c r="IOJ820" s="18"/>
      <c r="IOK820" s="18"/>
      <c r="IOL820" s="18"/>
      <c r="IOM820" s="18"/>
      <c r="ION820" s="18"/>
      <c r="IOO820" s="18"/>
      <c r="IOP820" s="18"/>
      <c r="IOQ820" s="18"/>
      <c r="IOR820" s="18"/>
      <c r="IOS820" s="18"/>
      <c r="IOT820" s="18"/>
      <c r="IOU820" s="18"/>
      <c r="IOV820" s="18"/>
      <c r="IOW820" s="18"/>
      <c r="IOX820" s="18"/>
      <c r="IOY820" s="18"/>
      <c r="IOZ820" s="18"/>
      <c r="IPA820" s="18"/>
      <c r="IPB820" s="18"/>
      <c r="IPC820" s="18"/>
      <c r="IPD820" s="18"/>
      <c r="IPE820" s="18"/>
      <c r="IPF820" s="18"/>
      <c r="IPG820" s="18"/>
      <c r="IPH820" s="18"/>
      <c r="IPI820" s="18"/>
      <c r="IPJ820" s="18"/>
      <c r="IPK820" s="18"/>
      <c r="IPL820" s="18"/>
      <c r="IPM820" s="18"/>
      <c r="IPN820" s="18"/>
      <c r="IPO820" s="18"/>
      <c r="IPP820" s="18"/>
      <c r="IPQ820" s="18"/>
      <c r="IPR820" s="18"/>
      <c r="IPS820" s="18"/>
      <c r="IPT820" s="18"/>
      <c r="IPU820" s="18"/>
      <c r="IPV820" s="18"/>
      <c r="IPW820" s="18"/>
      <c r="IPX820" s="18"/>
      <c r="IPY820" s="18"/>
      <c r="IPZ820" s="18"/>
      <c r="IQA820" s="18"/>
      <c r="IQB820" s="18"/>
      <c r="IQC820" s="18"/>
      <c r="IQD820" s="18"/>
      <c r="IQE820" s="18"/>
      <c r="IQF820" s="18"/>
      <c r="IQG820" s="18"/>
      <c r="IQH820" s="18"/>
      <c r="IQI820" s="18"/>
      <c r="IQJ820" s="18"/>
      <c r="IQK820" s="18"/>
      <c r="IQL820" s="18"/>
      <c r="IQM820" s="18"/>
      <c r="IQN820" s="18"/>
      <c r="IQO820" s="18"/>
      <c r="IQP820" s="18"/>
      <c r="IQQ820" s="18"/>
      <c r="IQR820" s="18"/>
      <c r="IQS820" s="18"/>
      <c r="IQT820" s="18"/>
      <c r="IQU820" s="18"/>
      <c r="IQV820" s="18"/>
      <c r="IQW820" s="18"/>
      <c r="IQX820" s="18"/>
      <c r="IQY820" s="18"/>
      <c r="IQZ820" s="18"/>
      <c r="IRA820" s="18"/>
      <c r="IRB820" s="18"/>
      <c r="IRC820" s="18"/>
      <c r="IRD820" s="18"/>
      <c r="IRE820" s="18"/>
      <c r="IRF820" s="18"/>
      <c r="IRG820" s="18"/>
      <c r="IRH820" s="18"/>
      <c r="IRI820" s="18"/>
      <c r="IRJ820" s="18"/>
      <c r="IRK820" s="18"/>
      <c r="IRL820" s="18"/>
      <c r="IRM820" s="18"/>
      <c r="IRN820" s="18"/>
      <c r="IRO820" s="18"/>
      <c r="IRP820" s="18"/>
      <c r="IRQ820" s="18"/>
      <c r="IRR820" s="18"/>
      <c r="IRS820" s="18"/>
      <c r="IRT820" s="18"/>
      <c r="IRU820" s="18"/>
      <c r="IRV820" s="18"/>
      <c r="IRW820" s="18"/>
      <c r="IRX820" s="18"/>
      <c r="IRY820" s="18"/>
      <c r="IRZ820" s="18"/>
      <c r="ISA820" s="18"/>
      <c r="ISB820" s="18"/>
      <c r="ISC820" s="18"/>
      <c r="ISD820" s="18"/>
      <c r="ISE820" s="18"/>
      <c r="ISF820" s="18"/>
      <c r="ISG820" s="18"/>
      <c r="ISH820" s="18"/>
      <c r="ISI820" s="18"/>
      <c r="ISJ820" s="18"/>
      <c r="ISK820" s="18"/>
      <c r="ISL820" s="18"/>
      <c r="ISM820" s="18"/>
      <c r="ISN820" s="18"/>
      <c r="ISO820" s="18"/>
      <c r="ISP820" s="18"/>
      <c r="ISQ820" s="18"/>
      <c r="ISR820" s="18"/>
      <c r="ISS820" s="18"/>
      <c r="IST820" s="18"/>
      <c r="ISU820" s="18"/>
      <c r="ISV820" s="18"/>
      <c r="ISW820" s="18"/>
      <c r="ISX820" s="18"/>
      <c r="ISY820" s="18"/>
      <c r="ISZ820" s="18"/>
      <c r="ITA820" s="18"/>
      <c r="ITB820" s="18"/>
      <c r="ITC820" s="18"/>
      <c r="ITD820" s="18"/>
      <c r="ITE820" s="18"/>
      <c r="ITF820" s="18"/>
      <c r="ITG820" s="18"/>
      <c r="ITH820" s="18"/>
      <c r="ITI820" s="18"/>
      <c r="ITJ820" s="18"/>
      <c r="ITK820" s="18"/>
      <c r="ITL820" s="18"/>
      <c r="ITM820" s="18"/>
      <c r="ITN820" s="18"/>
      <c r="ITO820" s="18"/>
      <c r="ITP820" s="18"/>
      <c r="ITQ820" s="18"/>
      <c r="ITR820" s="18"/>
      <c r="ITS820" s="18"/>
      <c r="ITT820" s="18"/>
      <c r="ITU820" s="18"/>
      <c r="ITV820" s="18"/>
      <c r="ITW820" s="18"/>
      <c r="ITX820" s="18"/>
      <c r="ITY820" s="18"/>
      <c r="ITZ820" s="18"/>
      <c r="IUA820" s="18"/>
      <c r="IUB820" s="18"/>
      <c r="IUC820" s="18"/>
      <c r="IUD820" s="18"/>
      <c r="IUE820" s="18"/>
      <c r="IUF820" s="18"/>
      <c r="IUG820" s="18"/>
      <c r="IUH820" s="18"/>
      <c r="IUI820" s="18"/>
      <c r="IUJ820" s="18"/>
      <c r="IUK820" s="18"/>
      <c r="IUL820" s="18"/>
      <c r="IUM820" s="18"/>
      <c r="IUN820" s="18"/>
      <c r="IUO820" s="18"/>
      <c r="IUP820" s="18"/>
      <c r="IUQ820" s="18"/>
      <c r="IUR820" s="18"/>
      <c r="IUS820" s="18"/>
      <c r="IUT820" s="18"/>
      <c r="IUU820" s="18"/>
      <c r="IUV820" s="18"/>
      <c r="IUW820" s="18"/>
      <c r="IUX820" s="18"/>
      <c r="IUY820" s="18"/>
      <c r="IUZ820" s="18"/>
      <c r="IVA820" s="18"/>
      <c r="IVB820" s="18"/>
      <c r="IVC820" s="18"/>
      <c r="IVD820" s="18"/>
      <c r="IVE820" s="18"/>
      <c r="IVF820" s="18"/>
      <c r="IVG820" s="18"/>
      <c r="IVH820" s="18"/>
      <c r="IVI820" s="18"/>
      <c r="IVJ820" s="18"/>
      <c r="IVK820" s="18"/>
      <c r="IVL820" s="18"/>
      <c r="IVM820" s="18"/>
      <c r="IVN820" s="18"/>
      <c r="IVO820" s="18"/>
      <c r="IVP820" s="18"/>
      <c r="IVQ820" s="18"/>
      <c r="IVR820" s="18"/>
      <c r="IVS820" s="18"/>
      <c r="IVT820" s="18"/>
      <c r="IVU820" s="18"/>
      <c r="IVV820" s="18"/>
      <c r="IVW820" s="18"/>
      <c r="IVX820" s="18"/>
      <c r="IVY820" s="18"/>
      <c r="IVZ820" s="18"/>
      <c r="IWA820" s="18"/>
      <c r="IWB820" s="18"/>
      <c r="IWC820" s="18"/>
      <c r="IWD820" s="18"/>
      <c r="IWE820" s="18"/>
      <c r="IWF820" s="18"/>
      <c r="IWG820" s="18"/>
      <c r="IWH820" s="18"/>
      <c r="IWI820" s="18"/>
      <c r="IWJ820" s="18"/>
      <c r="IWK820" s="18"/>
      <c r="IWL820" s="18"/>
      <c r="IWM820" s="18"/>
      <c r="IWN820" s="18"/>
      <c r="IWO820" s="18"/>
      <c r="IWP820" s="18"/>
      <c r="IWQ820" s="18"/>
      <c r="IWR820" s="18"/>
      <c r="IWS820" s="18"/>
      <c r="IWT820" s="18"/>
      <c r="IWU820" s="18"/>
      <c r="IWV820" s="18"/>
      <c r="IWW820" s="18"/>
      <c r="IWX820" s="18"/>
      <c r="IWY820" s="18"/>
      <c r="IWZ820" s="18"/>
      <c r="IXA820" s="18"/>
      <c r="IXB820" s="18"/>
      <c r="IXC820" s="18"/>
      <c r="IXD820" s="18"/>
      <c r="IXE820" s="18"/>
      <c r="IXF820" s="18"/>
      <c r="IXG820" s="18"/>
      <c r="IXH820" s="18"/>
      <c r="IXI820" s="18"/>
      <c r="IXJ820" s="18"/>
      <c r="IXK820" s="18"/>
      <c r="IXL820" s="18"/>
      <c r="IXM820" s="18"/>
      <c r="IXN820" s="18"/>
      <c r="IXO820" s="18"/>
      <c r="IXP820" s="18"/>
      <c r="IXQ820" s="18"/>
      <c r="IXR820" s="18"/>
      <c r="IXS820" s="18"/>
      <c r="IXT820" s="18"/>
      <c r="IXU820" s="18"/>
      <c r="IXV820" s="18"/>
      <c r="IXW820" s="18"/>
      <c r="IXX820" s="18"/>
      <c r="IXY820" s="18"/>
      <c r="IXZ820" s="18"/>
      <c r="IYA820" s="18"/>
      <c r="IYB820" s="18"/>
      <c r="IYC820" s="18"/>
      <c r="IYD820" s="18"/>
      <c r="IYE820" s="18"/>
      <c r="IYF820" s="18"/>
      <c r="IYG820" s="18"/>
      <c r="IYH820" s="18"/>
      <c r="IYI820" s="18"/>
      <c r="IYJ820" s="18"/>
      <c r="IYK820" s="18"/>
      <c r="IYL820" s="18"/>
      <c r="IYM820" s="18"/>
      <c r="IYN820" s="18"/>
      <c r="IYO820" s="18"/>
      <c r="IYP820" s="18"/>
      <c r="IYQ820" s="18"/>
      <c r="IYR820" s="18"/>
      <c r="IYS820" s="18"/>
      <c r="IYT820" s="18"/>
      <c r="IYU820" s="18"/>
      <c r="IYV820" s="18"/>
      <c r="IYW820" s="18"/>
      <c r="IYX820" s="18"/>
      <c r="IYY820" s="18"/>
      <c r="IYZ820" s="18"/>
      <c r="IZA820" s="18"/>
      <c r="IZB820" s="18"/>
      <c r="IZC820" s="18"/>
      <c r="IZD820" s="18"/>
      <c r="IZE820" s="18"/>
      <c r="IZF820" s="18"/>
      <c r="IZG820" s="18"/>
      <c r="IZH820" s="18"/>
      <c r="IZI820" s="18"/>
      <c r="IZJ820" s="18"/>
      <c r="IZK820" s="18"/>
      <c r="IZL820" s="18"/>
      <c r="IZM820" s="18"/>
      <c r="IZN820" s="18"/>
      <c r="IZO820" s="18"/>
      <c r="IZP820" s="18"/>
      <c r="IZQ820" s="18"/>
      <c r="IZR820" s="18"/>
      <c r="IZS820" s="18"/>
      <c r="IZT820" s="18"/>
      <c r="IZU820" s="18"/>
      <c r="IZV820" s="18"/>
      <c r="IZW820" s="18"/>
      <c r="IZX820" s="18"/>
      <c r="IZY820" s="18"/>
      <c r="IZZ820" s="18"/>
      <c r="JAA820" s="18"/>
      <c r="JAB820" s="18"/>
      <c r="JAC820" s="18"/>
      <c r="JAD820" s="18"/>
      <c r="JAE820" s="18"/>
      <c r="JAF820" s="18"/>
      <c r="JAG820" s="18"/>
      <c r="JAH820" s="18"/>
      <c r="JAI820" s="18"/>
      <c r="JAJ820" s="18"/>
      <c r="JAK820" s="18"/>
      <c r="JAL820" s="18"/>
      <c r="JAM820" s="18"/>
      <c r="JAN820" s="18"/>
      <c r="JAO820" s="18"/>
      <c r="JAP820" s="18"/>
      <c r="JAQ820" s="18"/>
      <c r="JAR820" s="18"/>
      <c r="JAS820" s="18"/>
      <c r="JAT820" s="18"/>
      <c r="JAU820" s="18"/>
      <c r="JAV820" s="18"/>
      <c r="JAW820" s="18"/>
      <c r="JAX820" s="18"/>
      <c r="JAY820" s="18"/>
      <c r="JAZ820" s="18"/>
      <c r="JBA820" s="18"/>
      <c r="JBB820" s="18"/>
      <c r="JBC820" s="18"/>
      <c r="JBD820" s="18"/>
      <c r="JBE820" s="18"/>
      <c r="JBF820" s="18"/>
      <c r="JBG820" s="18"/>
      <c r="JBH820" s="18"/>
      <c r="JBI820" s="18"/>
      <c r="JBJ820" s="18"/>
      <c r="JBK820" s="18"/>
      <c r="JBL820" s="18"/>
      <c r="JBM820" s="18"/>
      <c r="JBN820" s="18"/>
      <c r="JBO820" s="18"/>
      <c r="JBP820" s="18"/>
      <c r="JBQ820" s="18"/>
      <c r="JBR820" s="18"/>
      <c r="JBS820" s="18"/>
      <c r="JBT820" s="18"/>
      <c r="JBU820" s="18"/>
      <c r="JBV820" s="18"/>
      <c r="JBW820" s="18"/>
      <c r="JBX820" s="18"/>
      <c r="JBY820" s="18"/>
      <c r="JBZ820" s="18"/>
      <c r="JCA820" s="18"/>
      <c r="JCB820" s="18"/>
      <c r="JCC820" s="18"/>
      <c r="JCD820" s="18"/>
      <c r="JCE820" s="18"/>
      <c r="JCF820" s="18"/>
      <c r="JCG820" s="18"/>
      <c r="JCH820" s="18"/>
      <c r="JCI820" s="18"/>
      <c r="JCJ820" s="18"/>
      <c r="JCK820" s="18"/>
      <c r="JCL820" s="18"/>
      <c r="JCM820" s="18"/>
      <c r="JCN820" s="18"/>
      <c r="JCO820" s="18"/>
      <c r="JCP820" s="18"/>
      <c r="JCQ820" s="18"/>
      <c r="JCR820" s="18"/>
      <c r="JCS820" s="18"/>
      <c r="JCT820" s="18"/>
      <c r="JCU820" s="18"/>
      <c r="JCV820" s="18"/>
      <c r="JCW820" s="18"/>
      <c r="JCX820" s="18"/>
      <c r="JCY820" s="18"/>
      <c r="JCZ820" s="18"/>
      <c r="JDA820" s="18"/>
      <c r="JDB820" s="18"/>
      <c r="JDC820" s="18"/>
      <c r="JDD820" s="18"/>
      <c r="JDE820" s="18"/>
      <c r="JDF820" s="18"/>
      <c r="JDG820" s="18"/>
      <c r="JDH820" s="18"/>
      <c r="JDI820" s="18"/>
      <c r="JDJ820" s="18"/>
      <c r="JDK820" s="18"/>
      <c r="JDL820" s="18"/>
      <c r="JDM820" s="18"/>
      <c r="JDN820" s="18"/>
      <c r="JDO820" s="18"/>
      <c r="JDP820" s="18"/>
      <c r="JDQ820" s="18"/>
      <c r="JDR820" s="18"/>
      <c r="JDS820" s="18"/>
      <c r="JDT820" s="18"/>
      <c r="JDU820" s="18"/>
      <c r="JDV820" s="18"/>
      <c r="JDW820" s="18"/>
      <c r="JDX820" s="18"/>
      <c r="JDY820" s="18"/>
      <c r="JDZ820" s="18"/>
      <c r="JEA820" s="18"/>
      <c r="JEB820" s="18"/>
      <c r="JEC820" s="18"/>
      <c r="JED820" s="18"/>
      <c r="JEE820" s="18"/>
      <c r="JEF820" s="18"/>
      <c r="JEG820" s="18"/>
      <c r="JEH820" s="18"/>
      <c r="JEI820" s="18"/>
      <c r="JEJ820" s="18"/>
      <c r="JEK820" s="18"/>
      <c r="JEL820" s="18"/>
      <c r="JEM820" s="18"/>
      <c r="JEN820" s="18"/>
      <c r="JEO820" s="18"/>
      <c r="JEP820" s="18"/>
      <c r="JEQ820" s="18"/>
      <c r="JER820" s="18"/>
      <c r="JES820" s="18"/>
      <c r="JET820" s="18"/>
      <c r="JEU820" s="18"/>
      <c r="JEV820" s="18"/>
      <c r="JEW820" s="18"/>
      <c r="JEX820" s="18"/>
      <c r="JEY820" s="18"/>
      <c r="JEZ820" s="18"/>
      <c r="JFA820" s="18"/>
      <c r="JFB820" s="18"/>
      <c r="JFC820" s="18"/>
      <c r="JFD820" s="18"/>
      <c r="JFE820" s="18"/>
      <c r="JFF820" s="18"/>
      <c r="JFG820" s="18"/>
      <c r="JFH820" s="18"/>
      <c r="JFI820" s="18"/>
      <c r="JFJ820" s="18"/>
      <c r="JFK820" s="18"/>
      <c r="JFL820" s="18"/>
      <c r="JFM820" s="18"/>
      <c r="JFN820" s="18"/>
      <c r="JFO820" s="18"/>
      <c r="JFP820" s="18"/>
      <c r="JFQ820" s="18"/>
      <c r="JFR820" s="18"/>
      <c r="JFS820" s="18"/>
      <c r="JFT820" s="18"/>
      <c r="JFU820" s="18"/>
      <c r="JFV820" s="18"/>
      <c r="JFW820" s="18"/>
      <c r="JFX820" s="18"/>
      <c r="JFY820" s="18"/>
      <c r="JFZ820" s="18"/>
      <c r="JGA820" s="18"/>
      <c r="JGB820" s="18"/>
      <c r="JGC820" s="18"/>
      <c r="JGD820" s="18"/>
      <c r="JGE820" s="18"/>
      <c r="JGF820" s="18"/>
      <c r="JGG820" s="18"/>
      <c r="JGH820" s="18"/>
      <c r="JGI820" s="18"/>
      <c r="JGJ820" s="18"/>
      <c r="JGK820" s="18"/>
      <c r="JGL820" s="18"/>
      <c r="JGM820" s="18"/>
      <c r="JGN820" s="18"/>
      <c r="JGO820" s="18"/>
      <c r="JGP820" s="18"/>
      <c r="JGQ820" s="18"/>
      <c r="JGR820" s="18"/>
      <c r="JGS820" s="18"/>
      <c r="JGT820" s="18"/>
      <c r="JGU820" s="18"/>
      <c r="JGV820" s="18"/>
      <c r="JGW820" s="18"/>
      <c r="JGX820" s="18"/>
      <c r="JGY820" s="18"/>
      <c r="JGZ820" s="18"/>
      <c r="JHA820" s="18"/>
      <c r="JHB820" s="18"/>
      <c r="JHC820" s="18"/>
      <c r="JHD820" s="18"/>
      <c r="JHE820" s="18"/>
      <c r="JHF820" s="18"/>
      <c r="JHG820" s="18"/>
      <c r="JHH820" s="18"/>
      <c r="JHI820" s="18"/>
      <c r="JHJ820" s="18"/>
      <c r="JHK820" s="18"/>
      <c r="JHL820" s="18"/>
      <c r="JHM820" s="18"/>
      <c r="JHN820" s="18"/>
      <c r="JHO820" s="18"/>
      <c r="JHP820" s="18"/>
      <c r="JHQ820" s="18"/>
      <c r="JHR820" s="18"/>
      <c r="JHS820" s="18"/>
      <c r="JHT820" s="18"/>
      <c r="JHU820" s="18"/>
      <c r="JHV820" s="18"/>
      <c r="JHW820" s="18"/>
      <c r="JHX820" s="18"/>
      <c r="JHY820" s="18"/>
      <c r="JHZ820" s="18"/>
      <c r="JIA820" s="18"/>
      <c r="JIB820" s="18"/>
      <c r="JIC820" s="18"/>
      <c r="JID820" s="18"/>
      <c r="JIE820" s="18"/>
      <c r="JIF820" s="18"/>
      <c r="JIG820" s="18"/>
      <c r="JIH820" s="18"/>
      <c r="JII820" s="18"/>
      <c r="JIJ820" s="18"/>
      <c r="JIK820" s="18"/>
      <c r="JIL820" s="18"/>
      <c r="JIM820" s="18"/>
      <c r="JIN820" s="18"/>
      <c r="JIO820" s="18"/>
      <c r="JIP820" s="18"/>
      <c r="JIQ820" s="18"/>
      <c r="JIR820" s="18"/>
      <c r="JIS820" s="18"/>
      <c r="JIT820" s="18"/>
      <c r="JIU820" s="18"/>
      <c r="JIV820" s="18"/>
      <c r="JIW820" s="18"/>
      <c r="JIX820" s="18"/>
      <c r="JIY820" s="18"/>
      <c r="JIZ820" s="18"/>
      <c r="JJA820" s="18"/>
      <c r="JJB820" s="18"/>
      <c r="JJC820" s="18"/>
      <c r="JJD820" s="18"/>
      <c r="JJE820" s="18"/>
      <c r="JJF820" s="18"/>
      <c r="JJG820" s="18"/>
      <c r="JJH820" s="18"/>
      <c r="JJI820" s="18"/>
      <c r="JJJ820" s="18"/>
      <c r="JJK820" s="18"/>
      <c r="JJL820" s="18"/>
      <c r="JJM820" s="18"/>
      <c r="JJN820" s="18"/>
      <c r="JJO820" s="18"/>
      <c r="JJP820" s="18"/>
      <c r="JJQ820" s="18"/>
      <c r="JJR820" s="18"/>
      <c r="JJS820" s="18"/>
      <c r="JJT820" s="18"/>
      <c r="JJU820" s="18"/>
      <c r="JJV820" s="18"/>
      <c r="JJW820" s="18"/>
      <c r="JJX820" s="18"/>
      <c r="JJY820" s="18"/>
      <c r="JJZ820" s="18"/>
      <c r="JKA820" s="18"/>
      <c r="JKB820" s="18"/>
      <c r="JKC820" s="18"/>
      <c r="JKD820" s="18"/>
      <c r="JKE820" s="18"/>
      <c r="JKF820" s="18"/>
      <c r="JKG820" s="18"/>
      <c r="JKH820" s="18"/>
      <c r="JKI820" s="18"/>
      <c r="JKJ820" s="18"/>
      <c r="JKK820" s="18"/>
      <c r="JKL820" s="18"/>
      <c r="JKM820" s="18"/>
      <c r="JKN820" s="18"/>
      <c r="JKO820" s="18"/>
      <c r="JKP820" s="18"/>
      <c r="JKQ820" s="18"/>
      <c r="JKR820" s="18"/>
      <c r="JKS820" s="18"/>
      <c r="JKT820" s="18"/>
      <c r="JKU820" s="18"/>
      <c r="JKV820" s="18"/>
      <c r="JKW820" s="18"/>
      <c r="JKX820" s="18"/>
      <c r="JKY820" s="18"/>
      <c r="JKZ820" s="18"/>
      <c r="JLA820" s="18"/>
      <c r="JLB820" s="18"/>
      <c r="JLC820" s="18"/>
      <c r="JLD820" s="18"/>
      <c r="JLE820" s="18"/>
      <c r="JLF820" s="18"/>
      <c r="JLG820" s="18"/>
      <c r="JLH820" s="18"/>
      <c r="JLI820" s="18"/>
      <c r="JLJ820" s="18"/>
      <c r="JLK820" s="18"/>
      <c r="JLL820" s="18"/>
      <c r="JLM820" s="18"/>
      <c r="JLN820" s="18"/>
      <c r="JLO820" s="18"/>
      <c r="JLP820" s="18"/>
      <c r="JLQ820" s="18"/>
      <c r="JLR820" s="18"/>
      <c r="JLS820" s="18"/>
      <c r="JLT820" s="18"/>
      <c r="JLU820" s="18"/>
      <c r="JLV820" s="18"/>
      <c r="JLW820" s="18"/>
      <c r="JLX820" s="18"/>
      <c r="JLY820" s="18"/>
      <c r="JLZ820" s="18"/>
      <c r="JMA820" s="18"/>
      <c r="JMB820" s="18"/>
      <c r="JMC820" s="18"/>
      <c r="JMD820" s="18"/>
      <c r="JME820" s="18"/>
      <c r="JMF820" s="18"/>
      <c r="JMG820" s="18"/>
      <c r="JMH820" s="18"/>
      <c r="JMI820" s="18"/>
      <c r="JMJ820" s="18"/>
      <c r="JMK820" s="18"/>
      <c r="JML820" s="18"/>
      <c r="JMM820" s="18"/>
      <c r="JMN820" s="18"/>
      <c r="JMO820" s="18"/>
      <c r="JMP820" s="18"/>
      <c r="JMQ820" s="18"/>
      <c r="JMR820" s="18"/>
      <c r="JMS820" s="18"/>
      <c r="JMT820" s="18"/>
      <c r="JMU820" s="18"/>
      <c r="JMV820" s="18"/>
      <c r="JMW820" s="18"/>
      <c r="JMX820" s="18"/>
      <c r="JMY820" s="18"/>
      <c r="JMZ820" s="18"/>
      <c r="JNA820" s="18"/>
      <c r="JNB820" s="18"/>
      <c r="JNC820" s="18"/>
      <c r="JND820" s="18"/>
      <c r="JNE820" s="18"/>
      <c r="JNF820" s="18"/>
      <c r="JNG820" s="18"/>
      <c r="JNH820" s="18"/>
      <c r="JNI820" s="18"/>
      <c r="JNJ820" s="18"/>
      <c r="JNK820" s="18"/>
      <c r="JNL820" s="18"/>
      <c r="JNM820" s="18"/>
      <c r="JNN820" s="18"/>
      <c r="JNO820" s="18"/>
      <c r="JNP820" s="18"/>
      <c r="JNQ820" s="18"/>
      <c r="JNR820" s="18"/>
      <c r="JNS820" s="18"/>
      <c r="JNT820" s="18"/>
      <c r="JNU820" s="18"/>
      <c r="JNV820" s="18"/>
      <c r="JNW820" s="18"/>
      <c r="JNX820" s="18"/>
      <c r="JNY820" s="18"/>
      <c r="JNZ820" s="18"/>
      <c r="JOA820" s="18"/>
      <c r="JOB820" s="18"/>
      <c r="JOC820" s="18"/>
      <c r="JOD820" s="18"/>
      <c r="JOE820" s="18"/>
      <c r="JOF820" s="18"/>
      <c r="JOG820" s="18"/>
      <c r="JOH820" s="18"/>
      <c r="JOI820" s="18"/>
      <c r="JOJ820" s="18"/>
      <c r="JOK820" s="18"/>
      <c r="JOL820" s="18"/>
      <c r="JOM820" s="18"/>
      <c r="JON820" s="18"/>
      <c r="JOO820" s="18"/>
      <c r="JOP820" s="18"/>
      <c r="JOQ820" s="18"/>
      <c r="JOR820" s="18"/>
      <c r="JOS820" s="18"/>
      <c r="JOT820" s="18"/>
      <c r="JOU820" s="18"/>
      <c r="JOV820" s="18"/>
      <c r="JOW820" s="18"/>
      <c r="JOX820" s="18"/>
      <c r="JOY820" s="18"/>
      <c r="JOZ820" s="18"/>
      <c r="JPA820" s="18"/>
      <c r="JPB820" s="18"/>
      <c r="JPC820" s="18"/>
      <c r="JPD820" s="18"/>
      <c r="JPE820" s="18"/>
      <c r="JPF820" s="18"/>
      <c r="JPG820" s="18"/>
      <c r="JPH820" s="18"/>
      <c r="JPI820" s="18"/>
      <c r="JPJ820" s="18"/>
      <c r="JPK820" s="18"/>
      <c r="JPL820" s="18"/>
      <c r="JPM820" s="18"/>
      <c r="JPN820" s="18"/>
      <c r="JPO820" s="18"/>
      <c r="JPP820" s="18"/>
      <c r="JPQ820" s="18"/>
      <c r="JPR820" s="18"/>
      <c r="JPS820" s="18"/>
      <c r="JPT820" s="18"/>
      <c r="JPU820" s="18"/>
      <c r="JPV820" s="18"/>
      <c r="JPW820" s="18"/>
      <c r="JPX820" s="18"/>
      <c r="JPY820" s="18"/>
      <c r="JPZ820" s="18"/>
      <c r="JQA820" s="18"/>
      <c r="JQB820" s="18"/>
      <c r="JQC820" s="18"/>
      <c r="JQD820" s="18"/>
      <c r="JQE820" s="18"/>
      <c r="JQF820" s="18"/>
      <c r="JQG820" s="18"/>
      <c r="JQH820" s="18"/>
      <c r="JQI820" s="18"/>
      <c r="JQJ820" s="18"/>
      <c r="JQK820" s="18"/>
      <c r="JQL820" s="18"/>
      <c r="JQM820" s="18"/>
      <c r="JQN820" s="18"/>
      <c r="JQO820" s="18"/>
      <c r="JQP820" s="18"/>
      <c r="JQQ820" s="18"/>
      <c r="JQR820" s="18"/>
      <c r="JQS820" s="18"/>
      <c r="JQT820" s="18"/>
      <c r="JQU820" s="18"/>
      <c r="JQV820" s="18"/>
      <c r="JQW820" s="18"/>
      <c r="JQX820" s="18"/>
      <c r="JQY820" s="18"/>
      <c r="JQZ820" s="18"/>
      <c r="JRA820" s="18"/>
      <c r="JRB820" s="18"/>
      <c r="JRC820" s="18"/>
      <c r="JRD820" s="18"/>
      <c r="JRE820" s="18"/>
      <c r="JRF820" s="18"/>
      <c r="JRG820" s="18"/>
      <c r="JRH820" s="18"/>
      <c r="JRI820" s="18"/>
      <c r="JRJ820" s="18"/>
      <c r="JRK820" s="18"/>
      <c r="JRL820" s="18"/>
      <c r="JRM820" s="18"/>
      <c r="JRN820" s="18"/>
      <c r="JRO820" s="18"/>
      <c r="JRP820" s="18"/>
      <c r="JRQ820" s="18"/>
      <c r="JRR820" s="18"/>
      <c r="JRS820" s="18"/>
      <c r="JRT820" s="18"/>
      <c r="JRU820" s="18"/>
      <c r="JRV820" s="18"/>
      <c r="JRW820" s="18"/>
      <c r="JRX820" s="18"/>
      <c r="JRY820" s="18"/>
      <c r="JRZ820" s="18"/>
      <c r="JSA820" s="18"/>
      <c r="JSB820" s="18"/>
      <c r="JSC820" s="18"/>
      <c r="JSD820" s="18"/>
      <c r="JSE820" s="18"/>
      <c r="JSF820" s="18"/>
      <c r="JSG820" s="18"/>
      <c r="JSH820" s="18"/>
      <c r="JSI820" s="18"/>
      <c r="JSJ820" s="18"/>
      <c r="JSK820" s="18"/>
      <c r="JSL820" s="18"/>
      <c r="JSM820" s="18"/>
      <c r="JSN820" s="18"/>
      <c r="JSO820" s="18"/>
      <c r="JSP820" s="18"/>
      <c r="JSQ820" s="18"/>
      <c r="JSR820" s="18"/>
      <c r="JSS820" s="18"/>
      <c r="JST820" s="18"/>
      <c r="JSU820" s="18"/>
      <c r="JSV820" s="18"/>
      <c r="JSW820" s="18"/>
      <c r="JSX820" s="18"/>
      <c r="JSY820" s="18"/>
      <c r="JSZ820" s="18"/>
      <c r="JTA820" s="18"/>
      <c r="JTB820" s="18"/>
      <c r="JTC820" s="18"/>
      <c r="JTD820" s="18"/>
      <c r="JTE820" s="18"/>
      <c r="JTF820" s="18"/>
      <c r="JTG820" s="18"/>
      <c r="JTH820" s="18"/>
      <c r="JTI820" s="18"/>
      <c r="JTJ820" s="18"/>
      <c r="JTK820" s="18"/>
      <c r="JTL820" s="18"/>
      <c r="JTM820" s="18"/>
      <c r="JTN820" s="18"/>
      <c r="JTO820" s="18"/>
      <c r="JTP820" s="18"/>
      <c r="JTQ820" s="18"/>
      <c r="JTR820" s="18"/>
      <c r="JTS820" s="18"/>
      <c r="JTT820" s="18"/>
      <c r="JTU820" s="18"/>
      <c r="JTV820" s="18"/>
      <c r="JTW820" s="18"/>
      <c r="JTX820" s="18"/>
      <c r="JTY820" s="18"/>
      <c r="JTZ820" s="18"/>
      <c r="JUA820" s="18"/>
      <c r="JUB820" s="18"/>
      <c r="JUC820" s="18"/>
      <c r="JUD820" s="18"/>
      <c r="JUE820" s="18"/>
      <c r="JUF820" s="18"/>
      <c r="JUG820" s="18"/>
      <c r="JUH820" s="18"/>
      <c r="JUI820" s="18"/>
      <c r="JUJ820" s="18"/>
      <c r="JUK820" s="18"/>
      <c r="JUL820" s="18"/>
      <c r="JUM820" s="18"/>
      <c r="JUN820" s="18"/>
      <c r="JUO820" s="18"/>
      <c r="JUP820" s="18"/>
      <c r="JUQ820" s="18"/>
      <c r="JUR820" s="18"/>
      <c r="JUS820" s="18"/>
      <c r="JUT820" s="18"/>
      <c r="JUU820" s="18"/>
      <c r="JUV820" s="18"/>
      <c r="JUW820" s="18"/>
      <c r="JUX820" s="18"/>
      <c r="JUY820" s="18"/>
      <c r="JUZ820" s="18"/>
      <c r="JVA820" s="18"/>
      <c r="JVB820" s="18"/>
      <c r="JVC820" s="18"/>
      <c r="JVD820" s="18"/>
      <c r="JVE820" s="18"/>
      <c r="JVF820" s="18"/>
      <c r="JVG820" s="18"/>
      <c r="JVH820" s="18"/>
      <c r="JVI820" s="18"/>
      <c r="JVJ820" s="18"/>
      <c r="JVK820" s="18"/>
      <c r="JVL820" s="18"/>
      <c r="JVM820" s="18"/>
      <c r="JVN820" s="18"/>
      <c r="JVO820" s="18"/>
      <c r="JVP820" s="18"/>
      <c r="JVQ820" s="18"/>
      <c r="JVR820" s="18"/>
      <c r="JVS820" s="18"/>
      <c r="JVT820" s="18"/>
      <c r="JVU820" s="18"/>
      <c r="JVV820" s="18"/>
      <c r="JVW820" s="18"/>
      <c r="JVX820" s="18"/>
      <c r="JVY820" s="18"/>
      <c r="JVZ820" s="18"/>
      <c r="JWA820" s="18"/>
      <c r="JWB820" s="18"/>
      <c r="JWC820" s="18"/>
      <c r="JWD820" s="18"/>
      <c r="JWE820" s="18"/>
      <c r="JWF820" s="18"/>
      <c r="JWG820" s="18"/>
      <c r="JWH820" s="18"/>
      <c r="JWI820" s="18"/>
      <c r="JWJ820" s="18"/>
      <c r="JWK820" s="18"/>
      <c r="JWL820" s="18"/>
      <c r="JWM820" s="18"/>
      <c r="JWN820" s="18"/>
      <c r="JWO820" s="18"/>
      <c r="JWP820" s="18"/>
      <c r="JWQ820" s="18"/>
      <c r="JWR820" s="18"/>
      <c r="JWS820" s="18"/>
      <c r="JWT820" s="18"/>
      <c r="JWU820" s="18"/>
      <c r="JWV820" s="18"/>
      <c r="JWW820" s="18"/>
      <c r="JWX820" s="18"/>
      <c r="JWY820" s="18"/>
      <c r="JWZ820" s="18"/>
      <c r="JXA820" s="18"/>
      <c r="JXB820" s="18"/>
      <c r="JXC820" s="18"/>
      <c r="JXD820" s="18"/>
      <c r="JXE820" s="18"/>
      <c r="JXF820" s="18"/>
      <c r="JXG820" s="18"/>
      <c r="JXH820" s="18"/>
      <c r="JXI820" s="18"/>
      <c r="JXJ820" s="18"/>
      <c r="JXK820" s="18"/>
      <c r="JXL820" s="18"/>
      <c r="JXM820" s="18"/>
      <c r="JXN820" s="18"/>
      <c r="JXO820" s="18"/>
      <c r="JXP820" s="18"/>
      <c r="JXQ820" s="18"/>
      <c r="JXR820" s="18"/>
      <c r="JXS820" s="18"/>
      <c r="JXT820" s="18"/>
      <c r="JXU820" s="18"/>
      <c r="JXV820" s="18"/>
      <c r="JXW820" s="18"/>
      <c r="JXX820" s="18"/>
      <c r="JXY820" s="18"/>
      <c r="JXZ820" s="18"/>
      <c r="JYA820" s="18"/>
      <c r="JYB820" s="18"/>
      <c r="JYC820" s="18"/>
      <c r="JYD820" s="18"/>
      <c r="JYE820" s="18"/>
      <c r="JYF820" s="18"/>
      <c r="JYG820" s="18"/>
      <c r="JYH820" s="18"/>
      <c r="JYI820" s="18"/>
      <c r="JYJ820" s="18"/>
      <c r="JYK820" s="18"/>
      <c r="JYL820" s="18"/>
      <c r="JYM820" s="18"/>
      <c r="JYN820" s="18"/>
      <c r="JYO820" s="18"/>
      <c r="JYP820" s="18"/>
      <c r="JYQ820" s="18"/>
      <c r="JYR820" s="18"/>
      <c r="JYS820" s="18"/>
      <c r="JYT820" s="18"/>
      <c r="JYU820" s="18"/>
      <c r="JYV820" s="18"/>
      <c r="JYW820" s="18"/>
      <c r="JYX820" s="18"/>
      <c r="JYY820" s="18"/>
      <c r="JYZ820" s="18"/>
      <c r="JZA820" s="18"/>
      <c r="JZB820" s="18"/>
      <c r="JZC820" s="18"/>
      <c r="JZD820" s="18"/>
      <c r="JZE820" s="18"/>
      <c r="JZF820" s="18"/>
      <c r="JZG820" s="18"/>
      <c r="JZH820" s="18"/>
      <c r="JZI820" s="18"/>
      <c r="JZJ820" s="18"/>
      <c r="JZK820" s="18"/>
      <c r="JZL820" s="18"/>
      <c r="JZM820" s="18"/>
      <c r="JZN820" s="18"/>
      <c r="JZO820" s="18"/>
      <c r="JZP820" s="18"/>
      <c r="JZQ820" s="18"/>
      <c r="JZR820" s="18"/>
      <c r="JZS820" s="18"/>
      <c r="JZT820" s="18"/>
      <c r="JZU820" s="18"/>
      <c r="JZV820" s="18"/>
      <c r="JZW820" s="18"/>
      <c r="JZX820" s="18"/>
      <c r="JZY820" s="18"/>
      <c r="JZZ820" s="18"/>
      <c r="KAA820" s="18"/>
      <c r="KAB820" s="18"/>
      <c r="KAC820" s="18"/>
      <c r="KAD820" s="18"/>
      <c r="KAE820" s="18"/>
      <c r="KAF820" s="18"/>
      <c r="KAG820" s="18"/>
      <c r="KAH820" s="18"/>
      <c r="KAI820" s="18"/>
      <c r="KAJ820" s="18"/>
      <c r="KAK820" s="18"/>
      <c r="KAL820" s="18"/>
      <c r="KAM820" s="18"/>
      <c r="KAN820" s="18"/>
      <c r="KAO820" s="18"/>
      <c r="KAP820" s="18"/>
      <c r="KAQ820" s="18"/>
      <c r="KAR820" s="18"/>
      <c r="KAS820" s="18"/>
      <c r="KAT820" s="18"/>
      <c r="KAU820" s="18"/>
      <c r="KAV820" s="18"/>
      <c r="KAW820" s="18"/>
      <c r="KAX820" s="18"/>
      <c r="KAY820" s="18"/>
      <c r="KAZ820" s="18"/>
      <c r="KBA820" s="18"/>
      <c r="KBB820" s="18"/>
      <c r="KBC820" s="18"/>
      <c r="KBD820" s="18"/>
      <c r="KBE820" s="18"/>
      <c r="KBF820" s="18"/>
      <c r="KBG820" s="18"/>
      <c r="KBH820" s="18"/>
      <c r="KBI820" s="18"/>
      <c r="KBJ820" s="18"/>
      <c r="KBK820" s="18"/>
      <c r="KBL820" s="18"/>
      <c r="KBM820" s="18"/>
      <c r="KBN820" s="18"/>
      <c r="KBO820" s="18"/>
      <c r="KBP820" s="18"/>
      <c r="KBQ820" s="18"/>
      <c r="KBR820" s="18"/>
      <c r="KBS820" s="18"/>
      <c r="KBT820" s="18"/>
      <c r="KBU820" s="18"/>
      <c r="KBV820" s="18"/>
      <c r="KBW820" s="18"/>
      <c r="KBX820" s="18"/>
      <c r="KBY820" s="18"/>
      <c r="KBZ820" s="18"/>
      <c r="KCA820" s="18"/>
      <c r="KCB820" s="18"/>
      <c r="KCC820" s="18"/>
      <c r="KCD820" s="18"/>
      <c r="KCE820" s="18"/>
      <c r="KCF820" s="18"/>
      <c r="KCG820" s="18"/>
      <c r="KCH820" s="18"/>
      <c r="KCI820" s="18"/>
      <c r="KCJ820" s="18"/>
      <c r="KCK820" s="18"/>
      <c r="KCL820" s="18"/>
      <c r="KCM820" s="18"/>
      <c r="KCN820" s="18"/>
      <c r="KCO820" s="18"/>
      <c r="KCP820" s="18"/>
      <c r="KCQ820" s="18"/>
      <c r="KCR820" s="18"/>
      <c r="KCS820" s="18"/>
      <c r="KCT820" s="18"/>
      <c r="KCU820" s="18"/>
      <c r="KCV820" s="18"/>
      <c r="KCW820" s="18"/>
      <c r="KCX820" s="18"/>
      <c r="KCY820" s="18"/>
      <c r="KCZ820" s="18"/>
      <c r="KDA820" s="18"/>
      <c r="KDB820" s="18"/>
      <c r="KDC820" s="18"/>
      <c r="KDD820" s="18"/>
      <c r="KDE820" s="18"/>
      <c r="KDF820" s="18"/>
      <c r="KDG820" s="18"/>
      <c r="KDH820" s="18"/>
      <c r="KDI820" s="18"/>
      <c r="KDJ820" s="18"/>
      <c r="KDK820" s="18"/>
      <c r="KDL820" s="18"/>
      <c r="KDM820" s="18"/>
      <c r="KDN820" s="18"/>
      <c r="KDO820" s="18"/>
      <c r="KDP820" s="18"/>
      <c r="KDQ820" s="18"/>
      <c r="KDR820" s="18"/>
      <c r="KDS820" s="18"/>
      <c r="KDT820" s="18"/>
      <c r="KDU820" s="18"/>
      <c r="KDV820" s="18"/>
      <c r="KDW820" s="18"/>
      <c r="KDX820" s="18"/>
      <c r="KDY820" s="18"/>
      <c r="KDZ820" s="18"/>
      <c r="KEA820" s="18"/>
      <c r="KEB820" s="18"/>
      <c r="KEC820" s="18"/>
      <c r="KED820" s="18"/>
      <c r="KEE820" s="18"/>
      <c r="KEF820" s="18"/>
      <c r="KEG820" s="18"/>
      <c r="KEH820" s="18"/>
      <c r="KEI820" s="18"/>
      <c r="KEJ820" s="18"/>
      <c r="KEK820" s="18"/>
      <c r="KEL820" s="18"/>
      <c r="KEM820" s="18"/>
      <c r="KEN820" s="18"/>
      <c r="KEO820" s="18"/>
      <c r="KEP820" s="18"/>
      <c r="KEQ820" s="18"/>
      <c r="KER820" s="18"/>
      <c r="KES820" s="18"/>
      <c r="KET820" s="18"/>
      <c r="KEU820" s="18"/>
      <c r="KEV820" s="18"/>
      <c r="KEW820" s="18"/>
      <c r="KEX820" s="18"/>
      <c r="KEY820" s="18"/>
      <c r="KEZ820" s="18"/>
      <c r="KFA820" s="18"/>
      <c r="KFB820" s="18"/>
      <c r="KFC820" s="18"/>
      <c r="KFD820" s="18"/>
      <c r="KFE820" s="18"/>
      <c r="KFF820" s="18"/>
      <c r="KFG820" s="18"/>
      <c r="KFH820" s="18"/>
      <c r="KFI820" s="18"/>
      <c r="KFJ820" s="18"/>
      <c r="KFK820" s="18"/>
      <c r="KFL820" s="18"/>
      <c r="KFM820" s="18"/>
      <c r="KFN820" s="18"/>
      <c r="KFO820" s="18"/>
      <c r="KFP820" s="18"/>
      <c r="KFQ820" s="18"/>
      <c r="KFR820" s="18"/>
      <c r="KFS820" s="18"/>
      <c r="KFT820" s="18"/>
      <c r="KFU820" s="18"/>
      <c r="KFV820" s="18"/>
      <c r="KFW820" s="18"/>
      <c r="KFX820" s="18"/>
      <c r="KFY820" s="18"/>
      <c r="KFZ820" s="18"/>
      <c r="KGA820" s="18"/>
      <c r="KGB820" s="18"/>
      <c r="KGC820" s="18"/>
      <c r="KGD820" s="18"/>
      <c r="KGE820" s="18"/>
      <c r="KGF820" s="18"/>
      <c r="KGG820" s="18"/>
      <c r="KGH820" s="18"/>
      <c r="KGI820" s="18"/>
      <c r="KGJ820" s="18"/>
      <c r="KGK820" s="18"/>
      <c r="KGL820" s="18"/>
      <c r="KGM820" s="18"/>
      <c r="KGN820" s="18"/>
      <c r="KGO820" s="18"/>
      <c r="KGP820" s="18"/>
      <c r="KGQ820" s="18"/>
      <c r="KGR820" s="18"/>
      <c r="KGS820" s="18"/>
      <c r="KGT820" s="18"/>
      <c r="KGU820" s="18"/>
      <c r="KGV820" s="18"/>
      <c r="KGW820" s="18"/>
      <c r="KGX820" s="18"/>
      <c r="KGY820" s="18"/>
      <c r="KGZ820" s="18"/>
      <c r="KHA820" s="18"/>
      <c r="KHB820" s="18"/>
      <c r="KHC820" s="18"/>
      <c r="KHD820" s="18"/>
      <c r="KHE820" s="18"/>
      <c r="KHF820" s="18"/>
      <c r="KHG820" s="18"/>
      <c r="KHH820" s="18"/>
      <c r="KHI820" s="18"/>
      <c r="KHJ820" s="18"/>
      <c r="KHK820" s="18"/>
      <c r="KHL820" s="18"/>
      <c r="KHM820" s="18"/>
      <c r="KHN820" s="18"/>
      <c r="KHO820" s="18"/>
      <c r="KHP820" s="18"/>
      <c r="KHQ820" s="18"/>
      <c r="KHR820" s="18"/>
      <c r="KHS820" s="18"/>
      <c r="KHT820" s="18"/>
      <c r="KHU820" s="18"/>
      <c r="KHV820" s="18"/>
      <c r="KHW820" s="18"/>
      <c r="KHX820" s="18"/>
      <c r="KHY820" s="18"/>
      <c r="KHZ820" s="18"/>
      <c r="KIA820" s="18"/>
      <c r="KIB820" s="18"/>
      <c r="KIC820" s="18"/>
      <c r="KID820" s="18"/>
      <c r="KIE820" s="18"/>
      <c r="KIF820" s="18"/>
      <c r="KIG820" s="18"/>
      <c r="KIH820" s="18"/>
      <c r="KII820" s="18"/>
      <c r="KIJ820" s="18"/>
      <c r="KIK820" s="18"/>
      <c r="KIL820" s="18"/>
      <c r="KIM820" s="18"/>
      <c r="KIN820" s="18"/>
      <c r="KIO820" s="18"/>
      <c r="KIP820" s="18"/>
      <c r="KIQ820" s="18"/>
      <c r="KIR820" s="18"/>
      <c r="KIS820" s="18"/>
      <c r="KIT820" s="18"/>
      <c r="KIU820" s="18"/>
      <c r="KIV820" s="18"/>
      <c r="KIW820" s="18"/>
      <c r="KIX820" s="18"/>
      <c r="KIY820" s="18"/>
      <c r="KIZ820" s="18"/>
      <c r="KJA820" s="18"/>
      <c r="KJB820" s="18"/>
      <c r="KJC820" s="18"/>
      <c r="KJD820" s="18"/>
      <c r="KJE820" s="18"/>
      <c r="KJF820" s="18"/>
      <c r="KJG820" s="18"/>
      <c r="KJH820" s="18"/>
      <c r="KJI820" s="18"/>
      <c r="KJJ820" s="18"/>
      <c r="KJK820" s="18"/>
      <c r="KJL820" s="18"/>
      <c r="KJM820" s="18"/>
      <c r="KJN820" s="18"/>
      <c r="KJO820" s="18"/>
      <c r="KJP820" s="18"/>
      <c r="KJQ820" s="18"/>
      <c r="KJR820" s="18"/>
      <c r="KJS820" s="18"/>
      <c r="KJT820" s="18"/>
      <c r="KJU820" s="18"/>
      <c r="KJV820" s="18"/>
      <c r="KJW820" s="18"/>
      <c r="KJX820" s="18"/>
      <c r="KJY820" s="18"/>
      <c r="KJZ820" s="18"/>
      <c r="KKA820" s="18"/>
      <c r="KKB820" s="18"/>
      <c r="KKC820" s="18"/>
      <c r="KKD820" s="18"/>
      <c r="KKE820" s="18"/>
      <c r="KKF820" s="18"/>
      <c r="KKG820" s="18"/>
      <c r="KKH820" s="18"/>
      <c r="KKI820" s="18"/>
      <c r="KKJ820" s="18"/>
      <c r="KKK820" s="18"/>
      <c r="KKL820" s="18"/>
      <c r="KKM820" s="18"/>
      <c r="KKN820" s="18"/>
      <c r="KKO820" s="18"/>
      <c r="KKP820" s="18"/>
      <c r="KKQ820" s="18"/>
      <c r="KKR820" s="18"/>
      <c r="KKS820" s="18"/>
      <c r="KKT820" s="18"/>
      <c r="KKU820" s="18"/>
      <c r="KKV820" s="18"/>
      <c r="KKW820" s="18"/>
      <c r="KKX820" s="18"/>
      <c r="KKY820" s="18"/>
      <c r="KKZ820" s="18"/>
      <c r="KLA820" s="18"/>
      <c r="KLB820" s="18"/>
      <c r="KLC820" s="18"/>
      <c r="KLD820" s="18"/>
      <c r="KLE820" s="18"/>
      <c r="KLF820" s="18"/>
      <c r="KLG820" s="18"/>
      <c r="KLH820" s="18"/>
      <c r="KLI820" s="18"/>
      <c r="KLJ820" s="18"/>
      <c r="KLK820" s="18"/>
      <c r="KLL820" s="18"/>
      <c r="KLM820" s="18"/>
      <c r="KLN820" s="18"/>
      <c r="KLO820" s="18"/>
      <c r="KLP820" s="18"/>
      <c r="KLQ820" s="18"/>
      <c r="KLR820" s="18"/>
      <c r="KLS820" s="18"/>
      <c r="KLT820" s="18"/>
      <c r="KLU820" s="18"/>
      <c r="KLV820" s="18"/>
      <c r="KLW820" s="18"/>
      <c r="KLX820" s="18"/>
      <c r="KLY820" s="18"/>
      <c r="KLZ820" s="18"/>
      <c r="KMA820" s="18"/>
      <c r="KMB820" s="18"/>
      <c r="KMC820" s="18"/>
      <c r="KMD820" s="18"/>
      <c r="KME820" s="18"/>
      <c r="KMF820" s="18"/>
      <c r="KMG820" s="18"/>
      <c r="KMH820" s="18"/>
      <c r="KMI820" s="18"/>
      <c r="KMJ820" s="18"/>
      <c r="KMK820" s="18"/>
      <c r="KML820" s="18"/>
      <c r="KMM820" s="18"/>
      <c r="KMN820" s="18"/>
      <c r="KMO820" s="18"/>
      <c r="KMP820" s="18"/>
      <c r="KMQ820" s="18"/>
      <c r="KMR820" s="18"/>
      <c r="KMS820" s="18"/>
      <c r="KMT820" s="18"/>
      <c r="KMU820" s="18"/>
      <c r="KMV820" s="18"/>
      <c r="KMW820" s="18"/>
      <c r="KMX820" s="18"/>
      <c r="KMY820" s="18"/>
      <c r="KMZ820" s="18"/>
      <c r="KNA820" s="18"/>
      <c r="KNB820" s="18"/>
      <c r="KNC820" s="18"/>
      <c r="KND820" s="18"/>
      <c r="KNE820" s="18"/>
      <c r="KNF820" s="18"/>
      <c r="KNG820" s="18"/>
      <c r="KNH820" s="18"/>
      <c r="KNI820" s="18"/>
      <c r="KNJ820" s="18"/>
      <c r="KNK820" s="18"/>
      <c r="KNL820" s="18"/>
      <c r="KNM820" s="18"/>
      <c r="KNN820" s="18"/>
      <c r="KNO820" s="18"/>
      <c r="KNP820" s="18"/>
      <c r="KNQ820" s="18"/>
      <c r="KNR820" s="18"/>
      <c r="KNS820" s="18"/>
      <c r="KNT820" s="18"/>
      <c r="KNU820" s="18"/>
      <c r="KNV820" s="18"/>
      <c r="KNW820" s="18"/>
      <c r="KNX820" s="18"/>
      <c r="KNY820" s="18"/>
      <c r="KNZ820" s="18"/>
      <c r="KOA820" s="18"/>
      <c r="KOB820" s="18"/>
      <c r="KOC820" s="18"/>
      <c r="KOD820" s="18"/>
      <c r="KOE820" s="18"/>
      <c r="KOF820" s="18"/>
      <c r="KOG820" s="18"/>
      <c r="KOH820" s="18"/>
      <c r="KOI820" s="18"/>
      <c r="KOJ820" s="18"/>
      <c r="KOK820" s="18"/>
      <c r="KOL820" s="18"/>
      <c r="KOM820" s="18"/>
      <c r="KON820" s="18"/>
      <c r="KOO820" s="18"/>
      <c r="KOP820" s="18"/>
      <c r="KOQ820" s="18"/>
      <c r="KOR820" s="18"/>
      <c r="KOS820" s="18"/>
      <c r="KOT820" s="18"/>
      <c r="KOU820" s="18"/>
      <c r="KOV820" s="18"/>
      <c r="KOW820" s="18"/>
      <c r="KOX820" s="18"/>
      <c r="KOY820" s="18"/>
      <c r="KOZ820" s="18"/>
      <c r="KPA820" s="18"/>
      <c r="KPB820" s="18"/>
      <c r="KPC820" s="18"/>
      <c r="KPD820" s="18"/>
      <c r="KPE820" s="18"/>
      <c r="KPF820" s="18"/>
      <c r="KPG820" s="18"/>
      <c r="KPH820" s="18"/>
      <c r="KPI820" s="18"/>
      <c r="KPJ820" s="18"/>
      <c r="KPK820" s="18"/>
      <c r="KPL820" s="18"/>
      <c r="KPM820" s="18"/>
      <c r="KPN820" s="18"/>
      <c r="KPO820" s="18"/>
      <c r="KPP820" s="18"/>
      <c r="KPQ820" s="18"/>
      <c r="KPR820" s="18"/>
      <c r="KPS820" s="18"/>
      <c r="KPT820" s="18"/>
      <c r="KPU820" s="18"/>
      <c r="KPV820" s="18"/>
      <c r="KPW820" s="18"/>
      <c r="KPX820" s="18"/>
      <c r="KPY820" s="18"/>
      <c r="KPZ820" s="18"/>
      <c r="KQA820" s="18"/>
      <c r="KQB820" s="18"/>
      <c r="KQC820" s="18"/>
      <c r="KQD820" s="18"/>
      <c r="KQE820" s="18"/>
      <c r="KQF820" s="18"/>
      <c r="KQG820" s="18"/>
      <c r="KQH820" s="18"/>
      <c r="KQI820" s="18"/>
      <c r="KQJ820" s="18"/>
      <c r="KQK820" s="18"/>
      <c r="KQL820" s="18"/>
      <c r="KQM820" s="18"/>
      <c r="KQN820" s="18"/>
      <c r="KQO820" s="18"/>
      <c r="KQP820" s="18"/>
      <c r="KQQ820" s="18"/>
      <c r="KQR820" s="18"/>
      <c r="KQS820" s="18"/>
      <c r="KQT820" s="18"/>
      <c r="KQU820" s="18"/>
      <c r="KQV820" s="18"/>
      <c r="KQW820" s="18"/>
      <c r="KQX820" s="18"/>
      <c r="KQY820" s="18"/>
      <c r="KQZ820" s="18"/>
      <c r="KRA820" s="18"/>
      <c r="KRB820" s="18"/>
      <c r="KRC820" s="18"/>
      <c r="KRD820" s="18"/>
      <c r="KRE820" s="18"/>
      <c r="KRF820" s="18"/>
      <c r="KRG820" s="18"/>
      <c r="KRH820" s="18"/>
      <c r="KRI820" s="18"/>
      <c r="KRJ820" s="18"/>
      <c r="KRK820" s="18"/>
      <c r="KRL820" s="18"/>
      <c r="KRM820" s="18"/>
      <c r="KRN820" s="18"/>
      <c r="KRO820" s="18"/>
      <c r="KRP820" s="18"/>
      <c r="KRQ820" s="18"/>
      <c r="KRR820" s="18"/>
      <c r="KRS820" s="18"/>
      <c r="KRT820" s="18"/>
      <c r="KRU820" s="18"/>
      <c r="KRV820" s="18"/>
      <c r="KRW820" s="18"/>
      <c r="KRX820" s="18"/>
      <c r="KRY820" s="18"/>
      <c r="KRZ820" s="18"/>
      <c r="KSA820" s="18"/>
      <c r="KSB820" s="18"/>
      <c r="KSC820" s="18"/>
      <c r="KSD820" s="18"/>
      <c r="KSE820" s="18"/>
      <c r="KSF820" s="18"/>
      <c r="KSG820" s="18"/>
      <c r="KSH820" s="18"/>
      <c r="KSI820" s="18"/>
      <c r="KSJ820" s="18"/>
      <c r="KSK820" s="18"/>
      <c r="KSL820" s="18"/>
      <c r="KSM820" s="18"/>
      <c r="KSN820" s="18"/>
      <c r="KSO820" s="18"/>
      <c r="KSP820" s="18"/>
      <c r="KSQ820" s="18"/>
      <c r="KSR820" s="18"/>
      <c r="KSS820" s="18"/>
      <c r="KST820" s="18"/>
      <c r="KSU820" s="18"/>
      <c r="KSV820" s="18"/>
      <c r="KSW820" s="18"/>
      <c r="KSX820" s="18"/>
      <c r="KSY820" s="18"/>
      <c r="KSZ820" s="18"/>
      <c r="KTA820" s="18"/>
      <c r="KTB820" s="18"/>
      <c r="KTC820" s="18"/>
      <c r="KTD820" s="18"/>
      <c r="KTE820" s="18"/>
      <c r="KTF820" s="18"/>
      <c r="KTG820" s="18"/>
      <c r="KTH820" s="18"/>
      <c r="KTI820" s="18"/>
      <c r="KTJ820" s="18"/>
      <c r="KTK820" s="18"/>
      <c r="KTL820" s="18"/>
      <c r="KTM820" s="18"/>
      <c r="KTN820" s="18"/>
      <c r="KTO820" s="18"/>
      <c r="KTP820" s="18"/>
      <c r="KTQ820" s="18"/>
      <c r="KTR820" s="18"/>
      <c r="KTS820" s="18"/>
      <c r="KTT820" s="18"/>
      <c r="KTU820" s="18"/>
      <c r="KTV820" s="18"/>
      <c r="KTW820" s="18"/>
      <c r="KTX820" s="18"/>
      <c r="KTY820" s="18"/>
      <c r="KTZ820" s="18"/>
      <c r="KUA820" s="18"/>
      <c r="KUB820" s="18"/>
      <c r="KUC820" s="18"/>
      <c r="KUD820" s="18"/>
      <c r="KUE820" s="18"/>
      <c r="KUF820" s="18"/>
      <c r="KUG820" s="18"/>
      <c r="KUH820" s="18"/>
      <c r="KUI820" s="18"/>
      <c r="KUJ820" s="18"/>
      <c r="KUK820" s="18"/>
      <c r="KUL820" s="18"/>
      <c r="KUM820" s="18"/>
      <c r="KUN820" s="18"/>
      <c r="KUO820" s="18"/>
      <c r="KUP820" s="18"/>
      <c r="KUQ820" s="18"/>
      <c r="KUR820" s="18"/>
      <c r="KUS820" s="18"/>
      <c r="KUT820" s="18"/>
      <c r="KUU820" s="18"/>
      <c r="KUV820" s="18"/>
      <c r="KUW820" s="18"/>
      <c r="KUX820" s="18"/>
      <c r="KUY820" s="18"/>
      <c r="KUZ820" s="18"/>
      <c r="KVA820" s="18"/>
      <c r="KVB820" s="18"/>
      <c r="KVC820" s="18"/>
      <c r="KVD820" s="18"/>
      <c r="KVE820" s="18"/>
      <c r="KVF820" s="18"/>
      <c r="KVG820" s="18"/>
      <c r="KVH820" s="18"/>
      <c r="KVI820" s="18"/>
      <c r="KVJ820" s="18"/>
      <c r="KVK820" s="18"/>
      <c r="KVL820" s="18"/>
      <c r="KVM820" s="18"/>
      <c r="KVN820" s="18"/>
      <c r="KVO820" s="18"/>
      <c r="KVP820" s="18"/>
      <c r="KVQ820" s="18"/>
      <c r="KVR820" s="18"/>
      <c r="KVS820" s="18"/>
      <c r="KVT820" s="18"/>
      <c r="KVU820" s="18"/>
      <c r="KVV820" s="18"/>
      <c r="KVW820" s="18"/>
      <c r="KVX820" s="18"/>
      <c r="KVY820" s="18"/>
      <c r="KVZ820" s="18"/>
      <c r="KWA820" s="18"/>
      <c r="KWB820" s="18"/>
      <c r="KWC820" s="18"/>
      <c r="KWD820" s="18"/>
      <c r="KWE820" s="18"/>
      <c r="KWF820" s="18"/>
      <c r="KWG820" s="18"/>
      <c r="KWH820" s="18"/>
      <c r="KWI820" s="18"/>
      <c r="KWJ820" s="18"/>
      <c r="KWK820" s="18"/>
      <c r="KWL820" s="18"/>
      <c r="KWM820" s="18"/>
      <c r="KWN820" s="18"/>
      <c r="KWO820" s="18"/>
      <c r="KWP820" s="18"/>
      <c r="KWQ820" s="18"/>
      <c r="KWR820" s="18"/>
      <c r="KWS820" s="18"/>
      <c r="KWT820" s="18"/>
      <c r="KWU820" s="18"/>
      <c r="KWV820" s="18"/>
      <c r="KWW820" s="18"/>
      <c r="KWX820" s="18"/>
      <c r="KWY820" s="18"/>
      <c r="KWZ820" s="18"/>
      <c r="KXA820" s="18"/>
      <c r="KXB820" s="18"/>
      <c r="KXC820" s="18"/>
      <c r="KXD820" s="18"/>
      <c r="KXE820" s="18"/>
      <c r="KXF820" s="18"/>
      <c r="KXG820" s="18"/>
      <c r="KXH820" s="18"/>
      <c r="KXI820" s="18"/>
      <c r="KXJ820" s="18"/>
      <c r="KXK820" s="18"/>
      <c r="KXL820" s="18"/>
      <c r="KXM820" s="18"/>
      <c r="KXN820" s="18"/>
      <c r="KXO820" s="18"/>
      <c r="KXP820" s="18"/>
      <c r="KXQ820" s="18"/>
      <c r="KXR820" s="18"/>
      <c r="KXS820" s="18"/>
      <c r="KXT820" s="18"/>
      <c r="KXU820" s="18"/>
      <c r="KXV820" s="18"/>
      <c r="KXW820" s="18"/>
      <c r="KXX820" s="18"/>
      <c r="KXY820" s="18"/>
      <c r="KXZ820" s="18"/>
      <c r="KYA820" s="18"/>
      <c r="KYB820" s="18"/>
      <c r="KYC820" s="18"/>
      <c r="KYD820" s="18"/>
      <c r="KYE820" s="18"/>
      <c r="KYF820" s="18"/>
      <c r="KYG820" s="18"/>
      <c r="KYH820" s="18"/>
      <c r="KYI820" s="18"/>
      <c r="KYJ820" s="18"/>
      <c r="KYK820" s="18"/>
      <c r="KYL820" s="18"/>
      <c r="KYM820" s="18"/>
      <c r="KYN820" s="18"/>
      <c r="KYO820" s="18"/>
      <c r="KYP820" s="18"/>
      <c r="KYQ820" s="18"/>
      <c r="KYR820" s="18"/>
      <c r="KYS820" s="18"/>
      <c r="KYT820" s="18"/>
      <c r="KYU820" s="18"/>
      <c r="KYV820" s="18"/>
      <c r="KYW820" s="18"/>
      <c r="KYX820" s="18"/>
      <c r="KYY820" s="18"/>
      <c r="KYZ820" s="18"/>
      <c r="KZA820" s="18"/>
      <c r="KZB820" s="18"/>
      <c r="KZC820" s="18"/>
      <c r="KZD820" s="18"/>
      <c r="KZE820" s="18"/>
      <c r="KZF820" s="18"/>
      <c r="KZG820" s="18"/>
      <c r="KZH820" s="18"/>
      <c r="KZI820" s="18"/>
      <c r="KZJ820" s="18"/>
      <c r="KZK820" s="18"/>
      <c r="KZL820" s="18"/>
      <c r="KZM820" s="18"/>
      <c r="KZN820" s="18"/>
      <c r="KZO820" s="18"/>
      <c r="KZP820" s="18"/>
      <c r="KZQ820" s="18"/>
      <c r="KZR820" s="18"/>
      <c r="KZS820" s="18"/>
      <c r="KZT820" s="18"/>
      <c r="KZU820" s="18"/>
      <c r="KZV820" s="18"/>
      <c r="KZW820" s="18"/>
      <c r="KZX820" s="18"/>
      <c r="KZY820" s="18"/>
      <c r="KZZ820" s="18"/>
      <c r="LAA820" s="18"/>
      <c r="LAB820" s="18"/>
      <c r="LAC820" s="18"/>
      <c r="LAD820" s="18"/>
      <c r="LAE820" s="18"/>
      <c r="LAF820" s="18"/>
      <c r="LAG820" s="18"/>
      <c r="LAH820" s="18"/>
      <c r="LAI820" s="18"/>
      <c r="LAJ820" s="18"/>
      <c r="LAK820" s="18"/>
      <c r="LAL820" s="18"/>
      <c r="LAM820" s="18"/>
      <c r="LAN820" s="18"/>
      <c r="LAO820" s="18"/>
      <c r="LAP820" s="18"/>
      <c r="LAQ820" s="18"/>
      <c r="LAR820" s="18"/>
      <c r="LAS820" s="18"/>
      <c r="LAT820" s="18"/>
      <c r="LAU820" s="18"/>
      <c r="LAV820" s="18"/>
      <c r="LAW820" s="18"/>
      <c r="LAX820" s="18"/>
      <c r="LAY820" s="18"/>
      <c r="LAZ820" s="18"/>
      <c r="LBA820" s="18"/>
      <c r="LBB820" s="18"/>
      <c r="LBC820" s="18"/>
      <c r="LBD820" s="18"/>
      <c r="LBE820" s="18"/>
      <c r="LBF820" s="18"/>
      <c r="LBG820" s="18"/>
      <c r="LBH820" s="18"/>
      <c r="LBI820" s="18"/>
      <c r="LBJ820" s="18"/>
      <c r="LBK820" s="18"/>
      <c r="LBL820" s="18"/>
      <c r="LBM820" s="18"/>
      <c r="LBN820" s="18"/>
      <c r="LBO820" s="18"/>
      <c r="LBP820" s="18"/>
      <c r="LBQ820" s="18"/>
      <c r="LBR820" s="18"/>
      <c r="LBS820" s="18"/>
      <c r="LBT820" s="18"/>
      <c r="LBU820" s="18"/>
      <c r="LBV820" s="18"/>
      <c r="LBW820" s="18"/>
      <c r="LBX820" s="18"/>
      <c r="LBY820" s="18"/>
      <c r="LBZ820" s="18"/>
      <c r="LCA820" s="18"/>
      <c r="LCB820" s="18"/>
      <c r="LCC820" s="18"/>
      <c r="LCD820" s="18"/>
      <c r="LCE820" s="18"/>
      <c r="LCF820" s="18"/>
      <c r="LCG820" s="18"/>
      <c r="LCH820" s="18"/>
      <c r="LCI820" s="18"/>
      <c r="LCJ820" s="18"/>
      <c r="LCK820" s="18"/>
      <c r="LCL820" s="18"/>
      <c r="LCM820" s="18"/>
      <c r="LCN820" s="18"/>
      <c r="LCO820" s="18"/>
      <c r="LCP820" s="18"/>
      <c r="LCQ820" s="18"/>
      <c r="LCR820" s="18"/>
      <c r="LCS820" s="18"/>
      <c r="LCT820" s="18"/>
      <c r="LCU820" s="18"/>
      <c r="LCV820" s="18"/>
      <c r="LCW820" s="18"/>
      <c r="LCX820" s="18"/>
      <c r="LCY820" s="18"/>
      <c r="LCZ820" s="18"/>
      <c r="LDA820" s="18"/>
      <c r="LDB820" s="18"/>
      <c r="LDC820" s="18"/>
      <c r="LDD820" s="18"/>
      <c r="LDE820" s="18"/>
      <c r="LDF820" s="18"/>
      <c r="LDG820" s="18"/>
      <c r="LDH820" s="18"/>
      <c r="LDI820" s="18"/>
      <c r="LDJ820" s="18"/>
      <c r="LDK820" s="18"/>
      <c r="LDL820" s="18"/>
      <c r="LDM820" s="18"/>
      <c r="LDN820" s="18"/>
      <c r="LDO820" s="18"/>
      <c r="LDP820" s="18"/>
      <c r="LDQ820" s="18"/>
      <c r="LDR820" s="18"/>
      <c r="LDS820" s="18"/>
      <c r="LDT820" s="18"/>
      <c r="LDU820" s="18"/>
      <c r="LDV820" s="18"/>
      <c r="LDW820" s="18"/>
      <c r="LDX820" s="18"/>
      <c r="LDY820" s="18"/>
      <c r="LDZ820" s="18"/>
      <c r="LEA820" s="18"/>
      <c r="LEB820" s="18"/>
      <c r="LEC820" s="18"/>
      <c r="LED820" s="18"/>
      <c r="LEE820" s="18"/>
      <c r="LEF820" s="18"/>
      <c r="LEG820" s="18"/>
      <c r="LEH820" s="18"/>
      <c r="LEI820" s="18"/>
      <c r="LEJ820" s="18"/>
      <c r="LEK820" s="18"/>
      <c r="LEL820" s="18"/>
      <c r="LEM820" s="18"/>
      <c r="LEN820" s="18"/>
      <c r="LEO820" s="18"/>
      <c r="LEP820" s="18"/>
      <c r="LEQ820" s="18"/>
      <c r="LER820" s="18"/>
      <c r="LES820" s="18"/>
      <c r="LET820" s="18"/>
      <c r="LEU820" s="18"/>
      <c r="LEV820" s="18"/>
      <c r="LEW820" s="18"/>
      <c r="LEX820" s="18"/>
      <c r="LEY820" s="18"/>
      <c r="LEZ820" s="18"/>
      <c r="LFA820" s="18"/>
      <c r="LFB820" s="18"/>
      <c r="LFC820" s="18"/>
      <c r="LFD820" s="18"/>
      <c r="LFE820" s="18"/>
      <c r="LFF820" s="18"/>
      <c r="LFG820" s="18"/>
      <c r="LFH820" s="18"/>
      <c r="LFI820" s="18"/>
      <c r="LFJ820" s="18"/>
      <c r="LFK820" s="18"/>
      <c r="LFL820" s="18"/>
      <c r="LFM820" s="18"/>
      <c r="LFN820" s="18"/>
      <c r="LFO820" s="18"/>
      <c r="LFP820" s="18"/>
      <c r="LFQ820" s="18"/>
      <c r="LFR820" s="18"/>
      <c r="LFS820" s="18"/>
      <c r="LFT820" s="18"/>
      <c r="LFU820" s="18"/>
      <c r="LFV820" s="18"/>
      <c r="LFW820" s="18"/>
      <c r="LFX820" s="18"/>
      <c r="LFY820" s="18"/>
      <c r="LFZ820" s="18"/>
      <c r="LGA820" s="18"/>
      <c r="LGB820" s="18"/>
      <c r="LGC820" s="18"/>
      <c r="LGD820" s="18"/>
      <c r="LGE820" s="18"/>
      <c r="LGF820" s="18"/>
      <c r="LGG820" s="18"/>
      <c r="LGH820" s="18"/>
      <c r="LGI820" s="18"/>
      <c r="LGJ820" s="18"/>
      <c r="LGK820" s="18"/>
      <c r="LGL820" s="18"/>
      <c r="LGM820" s="18"/>
      <c r="LGN820" s="18"/>
      <c r="LGO820" s="18"/>
      <c r="LGP820" s="18"/>
      <c r="LGQ820" s="18"/>
      <c r="LGR820" s="18"/>
      <c r="LGS820" s="18"/>
      <c r="LGT820" s="18"/>
      <c r="LGU820" s="18"/>
      <c r="LGV820" s="18"/>
      <c r="LGW820" s="18"/>
      <c r="LGX820" s="18"/>
      <c r="LGY820" s="18"/>
      <c r="LGZ820" s="18"/>
      <c r="LHA820" s="18"/>
      <c r="LHB820" s="18"/>
      <c r="LHC820" s="18"/>
      <c r="LHD820" s="18"/>
      <c r="LHE820" s="18"/>
      <c r="LHF820" s="18"/>
      <c r="LHG820" s="18"/>
      <c r="LHH820" s="18"/>
      <c r="LHI820" s="18"/>
      <c r="LHJ820" s="18"/>
      <c r="LHK820" s="18"/>
      <c r="LHL820" s="18"/>
      <c r="LHM820" s="18"/>
      <c r="LHN820" s="18"/>
      <c r="LHO820" s="18"/>
      <c r="LHP820" s="18"/>
      <c r="LHQ820" s="18"/>
      <c r="LHR820" s="18"/>
      <c r="LHS820" s="18"/>
      <c r="LHT820" s="18"/>
      <c r="LHU820" s="18"/>
      <c r="LHV820" s="18"/>
      <c r="LHW820" s="18"/>
      <c r="LHX820" s="18"/>
      <c r="LHY820" s="18"/>
      <c r="LHZ820" s="18"/>
      <c r="LIA820" s="18"/>
      <c r="LIB820" s="18"/>
      <c r="LIC820" s="18"/>
      <c r="LID820" s="18"/>
      <c r="LIE820" s="18"/>
      <c r="LIF820" s="18"/>
      <c r="LIG820" s="18"/>
      <c r="LIH820" s="18"/>
      <c r="LII820" s="18"/>
      <c r="LIJ820" s="18"/>
      <c r="LIK820" s="18"/>
      <c r="LIL820" s="18"/>
      <c r="LIM820" s="18"/>
      <c r="LIN820" s="18"/>
      <c r="LIO820" s="18"/>
      <c r="LIP820" s="18"/>
      <c r="LIQ820" s="18"/>
      <c r="LIR820" s="18"/>
      <c r="LIS820" s="18"/>
      <c r="LIT820" s="18"/>
      <c r="LIU820" s="18"/>
      <c r="LIV820" s="18"/>
      <c r="LIW820" s="18"/>
      <c r="LIX820" s="18"/>
      <c r="LIY820" s="18"/>
      <c r="LIZ820" s="18"/>
      <c r="LJA820" s="18"/>
      <c r="LJB820" s="18"/>
      <c r="LJC820" s="18"/>
      <c r="LJD820" s="18"/>
      <c r="LJE820" s="18"/>
      <c r="LJF820" s="18"/>
      <c r="LJG820" s="18"/>
      <c r="LJH820" s="18"/>
      <c r="LJI820" s="18"/>
      <c r="LJJ820" s="18"/>
      <c r="LJK820" s="18"/>
      <c r="LJL820" s="18"/>
      <c r="LJM820" s="18"/>
      <c r="LJN820" s="18"/>
      <c r="LJO820" s="18"/>
      <c r="LJP820" s="18"/>
      <c r="LJQ820" s="18"/>
      <c r="LJR820" s="18"/>
      <c r="LJS820" s="18"/>
      <c r="LJT820" s="18"/>
      <c r="LJU820" s="18"/>
      <c r="LJV820" s="18"/>
      <c r="LJW820" s="18"/>
      <c r="LJX820" s="18"/>
      <c r="LJY820" s="18"/>
      <c r="LJZ820" s="18"/>
      <c r="LKA820" s="18"/>
      <c r="LKB820" s="18"/>
      <c r="LKC820" s="18"/>
      <c r="LKD820" s="18"/>
      <c r="LKE820" s="18"/>
      <c r="LKF820" s="18"/>
      <c r="LKG820" s="18"/>
      <c r="LKH820" s="18"/>
      <c r="LKI820" s="18"/>
      <c r="LKJ820" s="18"/>
      <c r="LKK820" s="18"/>
      <c r="LKL820" s="18"/>
      <c r="LKM820" s="18"/>
      <c r="LKN820" s="18"/>
      <c r="LKO820" s="18"/>
      <c r="LKP820" s="18"/>
      <c r="LKQ820" s="18"/>
      <c r="LKR820" s="18"/>
      <c r="LKS820" s="18"/>
      <c r="LKT820" s="18"/>
      <c r="LKU820" s="18"/>
      <c r="LKV820" s="18"/>
      <c r="LKW820" s="18"/>
      <c r="LKX820" s="18"/>
      <c r="LKY820" s="18"/>
      <c r="LKZ820" s="18"/>
      <c r="LLA820" s="18"/>
      <c r="LLB820" s="18"/>
      <c r="LLC820" s="18"/>
      <c r="LLD820" s="18"/>
      <c r="LLE820" s="18"/>
      <c r="LLF820" s="18"/>
      <c r="LLG820" s="18"/>
      <c r="LLH820" s="18"/>
      <c r="LLI820" s="18"/>
      <c r="LLJ820" s="18"/>
      <c r="LLK820" s="18"/>
      <c r="LLL820" s="18"/>
      <c r="LLM820" s="18"/>
      <c r="LLN820" s="18"/>
      <c r="LLO820" s="18"/>
      <c r="LLP820" s="18"/>
      <c r="LLQ820" s="18"/>
      <c r="LLR820" s="18"/>
      <c r="LLS820" s="18"/>
      <c r="LLT820" s="18"/>
      <c r="LLU820" s="18"/>
      <c r="LLV820" s="18"/>
      <c r="LLW820" s="18"/>
      <c r="LLX820" s="18"/>
      <c r="LLY820" s="18"/>
      <c r="LLZ820" s="18"/>
      <c r="LMA820" s="18"/>
      <c r="LMB820" s="18"/>
      <c r="LMC820" s="18"/>
      <c r="LMD820" s="18"/>
      <c r="LME820" s="18"/>
      <c r="LMF820" s="18"/>
      <c r="LMG820" s="18"/>
      <c r="LMH820" s="18"/>
      <c r="LMI820" s="18"/>
      <c r="LMJ820" s="18"/>
      <c r="LMK820" s="18"/>
      <c r="LML820" s="18"/>
      <c r="LMM820" s="18"/>
      <c r="LMN820" s="18"/>
      <c r="LMO820" s="18"/>
      <c r="LMP820" s="18"/>
      <c r="LMQ820" s="18"/>
      <c r="LMR820" s="18"/>
      <c r="LMS820" s="18"/>
      <c r="LMT820" s="18"/>
      <c r="LMU820" s="18"/>
      <c r="LMV820" s="18"/>
      <c r="LMW820" s="18"/>
      <c r="LMX820" s="18"/>
      <c r="LMY820" s="18"/>
      <c r="LMZ820" s="18"/>
      <c r="LNA820" s="18"/>
      <c r="LNB820" s="18"/>
      <c r="LNC820" s="18"/>
      <c r="LND820" s="18"/>
      <c r="LNE820" s="18"/>
      <c r="LNF820" s="18"/>
      <c r="LNG820" s="18"/>
      <c r="LNH820" s="18"/>
      <c r="LNI820" s="18"/>
      <c r="LNJ820" s="18"/>
      <c r="LNK820" s="18"/>
      <c r="LNL820" s="18"/>
      <c r="LNM820" s="18"/>
      <c r="LNN820" s="18"/>
      <c r="LNO820" s="18"/>
      <c r="LNP820" s="18"/>
      <c r="LNQ820" s="18"/>
      <c r="LNR820" s="18"/>
      <c r="LNS820" s="18"/>
      <c r="LNT820" s="18"/>
      <c r="LNU820" s="18"/>
      <c r="LNV820" s="18"/>
      <c r="LNW820" s="18"/>
      <c r="LNX820" s="18"/>
      <c r="LNY820" s="18"/>
      <c r="LNZ820" s="18"/>
      <c r="LOA820" s="18"/>
      <c r="LOB820" s="18"/>
      <c r="LOC820" s="18"/>
      <c r="LOD820" s="18"/>
      <c r="LOE820" s="18"/>
      <c r="LOF820" s="18"/>
      <c r="LOG820" s="18"/>
      <c r="LOH820" s="18"/>
      <c r="LOI820" s="18"/>
      <c r="LOJ820" s="18"/>
      <c r="LOK820" s="18"/>
      <c r="LOL820" s="18"/>
      <c r="LOM820" s="18"/>
      <c r="LON820" s="18"/>
      <c r="LOO820" s="18"/>
      <c r="LOP820" s="18"/>
      <c r="LOQ820" s="18"/>
      <c r="LOR820" s="18"/>
      <c r="LOS820" s="18"/>
      <c r="LOT820" s="18"/>
      <c r="LOU820" s="18"/>
      <c r="LOV820" s="18"/>
      <c r="LOW820" s="18"/>
      <c r="LOX820" s="18"/>
      <c r="LOY820" s="18"/>
      <c r="LOZ820" s="18"/>
      <c r="LPA820" s="18"/>
      <c r="LPB820" s="18"/>
      <c r="LPC820" s="18"/>
      <c r="LPD820" s="18"/>
      <c r="LPE820" s="18"/>
      <c r="LPF820" s="18"/>
      <c r="LPG820" s="18"/>
      <c r="LPH820" s="18"/>
      <c r="LPI820" s="18"/>
      <c r="LPJ820" s="18"/>
      <c r="LPK820" s="18"/>
      <c r="LPL820" s="18"/>
      <c r="LPM820" s="18"/>
      <c r="LPN820" s="18"/>
      <c r="LPO820" s="18"/>
      <c r="LPP820" s="18"/>
      <c r="LPQ820" s="18"/>
      <c r="LPR820" s="18"/>
      <c r="LPS820" s="18"/>
      <c r="LPT820" s="18"/>
      <c r="LPU820" s="18"/>
      <c r="LPV820" s="18"/>
      <c r="LPW820" s="18"/>
      <c r="LPX820" s="18"/>
      <c r="LPY820" s="18"/>
      <c r="LPZ820" s="18"/>
      <c r="LQA820" s="18"/>
      <c r="LQB820" s="18"/>
      <c r="LQC820" s="18"/>
      <c r="LQD820" s="18"/>
      <c r="LQE820" s="18"/>
      <c r="LQF820" s="18"/>
      <c r="LQG820" s="18"/>
      <c r="LQH820" s="18"/>
      <c r="LQI820" s="18"/>
      <c r="LQJ820" s="18"/>
      <c r="LQK820" s="18"/>
      <c r="LQL820" s="18"/>
      <c r="LQM820" s="18"/>
      <c r="LQN820" s="18"/>
      <c r="LQO820" s="18"/>
      <c r="LQP820" s="18"/>
      <c r="LQQ820" s="18"/>
      <c r="LQR820" s="18"/>
      <c r="LQS820" s="18"/>
      <c r="LQT820" s="18"/>
      <c r="LQU820" s="18"/>
      <c r="LQV820" s="18"/>
      <c r="LQW820" s="18"/>
      <c r="LQX820" s="18"/>
      <c r="LQY820" s="18"/>
      <c r="LQZ820" s="18"/>
      <c r="LRA820" s="18"/>
      <c r="LRB820" s="18"/>
      <c r="LRC820" s="18"/>
      <c r="LRD820" s="18"/>
      <c r="LRE820" s="18"/>
      <c r="LRF820" s="18"/>
      <c r="LRG820" s="18"/>
      <c r="LRH820" s="18"/>
      <c r="LRI820" s="18"/>
      <c r="LRJ820" s="18"/>
      <c r="LRK820" s="18"/>
      <c r="LRL820" s="18"/>
      <c r="LRM820" s="18"/>
      <c r="LRN820" s="18"/>
      <c r="LRO820" s="18"/>
      <c r="LRP820" s="18"/>
      <c r="LRQ820" s="18"/>
      <c r="LRR820" s="18"/>
      <c r="LRS820" s="18"/>
      <c r="LRT820" s="18"/>
      <c r="LRU820" s="18"/>
      <c r="LRV820" s="18"/>
      <c r="LRW820" s="18"/>
      <c r="LRX820" s="18"/>
      <c r="LRY820" s="18"/>
      <c r="LRZ820" s="18"/>
      <c r="LSA820" s="18"/>
      <c r="LSB820" s="18"/>
      <c r="LSC820" s="18"/>
      <c r="LSD820" s="18"/>
      <c r="LSE820" s="18"/>
      <c r="LSF820" s="18"/>
      <c r="LSG820" s="18"/>
      <c r="LSH820" s="18"/>
      <c r="LSI820" s="18"/>
      <c r="LSJ820" s="18"/>
      <c r="LSK820" s="18"/>
      <c r="LSL820" s="18"/>
      <c r="LSM820" s="18"/>
      <c r="LSN820" s="18"/>
      <c r="LSO820" s="18"/>
      <c r="LSP820" s="18"/>
      <c r="LSQ820" s="18"/>
      <c r="LSR820" s="18"/>
      <c r="LSS820" s="18"/>
      <c r="LST820" s="18"/>
      <c r="LSU820" s="18"/>
      <c r="LSV820" s="18"/>
      <c r="LSW820" s="18"/>
      <c r="LSX820" s="18"/>
      <c r="LSY820" s="18"/>
      <c r="LSZ820" s="18"/>
      <c r="LTA820" s="18"/>
      <c r="LTB820" s="18"/>
      <c r="LTC820" s="18"/>
      <c r="LTD820" s="18"/>
      <c r="LTE820" s="18"/>
      <c r="LTF820" s="18"/>
      <c r="LTG820" s="18"/>
      <c r="LTH820" s="18"/>
      <c r="LTI820" s="18"/>
      <c r="LTJ820" s="18"/>
      <c r="LTK820" s="18"/>
      <c r="LTL820" s="18"/>
      <c r="LTM820" s="18"/>
      <c r="LTN820" s="18"/>
      <c r="LTO820" s="18"/>
      <c r="LTP820" s="18"/>
      <c r="LTQ820" s="18"/>
      <c r="LTR820" s="18"/>
      <c r="LTS820" s="18"/>
      <c r="LTT820" s="18"/>
      <c r="LTU820" s="18"/>
      <c r="LTV820" s="18"/>
      <c r="LTW820" s="18"/>
      <c r="LTX820" s="18"/>
      <c r="LTY820" s="18"/>
      <c r="LTZ820" s="18"/>
      <c r="LUA820" s="18"/>
      <c r="LUB820" s="18"/>
      <c r="LUC820" s="18"/>
      <c r="LUD820" s="18"/>
      <c r="LUE820" s="18"/>
      <c r="LUF820" s="18"/>
      <c r="LUG820" s="18"/>
      <c r="LUH820" s="18"/>
      <c r="LUI820" s="18"/>
      <c r="LUJ820" s="18"/>
      <c r="LUK820" s="18"/>
      <c r="LUL820" s="18"/>
      <c r="LUM820" s="18"/>
      <c r="LUN820" s="18"/>
      <c r="LUO820" s="18"/>
      <c r="LUP820" s="18"/>
      <c r="LUQ820" s="18"/>
      <c r="LUR820" s="18"/>
      <c r="LUS820" s="18"/>
      <c r="LUT820" s="18"/>
      <c r="LUU820" s="18"/>
      <c r="LUV820" s="18"/>
      <c r="LUW820" s="18"/>
      <c r="LUX820" s="18"/>
      <c r="LUY820" s="18"/>
      <c r="LUZ820" s="18"/>
      <c r="LVA820" s="18"/>
      <c r="LVB820" s="18"/>
      <c r="LVC820" s="18"/>
      <c r="LVD820" s="18"/>
      <c r="LVE820" s="18"/>
      <c r="LVF820" s="18"/>
      <c r="LVG820" s="18"/>
      <c r="LVH820" s="18"/>
      <c r="LVI820" s="18"/>
      <c r="LVJ820" s="18"/>
      <c r="LVK820" s="18"/>
      <c r="LVL820" s="18"/>
      <c r="LVM820" s="18"/>
      <c r="LVN820" s="18"/>
      <c r="LVO820" s="18"/>
      <c r="LVP820" s="18"/>
      <c r="LVQ820" s="18"/>
      <c r="LVR820" s="18"/>
      <c r="LVS820" s="18"/>
      <c r="LVT820" s="18"/>
      <c r="LVU820" s="18"/>
      <c r="LVV820" s="18"/>
      <c r="LVW820" s="18"/>
      <c r="LVX820" s="18"/>
      <c r="LVY820" s="18"/>
      <c r="LVZ820" s="18"/>
      <c r="LWA820" s="18"/>
      <c r="LWB820" s="18"/>
      <c r="LWC820" s="18"/>
      <c r="LWD820" s="18"/>
      <c r="LWE820" s="18"/>
      <c r="LWF820" s="18"/>
      <c r="LWG820" s="18"/>
      <c r="LWH820" s="18"/>
      <c r="LWI820" s="18"/>
      <c r="LWJ820" s="18"/>
      <c r="LWK820" s="18"/>
      <c r="LWL820" s="18"/>
      <c r="LWM820" s="18"/>
      <c r="LWN820" s="18"/>
      <c r="LWO820" s="18"/>
      <c r="LWP820" s="18"/>
      <c r="LWQ820" s="18"/>
      <c r="LWR820" s="18"/>
      <c r="LWS820" s="18"/>
      <c r="LWT820" s="18"/>
      <c r="LWU820" s="18"/>
      <c r="LWV820" s="18"/>
      <c r="LWW820" s="18"/>
      <c r="LWX820" s="18"/>
      <c r="LWY820" s="18"/>
      <c r="LWZ820" s="18"/>
      <c r="LXA820" s="18"/>
      <c r="LXB820" s="18"/>
      <c r="LXC820" s="18"/>
      <c r="LXD820" s="18"/>
      <c r="LXE820" s="18"/>
      <c r="LXF820" s="18"/>
      <c r="LXG820" s="18"/>
      <c r="LXH820" s="18"/>
      <c r="LXI820" s="18"/>
      <c r="LXJ820" s="18"/>
      <c r="LXK820" s="18"/>
      <c r="LXL820" s="18"/>
      <c r="LXM820" s="18"/>
      <c r="LXN820" s="18"/>
      <c r="LXO820" s="18"/>
      <c r="LXP820" s="18"/>
      <c r="LXQ820" s="18"/>
      <c r="LXR820" s="18"/>
      <c r="LXS820" s="18"/>
      <c r="LXT820" s="18"/>
      <c r="LXU820" s="18"/>
      <c r="LXV820" s="18"/>
      <c r="LXW820" s="18"/>
      <c r="LXX820" s="18"/>
      <c r="LXY820" s="18"/>
      <c r="LXZ820" s="18"/>
      <c r="LYA820" s="18"/>
      <c r="LYB820" s="18"/>
      <c r="LYC820" s="18"/>
      <c r="LYD820" s="18"/>
      <c r="LYE820" s="18"/>
      <c r="LYF820" s="18"/>
      <c r="LYG820" s="18"/>
      <c r="LYH820" s="18"/>
      <c r="LYI820" s="18"/>
      <c r="LYJ820" s="18"/>
      <c r="LYK820" s="18"/>
      <c r="LYL820" s="18"/>
      <c r="LYM820" s="18"/>
      <c r="LYN820" s="18"/>
      <c r="LYO820" s="18"/>
      <c r="LYP820" s="18"/>
      <c r="LYQ820" s="18"/>
      <c r="LYR820" s="18"/>
      <c r="LYS820" s="18"/>
      <c r="LYT820" s="18"/>
      <c r="LYU820" s="18"/>
      <c r="LYV820" s="18"/>
      <c r="LYW820" s="18"/>
      <c r="LYX820" s="18"/>
      <c r="LYY820" s="18"/>
      <c r="LYZ820" s="18"/>
      <c r="LZA820" s="18"/>
      <c r="LZB820" s="18"/>
      <c r="LZC820" s="18"/>
      <c r="LZD820" s="18"/>
      <c r="LZE820" s="18"/>
      <c r="LZF820" s="18"/>
      <c r="LZG820" s="18"/>
      <c r="LZH820" s="18"/>
      <c r="LZI820" s="18"/>
      <c r="LZJ820" s="18"/>
      <c r="LZK820" s="18"/>
      <c r="LZL820" s="18"/>
      <c r="LZM820" s="18"/>
      <c r="LZN820" s="18"/>
      <c r="LZO820" s="18"/>
      <c r="LZP820" s="18"/>
      <c r="LZQ820" s="18"/>
      <c r="LZR820" s="18"/>
      <c r="LZS820" s="18"/>
      <c r="LZT820" s="18"/>
      <c r="LZU820" s="18"/>
      <c r="LZV820" s="18"/>
      <c r="LZW820" s="18"/>
      <c r="LZX820" s="18"/>
      <c r="LZY820" s="18"/>
      <c r="LZZ820" s="18"/>
      <c r="MAA820" s="18"/>
      <c r="MAB820" s="18"/>
      <c r="MAC820" s="18"/>
      <c r="MAD820" s="18"/>
      <c r="MAE820" s="18"/>
      <c r="MAF820" s="18"/>
      <c r="MAG820" s="18"/>
      <c r="MAH820" s="18"/>
      <c r="MAI820" s="18"/>
      <c r="MAJ820" s="18"/>
      <c r="MAK820" s="18"/>
      <c r="MAL820" s="18"/>
      <c r="MAM820" s="18"/>
      <c r="MAN820" s="18"/>
      <c r="MAO820" s="18"/>
      <c r="MAP820" s="18"/>
      <c r="MAQ820" s="18"/>
      <c r="MAR820" s="18"/>
      <c r="MAS820" s="18"/>
      <c r="MAT820" s="18"/>
      <c r="MAU820" s="18"/>
      <c r="MAV820" s="18"/>
      <c r="MAW820" s="18"/>
      <c r="MAX820" s="18"/>
      <c r="MAY820" s="18"/>
      <c r="MAZ820" s="18"/>
      <c r="MBA820" s="18"/>
      <c r="MBB820" s="18"/>
      <c r="MBC820" s="18"/>
      <c r="MBD820" s="18"/>
      <c r="MBE820" s="18"/>
      <c r="MBF820" s="18"/>
      <c r="MBG820" s="18"/>
      <c r="MBH820" s="18"/>
      <c r="MBI820" s="18"/>
      <c r="MBJ820" s="18"/>
      <c r="MBK820" s="18"/>
      <c r="MBL820" s="18"/>
      <c r="MBM820" s="18"/>
      <c r="MBN820" s="18"/>
      <c r="MBO820" s="18"/>
      <c r="MBP820" s="18"/>
      <c r="MBQ820" s="18"/>
      <c r="MBR820" s="18"/>
      <c r="MBS820" s="18"/>
      <c r="MBT820" s="18"/>
      <c r="MBU820" s="18"/>
      <c r="MBV820" s="18"/>
      <c r="MBW820" s="18"/>
      <c r="MBX820" s="18"/>
      <c r="MBY820" s="18"/>
      <c r="MBZ820" s="18"/>
      <c r="MCA820" s="18"/>
      <c r="MCB820" s="18"/>
      <c r="MCC820" s="18"/>
      <c r="MCD820" s="18"/>
      <c r="MCE820" s="18"/>
      <c r="MCF820" s="18"/>
      <c r="MCG820" s="18"/>
      <c r="MCH820" s="18"/>
      <c r="MCI820" s="18"/>
      <c r="MCJ820" s="18"/>
      <c r="MCK820" s="18"/>
      <c r="MCL820" s="18"/>
      <c r="MCM820" s="18"/>
      <c r="MCN820" s="18"/>
      <c r="MCO820" s="18"/>
      <c r="MCP820" s="18"/>
      <c r="MCQ820" s="18"/>
      <c r="MCR820" s="18"/>
      <c r="MCS820" s="18"/>
      <c r="MCT820" s="18"/>
      <c r="MCU820" s="18"/>
      <c r="MCV820" s="18"/>
      <c r="MCW820" s="18"/>
      <c r="MCX820" s="18"/>
      <c r="MCY820" s="18"/>
      <c r="MCZ820" s="18"/>
      <c r="MDA820" s="18"/>
      <c r="MDB820" s="18"/>
      <c r="MDC820" s="18"/>
      <c r="MDD820" s="18"/>
      <c r="MDE820" s="18"/>
      <c r="MDF820" s="18"/>
      <c r="MDG820" s="18"/>
      <c r="MDH820" s="18"/>
      <c r="MDI820" s="18"/>
      <c r="MDJ820" s="18"/>
      <c r="MDK820" s="18"/>
      <c r="MDL820" s="18"/>
      <c r="MDM820" s="18"/>
      <c r="MDN820" s="18"/>
      <c r="MDO820" s="18"/>
      <c r="MDP820" s="18"/>
      <c r="MDQ820" s="18"/>
      <c r="MDR820" s="18"/>
      <c r="MDS820" s="18"/>
      <c r="MDT820" s="18"/>
      <c r="MDU820" s="18"/>
      <c r="MDV820" s="18"/>
      <c r="MDW820" s="18"/>
      <c r="MDX820" s="18"/>
      <c r="MDY820" s="18"/>
      <c r="MDZ820" s="18"/>
      <c r="MEA820" s="18"/>
      <c r="MEB820" s="18"/>
      <c r="MEC820" s="18"/>
      <c r="MED820" s="18"/>
      <c r="MEE820" s="18"/>
      <c r="MEF820" s="18"/>
      <c r="MEG820" s="18"/>
      <c r="MEH820" s="18"/>
      <c r="MEI820" s="18"/>
      <c r="MEJ820" s="18"/>
      <c r="MEK820" s="18"/>
      <c r="MEL820" s="18"/>
      <c r="MEM820" s="18"/>
      <c r="MEN820" s="18"/>
      <c r="MEO820" s="18"/>
      <c r="MEP820" s="18"/>
      <c r="MEQ820" s="18"/>
      <c r="MER820" s="18"/>
      <c r="MES820" s="18"/>
      <c r="MET820" s="18"/>
      <c r="MEU820" s="18"/>
      <c r="MEV820" s="18"/>
      <c r="MEW820" s="18"/>
      <c r="MEX820" s="18"/>
      <c r="MEY820" s="18"/>
      <c r="MEZ820" s="18"/>
      <c r="MFA820" s="18"/>
      <c r="MFB820" s="18"/>
      <c r="MFC820" s="18"/>
      <c r="MFD820" s="18"/>
      <c r="MFE820" s="18"/>
      <c r="MFF820" s="18"/>
      <c r="MFG820" s="18"/>
      <c r="MFH820" s="18"/>
      <c r="MFI820" s="18"/>
      <c r="MFJ820" s="18"/>
      <c r="MFK820" s="18"/>
      <c r="MFL820" s="18"/>
      <c r="MFM820" s="18"/>
      <c r="MFN820" s="18"/>
      <c r="MFO820" s="18"/>
      <c r="MFP820" s="18"/>
      <c r="MFQ820" s="18"/>
      <c r="MFR820" s="18"/>
      <c r="MFS820" s="18"/>
      <c r="MFT820" s="18"/>
      <c r="MFU820" s="18"/>
      <c r="MFV820" s="18"/>
      <c r="MFW820" s="18"/>
      <c r="MFX820" s="18"/>
      <c r="MFY820" s="18"/>
      <c r="MFZ820" s="18"/>
      <c r="MGA820" s="18"/>
      <c r="MGB820" s="18"/>
      <c r="MGC820" s="18"/>
      <c r="MGD820" s="18"/>
      <c r="MGE820" s="18"/>
      <c r="MGF820" s="18"/>
      <c r="MGG820" s="18"/>
      <c r="MGH820" s="18"/>
      <c r="MGI820" s="18"/>
      <c r="MGJ820" s="18"/>
      <c r="MGK820" s="18"/>
      <c r="MGL820" s="18"/>
      <c r="MGM820" s="18"/>
      <c r="MGN820" s="18"/>
      <c r="MGO820" s="18"/>
      <c r="MGP820" s="18"/>
      <c r="MGQ820" s="18"/>
      <c r="MGR820" s="18"/>
      <c r="MGS820" s="18"/>
      <c r="MGT820" s="18"/>
      <c r="MGU820" s="18"/>
      <c r="MGV820" s="18"/>
      <c r="MGW820" s="18"/>
      <c r="MGX820" s="18"/>
      <c r="MGY820" s="18"/>
      <c r="MGZ820" s="18"/>
      <c r="MHA820" s="18"/>
      <c r="MHB820" s="18"/>
      <c r="MHC820" s="18"/>
      <c r="MHD820" s="18"/>
      <c r="MHE820" s="18"/>
      <c r="MHF820" s="18"/>
      <c r="MHG820" s="18"/>
      <c r="MHH820" s="18"/>
      <c r="MHI820" s="18"/>
      <c r="MHJ820" s="18"/>
      <c r="MHK820" s="18"/>
      <c r="MHL820" s="18"/>
      <c r="MHM820" s="18"/>
      <c r="MHN820" s="18"/>
      <c r="MHO820" s="18"/>
      <c r="MHP820" s="18"/>
      <c r="MHQ820" s="18"/>
      <c r="MHR820" s="18"/>
      <c r="MHS820" s="18"/>
      <c r="MHT820" s="18"/>
      <c r="MHU820" s="18"/>
      <c r="MHV820" s="18"/>
      <c r="MHW820" s="18"/>
      <c r="MHX820" s="18"/>
      <c r="MHY820" s="18"/>
      <c r="MHZ820" s="18"/>
      <c r="MIA820" s="18"/>
      <c r="MIB820" s="18"/>
      <c r="MIC820" s="18"/>
      <c r="MID820" s="18"/>
      <c r="MIE820" s="18"/>
      <c r="MIF820" s="18"/>
      <c r="MIG820" s="18"/>
      <c r="MIH820" s="18"/>
      <c r="MII820" s="18"/>
      <c r="MIJ820" s="18"/>
      <c r="MIK820" s="18"/>
      <c r="MIL820" s="18"/>
      <c r="MIM820" s="18"/>
      <c r="MIN820" s="18"/>
      <c r="MIO820" s="18"/>
      <c r="MIP820" s="18"/>
      <c r="MIQ820" s="18"/>
      <c r="MIR820" s="18"/>
      <c r="MIS820" s="18"/>
      <c r="MIT820" s="18"/>
      <c r="MIU820" s="18"/>
      <c r="MIV820" s="18"/>
      <c r="MIW820" s="18"/>
      <c r="MIX820" s="18"/>
      <c r="MIY820" s="18"/>
      <c r="MIZ820" s="18"/>
      <c r="MJA820" s="18"/>
      <c r="MJB820" s="18"/>
      <c r="MJC820" s="18"/>
      <c r="MJD820" s="18"/>
      <c r="MJE820" s="18"/>
      <c r="MJF820" s="18"/>
      <c r="MJG820" s="18"/>
      <c r="MJH820" s="18"/>
      <c r="MJI820" s="18"/>
      <c r="MJJ820" s="18"/>
      <c r="MJK820" s="18"/>
      <c r="MJL820" s="18"/>
      <c r="MJM820" s="18"/>
      <c r="MJN820" s="18"/>
      <c r="MJO820" s="18"/>
      <c r="MJP820" s="18"/>
      <c r="MJQ820" s="18"/>
      <c r="MJR820" s="18"/>
      <c r="MJS820" s="18"/>
      <c r="MJT820" s="18"/>
      <c r="MJU820" s="18"/>
      <c r="MJV820" s="18"/>
      <c r="MJW820" s="18"/>
      <c r="MJX820" s="18"/>
      <c r="MJY820" s="18"/>
      <c r="MJZ820" s="18"/>
      <c r="MKA820" s="18"/>
      <c r="MKB820" s="18"/>
      <c r="MKC820" s="18"/>
      <c r="MKD820" s="18"/>
      <c r="MKE820" s="18"/>
      <c r="MKF820" s="18"/>
      <c r="MKG820" s="18"/>
      <c r="MKH820" s="18"/>
      <c r="MKI820" s="18"/>
      <c r="MKJ820" s="18"/>
      <c r="MKK820" s="18"/>
      <c r="MKL820" s="18"/>
      <c r="MKM820" s="18"/>
      <c r="MKN820" s="18"/>
      <c r="MKO820" s="18"/>
      <c r="MKP820" s="18"/>
      <c r="MKQ820" s="18"/>
      <c r="MKR820" s="18"/>
      <c r="MKS820" s="18"/>
      <c r="MKT820" s="18"/>
      <c r="MKU820" s="18"/>
      <c r="MKV820" s="18"/>
      <c r="MKW820" s="18"/>
      <c r="MKX820" s="18"/>
      <c r="MKY820" s="18"/>
      <c r="MKZ820" s="18"/>
      <c r="MLA820" s="18"/>
      <c r="MLB820" s="18"/>
      <c r="MLC820" s="18"/>
      <c r="MLD820" s="18"/>
      <c r="MLE820" s="18"/>
      <c r="MLF820" s="18"/>
      <c r="MLG820" s="18"/>
      <c r="MLH820" s="18"/>
      <c r="MLI820" s="18"/>
      <c r="MLJ820" s="18"/>
      <c r="MLK820" s="18"/>
      <c r="MLL820" s="18"/>
      <c r="MLM820" s="18"/>
      <c r="MLN820" s="18"/>
      <c r="MLO820" s="18"/>
      <c r="MLP820" s="18"/>
      <c r="MLQ820" s="18"/>
      <c r="MLR820" s="18"/>
      <c r="MLS820" s="18"/>
      <c r="MLT820" s="18"/>
      <c r="MLU820" s="18"/>
      <c r="MLV820" s="18"/>
      <c r="MLW820" s="18"/>
      <c r="MLX820" s="18"/>
      <c r="MLY820" s="18"/>
      <c r="MLZ820" s="18"/>
      <c r="MMA820" s="18"/>
      <c r="MMB820" s="18"/>
      <c r="MMC820" s="18"/>
      <c r="MMD820" s="18"/>
      <c r="MME820" s="18"/>
      <c r="MMF820" s="18"/>
      <c r="MMG820" s="18"/>
      <c r="MMH820" s="18"/>
      <c r="MMI820" s="18"/>
      <c r="MMJ820" s="18"/>
      <c r="MMK820" s="18"/>
      <c r="MML820" s="18"/>
      <c r="MMM820" s="18"/>
      <c r="MMN820" s="18"/>
      <c r="MMO820" s="18"/>
      <c r="MMP820" s="18"/>
      <c r="MMQ820" s="18"/>
      <c r="MMR820" s="18"/>
      <c r="MMS820" s="18"/>
      <c r="MMT820" s="18"/>
      <c r="MMU820" s="18"/>
      <c r="MMV820" s="18"/>
      <c r="MMW820" s="18"/>
      <c r="MMX820" s="18"/>
      <c r="MMY820" s="18"/>
      <c r="MMZ820" s="18"/>
      <c r="MNA820" s="18"/>
      <c r="MNB820" s="18"/>
      <c r="MNC820" s="18"/>
      <c r="MND820" s="18"/>
      <c r="MNE820" s="18"/>
      <c r="MNF820" s="18"/>
      <c r="MNG820" s="18"/>
      <c r="MNH820" s="18"/>
      <c r="MNI820" s="18"/>
      <c r="MNJ820" s="18"/>
      <c r="MNK820" s="18"/>
      <c r="MNL820" s="18"/>
      <c r="MNM820" s="18"/>
      <c r="MNN820" s="18"/>
      <c r="MNO820" s="18"/>
      <c r="MNP820" s="18"/>
      <c r="MNQ820" s="18"/>
      <c r="MNR820" s="18"/>
      <c r="MNS820" s="18"/>
      <c r="MNT820" s="18"/>
      <c r="MNU820" s="18"/>
      <c r="MNV820" s="18"/>
      <c r="MNW820" s="18"/>
      <c r="MNX820" s="18"/>
      <c r="MNY820" s="18"/>
      <c r="MNZ820" s="18"/>
      <c r="MOA820" s="18"/>
      <c r="MOB820" s="18"/>
      <c r="MOC820" s="18"/>
      <c r="MOD820" s="18"/>
      <c r="MOE820" s="18"/>
      <c r="MOF820" s="18"/>
      <c r="MOG820" s="18"/>
      <c r="MOH820" s="18"/>
      <c r="MOI820" s="18"/>
      <c r="MOJ820" s="18"/>
      <c r="MOK820" s="18"/>
      <c r="MOL820" s="18"/>
      <c r="MOM820" s="18"/>
      <c r="MON820" s="18"/>
      <c r="MOO820" s="18"/>
      <c r="MOP820" s="18"/>
      <c r="MOQ820" s="18"/>
      <c r="MOR820" s="18"/>
      <c r="MOS820" s="18"/>
      <c r="MOT820" s="18"/>
      <c r="MOU820" s="18"/>
      <c r="MOV820" s="18"/>
      <c r="MOW820" s="18"/>
      <c r="MOX820" s="18"/>
      <c r="MOY820" s="18"/>
      <c r="MOZ820" s="18"/>
      <c r="MPA820" s="18"/>
      <c r="MPB820" s="18"/>
      <c r="MPC820" s="18"/>
      <c r="MPD820" s="18"/>
      <c r="MPE820" s="18"/>
      <c r="MPF820" s="18"/>
      <c r="MPG820" s="18"/>
      <c r="MPH820" s="18"/>
      <c r="MPI820" s="18"/>
      <c r="MPJ820" s="18"/>
      <c r="MPK820" s="18"/>
      <c r="MPL820" s="18"/>
      <c r="MPM820" s="18"/>
      <c r="MPN820" s="18"/>
      <c r="MPO820" s="18"/>
      <c r="MPP820" s="18"/>
      <c r="MPQ820" s="18"/>
      <c r="MPR820" s="18"/>
      <c r="MPS820" s="18"/>
      <c r="MPT820" s="18"/>
      <c r="MPU820" s="18"/>
      <c r="MPV820" s="18"/>
      <c r="MPW820" s="18"/>
      <c r="MPX820" s="18"/>
      <c r="MPY820" s="18"/>
      <c r="MPZ820" s="18"/>
      <c r="MQA820" s="18"/>
      <c r="MQB820" s="18"/>
      <c r="MQC820" s="18"/>
      <c r="MQD820" s="18"/>
      <c r="MQE820" s="18"/>
      <c r="MQF820" s="18"/>
      <c r="MQG820" s="18"/>
      <c r="MQH820" s="18"/>
      <c r="MQI820" s="18"/>
      <c r="MQJ820" s="18"/>
      <c r="MQK820" s="18"/>
      <c r="MQL820" s="18"/>
      <c r="MQM820" s="18"/>
      <c r="MQN820" s="18"/>
      <c r="MQO820" s="18"/>
      <c r="MQP820" s="18"/>
      <c r="MQQ820" s="18"/>
      <c r="MQR820" s="18"/>
      <c r="MQS820" s="18"/>
      <c r="MQT820" s="18"/>
      <c r="MQU820" s="18"/>
      <c r="MQV820" s="18"/>
      <c r="MQW820" s="18"/>
      <c r="MQX820" s="18"/>
      <c r="MQY820" s="18"/>
      <c r="MQZ820" s="18"/>
      <c r="MRA820" s="18"/>
      <c r="MRB820" s="18"/>
      <c r="MRC820" s="18"/>
      <c r="MRD820" s="18"/>
      <c r="MRE820" s="18"/>
      <c r="MRF820" s="18"/>
      <c r="MRG820" s="18"/>
      <c r="MRH820" s="18"/>
      <c r="MRI820" s="18"/>
      <c r="MRJ820" s="18"/>
      <c r="MRK820" s="18"/>
      <c r="MRL820" s="18"/>
      <c r="MRM820" s="18"/>
      <c r="MRN820" s="18"/>
      <c r="MRO820" s="18"/>
      <c r="MRP820" s="18"/>
      <c r="MRQ820" s="18"/>
      <c r="MRR820" s="18"/>
      <c r="MRS820" s="18"/>
      <c r="MRT820" s="18"/>
      <c r="MRU820" s="18"/>
      <c r="MRV820" s="18"/>
      <c r="MRW820" s="18"/>
      <c r="MRX820" s="18"/>
      <c r="MRY820" s="18"/>
      <c r="MRZ820" s="18"/>
      <c r="MSA820" s="18"/>
      <c r="MSB820" s="18"/>
      <c r="MSC820" s="18"/>
      <c r="MSD820" s="18"/>
      <c r="MSE820" s="18"/>
      <c r="MSF820" s="18"/>
      <c r="MSG820" s="18"/>
      <c r="MSH820" s="18"/>
      <c r="MSI820" s="18"/>
      <c r="MSJ820" s="18"/>
      <c r="MSK820" s="18"/>
      <c r="MSL820" s="18"/>
      <c r="MSM820" s="18"/>
      <c r="MSN820" s="18"/>
      <c r="MSO820" s="18"/>
      <c r="MSP820" s="18"/>
      <c r="MSQ820" s="18"/>
      <c r="MSR820" s="18"/>
      <c r="MSS820" s="18"/>
      <c r="MST820" s="18"/>
      <c r="MSU820" s="18"/>
      <c r="MSV820" s="18"/>
      <c r="MSW820" s="18"/>
      <c r="MSX820" s="18"/>
      <c r="MSY820" s="18"/>
      <c r="MSZ820" s="18"/>
      <c r="MTA820" s="18"/>
      <c r="MTB820" s="18"/>
      <c r="MTC820" s="18"/>
      <c r="MTD820" s="18"/>
      <c r="MTE820" s="18"/>
      <c r="MTF820" s="18"/>
      <c r="MTG820" s="18"/>
      <c r="MTH820" s="18"/>
      <c r="MTI820" s="18"/>
      <c r="MTJ820" s="18"/>
      <c r="MTK820" s="18"/>
      <c r="MTL820" s="18"/>
      <c r="MTM820" s="18"/>
      <c r="MTN820" s="18"/>
      <c r="MTO820" s="18"/>
      <c r="MTP820" s="18"/>
      <c r="MTQ820" s="18"/>
      <c r="MTR820" s="18"/>
      <c r="MTS820" s="18"/>
      <c r="MTT820" s="18"/>
      <c r="MTU820" s="18"/>
      <c r="MTV820" s="18"/>
      <c r="MTW820" s="18"/>
      <c r="MTX820" s="18"/>
      <c r="MTY820" s="18"/>
      <c r="MTZ820" s="18"/>
      <c r="MUA820" s="18"/>
      <c r="MUB820" s="18"/>
      <c r="MUC820" s="18"/>
      <c r="MUD820" s="18"/>
      <c r="MUE820" s="18"/>
      <c r="MUF820" s="18"/>
      <c r="MUG820" s="18"/>
      <c r="MUH820" s="18"/>
      <c r="MUI820" s="18"/>
      <c r="MUJ820" s="18"/>
      <c r="MUK820" s="18"/>
      <c r="MUL820" s="18"/>
      <c r="MUM820" s="18"/>
      <c r="MUN820" s="18"/>
      <c r="MUO820" s="18"/>
      <c r="MUP820" s="18"/>
      <c r="MUQ820" s="18"/>
      <c r="MUR820" s="18"/>
      <c r="MUS820" s="18"/>
      <c r="MUT820" s="18"/>
      <c r="MUU820" s="18"/>
      <c r="MUV820" s="18"/>
      <c r="MUW820" s="18"/>
      <c r="MUX820" s="18"/>
      <c r="MUY820" s="18"/>
      <c r="MUZ820" s="18"/>
      <c r="MVA820" s="18"/>
      <c r="MVB820" s="18"/>
      <c r="MVC820" s="18"/>
      <c r="MVD820" s="18"/>
      <c r="MVE820" s="18"/>
      <c r="MVF820" s="18"/>
      <c r="MVG820" s="18"/>
      <c r="MVH820" s="18"/>
      <c r="MVI820" s="18"/>
      <c r="MVJ820" s="18"/>
      <c r="MVK820" s="18"/>
      <c r="MVL820" s="18"/>
      <c r="MVM820" s="18"/>
      <c r="MVN820" s="18"/>
      <c r="MVO820" s="18"/>
      <c r="MVP820" s="18"/>
      <c r="MVQ820" s="18"/>
      <c r="MVR820" s="18"/>
      <c r="MVS820" s="18"/>
      <c r="MVT820" s="18"/>
      <c r="MVU820" s="18"/>
      <c r="MVV820" s="18"/>
      <c r="MVW820" s="18"/>
      <c r="MVX820" s="18"/>
      <c r="MVY820" s="18"/>
      <c r="MVZ820" s="18"/>
      <c r="MWA820" s="18"/>
      <c r="MWB820" s="18"/>
      <c r="MWC820" s="18"/>
      <c r="MWD820" s="18"/>
      <c r="MWE820" s="18"/>
      <c r="MWF820" s="18"/>
      <c r="MWG820" s="18"/>
      <c r="MWH820" s="18"/>
      <c r="MWI820" s="18"/>
      <c r="MWJ820" s="18"/>
      <c r="MWK820" s="18"/>
      <c r="MWL820" s="18"/>
      <c r="MWM820" s="18"/>
      <c r="MWN820" s="18"/>
      <c r="MWO820" s="18"/>
      <c r="MWP820" s="18"/>
      <c r="MWQ820" s="18"/>
      <c r="MWR820" s="18"/>
      <c r="MWS820" s="18"/>
      <c r="MWT820" s="18"/>
      <c r="MWU820" s="18"/>
      <c r="MWV820" s="18"/>
      <c r="MWW820" s="18"/>
      <c r="MWX820" s="18"/>
      <c r="MWY820" s="18"/>
      <c r="MWZ820" s="18"/>
      <c r="MXA820" s="18"/>
      <c r="MXB820" s="18"/>
      <c r="MXC820" s="18"/>
      <c r="MXD820" s="18"/>
      <c r="MXE820" s="18"/>
      <c r="MXF820" s="18"/>
      <c r="MXG820" s="18"/>
      <c r="MXH820" s="18"/>
      <c r="MXI820" s="18"/>
      <c r="MXJ820" s="18"/>
      <c r="MXK820" s="18"/>
      <c r="MXL820" s="18"/>
      <c r="MXM820" s="18"/>
      <c r="MXN820" s="18"/>
      <c r="MXO820" s="18"/>
      <c r="MXP820" s="18"/>
      <c r="MXQ820" s="18"/>
      <c r="MXR820" s="18"/>
      <c r="MXS820" s="18"/>
      <c r="MXT820" s="18"/>
      <c r="MXU820" s="18"/>
      <c r="MXV820" s="18"/>
      <c r="MXW820" s="18"/>
      <c r="MXX820" s="18"/>
      <c r="MXY820" s="18"/>
      <c r="MXZ820" s="18"/>
      <c r="MYA820" s="18"/>
      <c r="MYB820" s="18"/>
      <c r="MYC820" s="18"/>
      <c r="MYD820" s="18"/>
      <c r="MYE820" s="18"/>
      <c r="MYF820" s="18"/>
      <c r="MYG820" s="18"/>
      <c r="MYH820" s="18"/>
      <c r="MYI820" s="18"/>
      <c r="MYJ820" s="18"/>
      <c r="MYK820" s="18"/>
      <c r="MYL820" s="18"/>
      <c r="MYM820" s="18"/>
      <c r="MYN820" s="18"/>
      <c r="MYO820" s="18"/>
      <c r="MYP820" s="18"/>
      <c r="MYQ820" s="18"/>
      <c r="MYR820" s="18"/>
      <c r="MYS820" s="18"/>
      <c r="MYT820" s="18"/>
      <c r="MYU820" s="18"/>
      <c r="MYV820" s="18"/>
      <c r="MYW820" s="18"/>
      <c r="MYX820" s="18"/>
      <c r="MYY820" s="18"/>
      <c r="MYZ820" s="18"/>
      <c r="MZA820" s="18"/>
      <c r="MZB820" s="18"/>
      <c r="MZC820" s="18"/>
      <c r="MZD820" s="18"/>
      <c r="MZE820" s="18"/>
      <c r="MZF820" s="18"/>
      <c r="MZG820" s="18"/>
      <c r="MZH820" s="18"/>
      <c r="MZI820" s="18"/>
      <c r="MZJ820" s="18"/>
      <c r="MZK820" s="18"/>
      <c r="MZL820" s="18"/>
      <c r="MZM820" s="18"/>
      <c r="MZN820" s="18"/>
      <c r="MZO820" s="18"/>
      <c r="MZP820" s="18"/>
      <c r="MZQ820" s="18"/>
      <c r="MZR820" s="18"/>
      <c r="MZS820" s="18"/>
      <c r="MZT820" s="18"/>
      <c r="MZU820" s="18"/>
      <c r="MZV820" s="18"/>
      <c r="MZW820" s="18"/>
      <c r="MZX820" s="18"/>
      <c r="MZY820" s="18"/>
      <c r="MZZ820" s="18"/>
      <c r="NAA820" s="18"/>
      <c r="NAB820" s="18"/>
      <c r="NAC820" s="18"/>
      <c r="NAD820" s="18"/>
      <c r="NAE820" s="18"/>
      <c r="NAF820" s="18"/>
      <c r="NAG820" s="18"/>
      <c r="NAH820" s="18"/>
      <c r="NAI820" s="18"/>
      <c r="NAJ820" s="18"/>
      <c r="NAK820" s="18"/>
      <c r="NAL820" s="18"/>
      <c r="NAM820" s="18"/>
      <c r="NAN820" s="18"/>
      <c r="NAO820" s="18"/>
      <c r="NAP820" s="18"/>
      <c r="NAQ820" s="18"/>
      <c r="NAR820" s="18"/>
      <c r="NAS820" s="18"/>
      <c r="NAT820" s="18"/>
      <c r="NAU820" s="18"/>
      <c r="NAV820" s="18"/>
      <c r="NAW820" s="18"/>
      <c r="NAX820" s="18"/>
      <c r="NAY820" s="18"/>
      <c r="NAZ820" s="18"/>
      <c r="NBA820" s="18"/>
      <c r="NBB820" s="18"/>
      <c r="NBC820" s="18"/>
      <c r="NBD820" s="18"/>
      <c r="NBE820" s="18"/>
      <c r="NBF820" s="18"/>
      <c r="NBG820" s="18"/>
      <c r="NBH820" s="18"/>
      <c r="NBI820" s="18"/>
      <c r="NBJ820" s="18"/>
      <c r="NBK820" s="18"/>
      <c r="NBL820" s="18"/>
      <c r="NBM820" s="18"/>
      <c r="NBN820" s="18"/>
      <c r="NBO820" s="18"/>
      <c r="NBP820" s="18"/>
      <c r="NBQ820" s="18"/>
      <c r="NBR820" s="18"/>
      <c r="NBS820" s="18"/>
      <c r="NBT820" s="18"/>
      <c r="NBU820" s="18"/>
      <c r="NBV820" s="18"/>
      <c r="NBW820" s="18"/>
      <c r="NBX820" s="18"/>
      <c r="NBY820" s="18"/>
      <c r="NBZ820" s="18"/>
      <c r="NCA820" s="18"/>
      <c r="NCB820" s="18"/>
      <c r="NCC820" s="18"/>
      <c r="NCD820" s="18"/>
      <c r="NCE820" s="18"/>
      <c r="NCF820" s="18"/>
      <c r="NCG820" s="18"/>
      <c r="NCH820" s="18"/>
      <c r="NCI820" s="18"/>
      <c r="NCJ820" s="18"/>
      <c r="NCK820" s="18"/>
      <c r="NCL820" s="18"/>
      <c r="NCM820" s="18"/>
      <c r="NCN820" s="18"/>
      <c r="NCO820" s="18"/>
      <c r="NCP820" s="18"/>
      <c r="NCQ820" s="18"/>
      <c r="NCR820" s="18"/>
      <c r="NCS820" s="18"/>
      <c r="NCT820" s="18"/>
      <c r="NCU820" s="18"/>
      <c r="NCV820" s="18"/>
      <c r="NCW820" s="18"/>
      <c r="NCX820" s="18"/>
      <c r="NCY820" s="18"/>
      <c r="NCZ820" s="18"/>
      <c r="NDA820" s="18"/>
      <c r="NDB820" s="18"/>
      <c r="NDC820" s="18"/>
      <c r="NDD820" s="18"/>
      <c r="NDE820" s="18"/>
      <c r="NDF820" s="18"/>
      <c r="NDG820" s="18"/>
      <c r="NDH820" s="18"/>
      <c r="NDI820" s="18"/>
      <c r="NDJ820" s="18"/>
      <c r="NDK820" s="18"/>
      <c r="NDL820" s="18"/>
      <c r="NDM820" s="18"/>
      <c r="NDN820" s="18"/>
      <c r="NDO820" s="18"/>
      <c r="NDP820" s="18"/>
      <c r="NDQ820" s="18"/>
      <c r="NDR820" s="18"/>
      <c r="NDS820" s="18"/>
      <c r="NDT820" s="18"/>
      <c r="NDU820" s="18"/>
      <c r="NDV820" s="18"/>
      <c r="NDW820" s="18"/>
      <c r="NDX820" s="18"/>
      <c r="NDY820" s="18"/>
      <c r="NDZ820" s="18"/>
      <c r="NEA820" s="18"/>
      <c r="NEB820" s="18"/>
      <c r="NEC820" s="18"/>
      <c r="NED820" s="18"/>
      <c r="NEE820" s="18"/>
      <c r="NEF820" s="18"/>
      <c r="NEG820" s="18"/>
      <c r="NEH820" s="18"/>
      <c r="NEI820" s="18"/>
      <c r="NEJ820" s="18"/>
      <c r="NEK820" s="18"/>
      <c r="NEL820" s="18"/>
      <c r="NEM820" s="18"/>
      <c r="NEN820" s="18"/>
      <c r="NEO820" s="18"/>
      <c r="NEP820" s="18"/>
      <c r="NEQ820" s="18"/>
      <c r="NER820" s="18"/>
      <c r="NES820" s="18"/>
      <c r="NET820" s="18"/>
      <c r="NEU820" s="18"/>
      <c r="NEV820" s="18"/>
      <c r="NEW820" s="18"/>
      <c r="NEX820" s="18"/>
      <c r="NEY820" s="18"/>
      <c r="NEZ820" s="18"/>
      <c r="NFA820" s="18"/>
      <c r="NFB820" s="18"/>
      <c r="NFC820" s="18"/>
      <c r="NFD820" s="18"/>
      <c r="NFE820" s="18"/>
      <c r="NFF820" s="18"/>
      <c r="NFG820" s="18"/>
      <c r="NFH820" s="18"/>
      <c r="NFI820" s="18"/>
      <c r="NFJ820" s="18"/>
      <c r="NFK820" s="18"/>
      <c r="NFL820" s="18"/>
      <c r="NFM820" s="18"/>
      <c r="NFN820" s="18"/>
      <c r="NFO820" s="18"/>
      <c r="NFP820" s="18"/>
      <c r="NFQ820" s="18"/>
      <c r="NFR820" s="18"/>
      <c r="NFS820" s="18"/>
      <c r="NFT820" s="18"/>
      <c r="NFU820" s="18"/>
      <c r="NFV820" s="18"/>
      <c r="NFW820" s="18"/>
      <c r="NFX820" s="18"/>
      <c r="NFY820" s="18"/>
      <c r="NFZ820" s="18"/>
      <c r="NGA820" s="18"/>
      <c r="NGB820" s="18"/>
      <c r="NGC820" s="18"/>
      <c r="NGD820" s="18"/>
      <c r="NGE820" s="18"/>
      <c r="NGF820" s="18"/>
      <c r="NGG820" s="18"/>
      <c r="NGH820" s="18"/>
      <c r="NGI820" s="18"/>
      <c r="NGJ820" s="18"/>
      <c r="NGK820" s="18"/>
      <c r="NGL820" s="18"/>
      <c r="NGM820" s="18"/>
      <c r="NGN820" s="18"/>
      <c r="NGO820" s="18"/>
      <c r="NGP820" s="18"/>
      <c r="NGQ820" s="18"/>
      <c r="NGR820" s="18"/>
      <c r="NGS820" s="18"/>
      <c r="NGT820" s="18"/>
      <c r="NGU820" s="18"/>
      <c r="NGV820" s="18"/>
      <c r="NGW820" s="18"/>
      <c r="NGX820" s="18"/>
      <c r="NGY820" s="18"/>
      <c r="NGZ820" s="18"/>
      <c r="NHA820" s="18"/>
      <c r="NHB820" s="18"/>
      <c r="NHC820" s="18"/>
      <c r="NHD820" s="18"/>
      <c r="NHE820" s="18"/>
      <c r="NHF820" s="18"/>
      <c r="NHG820" s="18"/>
      <c r="NHH820" s="18"/>
      <c r="NHI820" s="18"/>
      <c r="NHJ820" s="18"/>
      <c r="NHK820" s="18"/>
      <c r="NHL820" s="18"/>
      <c r="NHM820" s="18"/>
      <c r="NHN820" s="18"/>
      <c r="NHO820" s="18"/>
      <c r="NHP820" s="18"/>
      <c r="NHQ820" s="18"/>
      <c r="NHR820" s="18"/>
      <c r="NHS820" s="18"/>
      <c r="NHT820" s="18"/>
      <c r="NHU820" s="18"/>
      <c r="NHV820" s="18"/>
      <c r="NHW820" s="18"/>
      <c r="NHX820" s="18"/>
      <c r="NHY820" s="18"/>
      <c r="NHZ820" s="18"/>
      <c r="NIA820" s="18"/>
      <c r="NIB820" s="18"/>
      <c r="NIC820" s="18"/>
      <c r="NID820" s="18"/>
      <c r="NIE820" s="18"/>
      <c r="NIF820" s="18"/>
      <c r="NIG820" s="18"/>
      <c r="NIH820" s="18"/>
      <c r="NII820" s="18"/>
      <c r="NIJ820" s="18"/>
      <c r="NIK820" s="18"/>
      <c r="NIL820" s="18"/>
      <c r="NIM820" s="18"/>
      <c r="NIN820" s="18"/>
      <c r="NIO820" s="18"/>
      <c r="NIP820" s="18"/>
      <c r="NIQ820" s="18"/>
      <c r="NIR820" s="18"/>
      <c r="NIS820" s="18"/>
      <c r="NIT820" s="18"/>
      <c r="NIU820" s="18"/>
      <c r="NIV820" s="18"/>
      <c r="NIW820" s="18"/>
      <c r="NIX820" s="18"/>
      <c r="NIY820" s="18"/>
      <c r="NIZ820" s="18"/>
      <c r="NJA820" s="18"/>
      <c r="NJB820" s="18"/>
      <c r="NJC820" s="18"/>
      <c r="NJD820" s="18"/>
      <c r="NJE820" s="18"/>
      <c r="NJF820" s="18"/>
      <c r="NJG820" s="18"/>
      <c r="NJH820" s="18"/>
      <c r="NJI820" s="18"/>
      <c r="NJJ820" s="18"/>
      <c r="NJK820" s="18"/>
      <c r="NJL820" s="18"/>
      <c r="NJM820" s="18"/>
      <c r="NJN820" s="18"/>
      <c r="NJO820" s="18"/>
      <c r="NJP820" s="18"/>
      <c r="NJQ820" s="18"/>
      <c r="NJR820" s="18"/>
      <c r="NJS820" s="18"/>
      <c r="NJT820" s="18"/>
      <c r="NJU820" s="18"/>
      <c r="NJV820" s="18"/>
      <c r="NJW820" s="18"/>
      <c r="NJX820" s="18"/>
      <c r="NJY820" s="18"/>
      <c r="NJZ820" s="18"/>
      <c r="NKA820" s="18"/>
      <c r="NKB820" s="18"/>
      <c r="NKC820" s="18"/>
      <c r="NKD820" s="18"/>
      <c r="NKE820" s="18"/>
      <c r="NKF820" s="18"/>
      <c r="NKG820" s="18"/>
      <c r="NKH820" s="18"/>
      <c r="NKI820" s="18"/>
      <c r="NKJ820" s="18"/>
      <c r="NKK820" s="18"/>
      <c r="NKL820" s="18"/>
      <c r="NKM820" s="18"/>
      <c r="NKN820" s="18"/>
      <c r="NKO820" s="18"/>
      <c r="NKP820" s="18"/>
      <c r="NKQ820" s="18"/>
      <c r="NKR820" s="18"/>
      <c r="NKS820" s="18"/>
      <c r="NKT820" s="18"/>
      <c r="NKU820" s="18"/>
      <c r="NKV820" s="18"/>
      <c r="NKW820" s="18"/>
      <c r="NKX820" s="18"/>
      <c r="NKY820" s="18"/>
      <c r="NKZ820" s="18"/>
      <c r="NLA820" s="18"/>
      <c r="NLB820" s="18"/>
      <c r="NLC820" s="18"/>
      <c r="NLD820" s="18"/>
      <c r="NLE820" s="18"/>
      <c r="NLF820" s="18"/>
      <c r="NLG820" s="18"/>
      <c r="NLH820" s="18"/>
      <c r="NLI820" s="18"/>
      <c r="NLJ820" s="18"/>
      <c r="NLK820" s="18"/>
      <c r="NLL820" s="18"/>
      <c r="NLM820" s="18"/>
      <c r="NLN820" s="18"/>
      <c r="NLO820" s="18"/>
      <c r="NLP820" s="18"/>
      <c r="NLQ820" s="18"/>
      <c r="NLR820" s="18"/>
      <c r="NLS820" s="18"/>
      <c r="NLT820" s="18"/>
      <c r="NLU820" s="18"/>
      <c r="NLV820" s="18"/>
      <c r="NLW820" s="18"/>
      <c r="NLX820" s="18"/>
      <c r="NLY820" s="18"/>
      <c r="NLZ820" s="18"/>
      <c r="NMA820" s="18"/>
      <c r="NMB820" s="18"/>
      <c r="NMC820" s="18"/>
      <c r="NMD820" s="18"/>
      <c r="NME820" s="18"/>
      <c r="NMF820" s="18"/>
      <c r="NMG820" s="18"/>
      <c r="NMH820" s="18"/>
      <c r="NMI820" s="18"/>
      <c r="NMJ820" s="18"/>
      <c r="NMK820" s="18"/>
      <c r="NML820" s="18"/>
      <c r="NMM820" s="18"/>
      <c r="NMN820" s="18"/>
      <c r="NMO820" s="18"/>
      <c r="NMP820" s="18"/>
      <c r="NMQ820" s="18"/>
      <c r="NMR820" s="18"/>
      <c r="NMS820" s="18"/>
      <c r="NMT820" s="18"/>
      <c r="NMU820" s="18"/>
      <c r="NMV820" s="18"/>
      <c r="NMW820" s="18"/>
      <c r="NMX820" s="18"/>
      <c r="NMY820" s="18"/>
      <c r="NMZ820" s="18"/>
      <c r="NNA820" s="18"/>
      <c r="NNB820" s="18"/>
      <c r="NNC820" s="18"/>
      <c r="NND820" s="18"/>
      <c r="NNE820" s="18"/>
      <c r="NNF820" s="18"/>
      <c r="NNG820" s="18"/>
      <c r="NNH820" s="18"/>
      <c r="NNI820" s="18"/>
      <c r="NNJ820" s="18"/>
      <c r="NNK820" s="18"/>
      <c r="NNL820" s="18"/>
      <c r="NNM820" s="18"/>
      <c r="NNN820" s="18"/>
      <c r="NNO820" s="18"/>
      <c r="NNP820" s="18"/>
      <c r="NNQ820" s="18"/>
      <c r="NNR820" s="18"/>
      <c r="NNS820" s="18"/>
      <c r="NNT820" s="18"/>
      <c r="NNU820" s="18"/>
      <c r="NNV820" s="18"/>
      <c r="NNW820" s="18"/>
      <c r="NNX820" s="18"/>
      <c r="NNY820" s="18"/>
      <c r="NNZ820" s="18"/>
      <c r="NOA820" s="18"/>
      <c r="NOB820" s="18"/>
      <c r="NOC820" s="18"/>
      <c r="NOD820" s="18"/>
      <c r="NOE820" s="18"/>
      <c r="NOF820" s="18"/>
      <c r="NOG820" s="18"/>
      <c r="NOH820" s="18"/>
      <c r="NOI820" s="18"/>
      <c r="NOJ820" s="18"/>
      <c r="NOK820" s="18"/>
      <c r="NOL820" s="18"/>
      <c r="NOM820" s="18"/>
      <c r="NON820" s="18"/>
      <c r="NOO820" s="18"/>
      <c r="NOP820" s="18"/>
      <c r="NOQ820" s="18"/>
      <c r="NOR820" s="18"/>
      <c r="NOS820" s="18"/>
      <c r="NOT820" s="18"/>
      <c r="NOU820" s="18"/>
      <c r="NOV820" s="18"/>
      <c r="NOW820" s="18"/>
      <c r="NOX820" s="18"/>
      <c r="NOY820" s="18"/>
      <c r="NOZ820" s="18"/>
      <c r="NPA820" s="18"/>
      <c r="NPB820" s="18"/>
      <c r="NPC820" s="18"/>
      <c r="NPD820" s="18"/>
      <c r="NPE820" s="18"/>
      <c r="NPF820" s="18"/>
      <c r="NPG820" s="18"/>
      <c r="NPH820" s="18"/>
      <c r="NPI820" s="18"/>
      <c r="NPJ820" s="18"/>
      <c r="NPK820" s="18"/>
      <c r="NPL820" s="18"/>
      <c r="NPM820" s="18"/>
      <c r="NPN820" s="18"/>
      <c r="NPO820" s="18"/>
      <c r="NPP820" s="18"/>
      <c r="NPQ820" s="18"/>
      <c r="NPR820" s="18"/>
      <c r="NPS820" s="18"/>
      <c r="NPT820" s="18"/>
      <c r="NPU820" s="18"/>
      <c r="NPV820" s="18"/>
      <c r="NPW820" s="18"/>
      <c r="NPX820" s="18"/>
      <c r="NPY820" s="18"/>
      <c r="NPZ820" s="18"/>
      <c r="NQA820" s="18"/>
      <c r="NQB820" s="18"/>
      <c r="NQC820" s="18"/>
      <c r="NQD820" s="18"/>
      <c r="NQE820" s="18"/>
      <c r="NQF820" s="18"/>
      <c r="NQG820" s="18"/>
      <c r="NQH820" s="18"/>
      <c r="NQI820" s="18"/>
      <c r="NQJ820" s="18"/>
      <c r="NQK820" s="18"/>
      <c r="NQL820" s="18"/>
      <c r="NQM820" s="18"/>
      <c r="NQN820" s="18"/>
      <c r="NQO820" s="18"/>
      <c r="NQP820" s="18"/>
      <c r="NQQ820" s="18"/>
      <c r="NQR820" s="18"/>
      <c r="NQS820" s="18"/>
      <c r="NQT820" s="18"/>
      <c r="NQU820" s="18"/>
      <c r="NQV820" s="18"/>
      <c r="NQW820" s="18"/>
      <c r="NQX820" s="18"/>
      <c r="NQY820" s="18"/>
      <c r="NQZ820" s="18"/>
      <c r="NRA820" s="18"/>
      <c r="NRB820" s="18"/>
      <c r="NRC820" s="18"/>
      <c r="NRD820" s="18"/>
      <c r="NRE820" s="18"/>
      <c r="NRF820" s="18"/>
      <c r="NRG820" s="18"/>
      <c r="NRH820" s="18"/>
      <c r="NRI820" s="18"/>
      <c r="NRJ820" s="18"/>
      <c r="NRK820" s="18"/>
      <c r="NRL820" s="18"/>
      <c r="NRM820" s="18"/>
      <c r="NRN820" s="18"/>
      <c r="NRO820" s="18"/>
      <c r="NRP820" s="18"/>
      <c r="NRQ820" s="18"/>
      <c r="NRR820" s="18"/>
      <c r="NRS820" s="18"/>
      <c r="NRT820" s="18"/>
      <c r="NRU820" s="18"/>
      <c r="NRV820" s="18"/>
      <c r="NRW820" s="18"/>
      <c r="NRX820" s="18"/>
      <c r="NRY820" s="18"/>
      <c r="NRZ820" s="18"/>
      <c r="NSA820" s="18"/>
      <c r="NSB820" s="18"/>
      <c r="NSC820" s="18"/>
      <c r="NSD820" s="18"/>
      <c r="NSE820" s="18"/>
      <c r="NSF820" s="18"/>
      <c r="NSG820" s="18"/>
      <c r="NSH820" s="18"/>
      <c r="NSI820" s="18"/>
      <c r="NSJ820" s="18"/>
      <c r="NSK820" s="18"/>
      <c r="NSL820" s="18"/>
      <c r="NSM820" s="18"/>
      <c r="NSN820" s="18"/>
      <c r="NSO820" s="18"/>
      <c r="NSP820" s="18"/>
      <c r="NSQ820" s="18"/>
      <c r="NSR820" s="18"/>
      <c r="NSS820" s="18"/>
      <c r="NST820" s="18"/>
      <c r="NSU820" s="18"/>
      <c r="NSV820" s="18"/>
      <c r="NSW820" s="18"/>
      <c r="NSX820" s="18"/>
      <c r="NSY820" s="18"/>
      <c r="NSZ820" s="18"/>
      <c r="NTA820" s="18"/>
      <c r="NTB820" s="18"/>
      <c r="NTC820" s="18"/>
      <c r="NTD820" s="18"/>
      <c r="NTE820" s="18"/>
      <c r="NTF820" s="18"/>
      <c r="NTG820" s="18"/>
      <c r="NTH820" s="18"/>
      <c r="NTI820" s="18"/>
      <c r="NTJ820" s="18"/>
      <c r="NTK820" s="18"/>
      <c r="NTL820" s="18"/>
      <c r="NTM820" s="18"/>
      <c r="NTN820" s="18"/>
      <c r="NTO820" s="18"/>
      <c r="NTP820" s="18"/>
      <c r="NTQ820" s="18"/>
      <c r="NTR820" s="18"/>
      <c r="NTS820" s="18"/>
      <c r="NTT820" s="18"/>
      <c r="NTU820" s="18"/>
      <c r="NTV820" s="18"/>
      <c r="NTW820" s="18"/>
      <c r="NTX820" s="18"/>
      <c r="NTY820" s="18"/>
      <c r="NTZ820" s="18"/>
      <c r="NUA820" s="18"/>
      <c r="NUB820" s="18"/>
      <c r="NUC820" s="18"/>
      <c r="NUD820" s="18"/>
      <c r="NUE820" s="18"/>
      <c r="NUF820" s="18"/>
      <c r="NUG820" s="18"/>
      <c r="NUH820" s="18"/>
      <c r="NUI820" s="18"/>
      <c r="NUJ820" s="18"/>
      <c r="NUK820" s="18"/>
      <c r="NUL820" s="18"/>
      <c r="NUM820" s="18"/>
      <c r="NUN820" s="18"/>
      <c r="NUO820" s="18"/>
      <c r="NUP820" s="18"/>
      <c r="NUQ820" s="18"/>
      <c r="NUR820" s="18"/>
      <c r="NUS820" s="18"/>
      <c r="NUT820" s="18"/>
      <c r="NUU820" s="18"/>
      <c r="NUV820" s="18"/>
      <c r="NUW820" s="18"/>
      <c r="NUX820" s="18"/>
      <c r="NUY820" s="18"/>
      <c r="NUZ820" s="18"/>
      <c r="NVA820" s="18"/>
      <c r="NVB820" s="18"/>
      <c r="NVC820" s="18"/>
      <c r="NVD820" s="18"/>
      <c r="NVE820" s="18"/>
      <c r="NVF820" s="18"/>
      <c r="NVG820" s="18"/>
      <c r="NVH820" s="18"/>
      <c r="NVI820" s="18"/>
      <c r="NVJ820" s="18"/>
      <c r="NVK820" s="18"/>
      <c r="NVL820" s="18"/>
      <c r="NVM820" s="18"/>
      <c r="NVN820" s="18"/>
      <c r="NVO820" s="18"/>
      <c r="NVP820" s="18"/>
      <c r="NVQ820" s="18"/>
      <c r="NVR820" s="18"/>
      <c r="NVS820" s="18"/>
      <c r="NVT820" s="18"/>
      <c r="NVU820" s="18"/>
      <c r="NVV820" s="18"/>
      <c r="NVW820" s="18"/>
      <c r="NVX820" s="18"/>
      <c r="NVY820" s="18"/>
      <c r="NVZ820" s="18"/>
      <c r="NWA820" s="18"/>
      <c r="NWB820" s="18"/>
      <c r="NWC820" s="18"/>
      <c r="NWD820" s="18"/>
      <c r="NWE820" s="18"/>
      <c r="NWF820" s="18"/>
      <c r="NWG820" s="18"/>
      <c r="NWH820" s="18"/>
      <c r="NWI820" s="18"/>
      <c r="NWJ820" s="18"/>
      <c r="NWK820" s="18"/>
      <c r="NWL820" s="18"/>
      <c r="NWM820" s="18"/>
      <c r="NWN820" s="18"/>
      <c r="NWO820" s="18"/>
      <c r="NWP820" s="18"/>
      <c r="NWQ820" s="18"/>
      <c r="NWR820" s="18"/>
      <c r="NWS820" s="18"/>
      <c r="NWT820" s="18"/>
      <c r="NWU820" s="18"/>
      <c r="NWV820" s="18"/>
      <c r="NWW820" s="18"/>
      <c r="NWX820" s="18"/>
      <c r="NWY820" s="18"/>
      <c r="NWZ820" s="18"/>
      <c r="NXA820" s="18"/>
      <c r="NXB820" s="18"/>
      <c r="NXC820" s="18"/>
      <c r="NXD820" s="18"/>
      <c r="NXE820" s="18"/>
      <c r="NXF820" s="18"/>
      <c r="NXG820" s="18"/>
      <c r="NXH820" s="18"/>
      <c r="NXI820" s="18"/>
      <c r="NXJ820" s="18"/>
      <c r="NXK820" s="18"/>
      <c r="NXL820" s="18"/>
      <c r="NXM820" s="18"/>
      <c r="NXN820" s="18"/>
      <c r="NXO820" s="18"/>
      <c r="NXP820" s="18"/>
      <c r="NXQ820" s="18"/>
      <c r="NXR820" s="18"/>
      <c r="NXS820" s="18"/>
      <c r="NXT820" s="18"/>
      <c r="NXU820" s="18"/>
      <c r="NXV820" s="18"/>
      <c r="NXW820" s="18"/>
      <c r="NXX820" s="18"/>
      <c r="NXY820" s="18"/>
      <c r="NXZ820" s="18"/>
      <c r="NYA820" s="18"/>
      <c r="NYB820" s="18"/>
      <c r="NYC820" s="18"/>
      <c r="NYD820" s="18"/>
      <c r="NYE820" s="18"/>
      <c r="NYF820" s="18"/>
      <c r="NYG820" s="18"/>
      <c r="NYH820" s="18"/>
      <c r="NYI820" s="18"/>
      <c r="NYJ820" s="18"/>
      <c r="NYK820" s="18"/>
      <c r="NYL820" s="18"/>
      <c r="NYM820" s="18"/>
      <c r="NYN820" s="18"/>
      <c r="NYO820" s="18"/>
      <c r="NYP820" s="18"/>
      <c r="NYQ820" s="18"/>
      <c r="NYR820" s="18"/>
      <c r="NYS820" s="18"/>
      <c r="NYT820" s="18"/>
      <c r="NYU820" s="18"/>
      <c r="NYV820" s="18"/>
      <c r="NYW820" s="18"/>
      <c r="NYX820" s="18"/>
      <c r="NYY820" s="18"/>
      <c r="NYZ820" s="18"/>
      <c r="NZA820" s="18"/>
      <c r="NZB820" s="18"/>
      <c r="NZC820" s="18"/>
      <c r="NZD820" s="18"/>
      <c r="NZE820" s="18"/>
      <c r="NZF820" s="18"/>
      <c r="NZG820" s="18"/>
      <c r="NZH820" s="18"/>
      <c r="NZI820" s="18"/>
      <c r="NZJ820" s="18"/>
      <c r="NZK820" s="18"/>
      <c r="NZL820" s="18"/>
      <c r="NZM820" s="18"/>
      <c r="NZN820" s="18"/>
      <c r="NZO820" s="18"/>
      <c r="NZP820" s="18"/>
      <c r="NZQ820" s="18"/>
      <c r="NZR820" s="18"/>
      <c r="NZS820" s="18"/>
      <c r="NZT820" s="18"/>
      <c r="NZU820" s="18"/>
      <c r="NZV820" s="18"/>
      <c r="NZW820" s="18"/>
      <c r="NZX820" s="18"/>
      <c r="NZY820" s="18"/>
      <c r="NZZ820" s="18"/>
      <c r="OAA820" s="18"/>
      <c r="OAB820" s="18"/>
      <c r="OAC820" s="18"/>
      <c r="OAD820" s="18"/>
      <c r="OAE820" s="18"/>
      <c r="OAF820" s="18"/>
      <c r="OAG820" s="18"/>
      <c r="OAH820" s="18"/>
      <c r="OAI820" s="18"/>
      <c r="OAJ820" s="18"/>
      <c r="OAK820" s="18"/>
      <c r="OAL820" s="18"/>
      <c r="OAM820" s="18"/>
      <c r="OAN820" s="18"/>
      <c r="OAO820" s="18"/>
      <c r="OAP820" s="18"/>
      <c r="OAQ820" s="18"/>
      <c r="OAR820" s="18"/>
      <c r="OAS820" s="18"/>
      <c r="OAT820" s="18"/>
      <c r="OAU820" s="18"/>
      <c r="OAV820" s="18"/>
      <c r="OAW820" s="18"/>
      <c r="OAX820" s="18"/>
      <c r="OAY820" s="18"/>
      <c r="OAZ820" s="18"/>
      <c r="OBA820" s="18"/>
      <c r="OBB820" s="18"/>
      <c r="OBC820" s="18"/>
      <c r="OBD820" s="18"/>
      <c r="OBE820" s="18"/>
      <c r="OBF820" s="18"/>
      <c r="OBG820" s="18"/>
      <c r="OBH820" s="18"/>
      <c r="OBI820" s="18"/>
      <c r="OBJ820" s="18"/>
      <c r="OBK820" s="18"/>
      <c r="OBL820" s="18"/>
      <c r="OBM820" s="18"/>
      <c r="OBN820" s="18"/>
      <c r="OBO820" s="18"/>
      <c r="OBP820" s="18"/>
      <c r="OBQ820" s="18"/>
      <c r="OBR820" s="18"/>
      <c r="OBS820" s="18"/>
      <c r="OBT820" s="18"/>
      <c r="OBU820" s="18"/>
      <c r="OBV820" s="18"/>
      <c r="OBW820" s="18"/>
      <c r="OBX820" s="18"/>
      <c r="OBY820" s="18"/>
      <c r="OBZ820" s="18"/>
      <c r="OCA820" s="18"/>
      <c r="OCB820" s="18"/>
      <c r="OCC820" s="18"/>
      <c r="OCD820" s="18"/>
      <c r="OCE820" s="18"/>
      <c r="OCF820" s="18"/>
      <c r="OCG820" s="18"/>
      <c r="OCH820" s="18"/>
      <c r="OCI820" s="18"/>
      <c r="OCJ820" s="18"/>
      <c r="OCK820" s="18"/>
      <c r="OCL820" s="18"/>
      <c r="OCM820" s="18"/>
      <c r="OCN820" s="18"/>
      <c r="OCO820" s="18"/>
      <c r="OCP820" s="18"/>
      <c r="OCQ820" s="18"/>
      <c r="OCR820" s="18"/>
      <c r="OCS820" s="18"/>
      <c r="OCT820" s="18"/>
      <c r="OCU820" s="18"/>
      <c r="OCV820" s="18"/>
      <c r="OCW820" s="18"/>
      <c r="OCX820" s="18"/>
      <c r="OCY820" s="18"/>
      <c r="OCZ820" s="18"/>
      <c r="ODA820" s="18"/>
      <c r="ODB820" s="18"/>
      <c r="ODC820" s="18"/>
      <c r="ODD820" s="18"/>
      <c r="ODE820" s="18"/>
      <c r="ODF820" s="18"/>
      <c r="ODG820" s="18"/>
      <c r="ODH820" s="18"/>
      <c r="ODI820" s="18"/>
      <c r="ODJ820" s="18"/>
      <c r="ODK820" s="18"/>
      <c r="ODL820" s="18"/>
      <c r="ODM820" s="18"/>
      <c r="ODN820" s="18"/>
      <c r="ODO820" s="18"/>
      <c r="ODP820" s="18"/>
      <c r="ODQ820" s="18"/>
      <c r="ODR820" s="18"/>
      <c r="ODS820" s="18"/>
      <c r="ODT820" s="18"/>
      <c r="ODU820" s="18"/>
      <c r="ODV820" s="18"/>
      <c r="ODW820" s="18"/>
      <c r="ODX820" s="18"/>
      <c r="ODY820" s="18"/>
      <c r="ODZ820" s="18"/>
      <c r="OEA820" s="18"/>
      <c r="OEB820" s="18"/>
      <c r="OEC820" s="18"/>
      <c r="OED820" s="18"/>
      <c r="OEE820" s="18"/>
      <c r="OEF820" s="18"/>
      <c r="OEG820" s="18"/>
      <c r="OEH820" s="18"/>
      <c r="OEI820" s="18"/>
      <c r="OEJ820" s="18"/>
      <c r="OEK820" s="18"/>
      <c r="OEL820" s="18"/>
      <c r="OEM820" s="18"/>
      <c r="OEN820" s="18"/>
      <c r="OEO820" s="18"/>
      <c r="OEP820" s="18"/>
      <c r="OEQ820" s="18"/>
      <c r="OER820" s="18"/>
      <c r="OES820" s="18"/>
      <c r="OET820" s="18"/>
      <c r="OEU820" s="18"/>
      <c r="OEV820" s="18"/>
      <c r="OEW820" s="18"/>
      <c r="OEX820" s="18"/>
      <c r="OEY820" s="18"/>
      <c r="OEZ820" s="18"/>
      <c r="OFA820" s="18"/>
      <c r="OFB820" s="18"/>
      <c r="OFC820" s="18"/>
      <c r="OFD820" s="18"/>
      <c r="OFE820" s="18"/>
      <c r="OFF820" s="18"/>
      <c r="OFG820" s="18"/>
      <c r="OFH820" s="18"/>
      <c r="OFI820" s="18"/>
      <c r="OFJ820" s="18"/>
      <c r="OFK820" s="18"/>
      <c r="OFL820" s="18"/>
      <c r="OFM820" s="18"/>
      <c r="OFN820" s="18"/>
      <c r="OFO820" s="18"/>
      <c r="OFP820" s="18"/>
      <c r="OFQ820" s="18"/>
      <c r="OFR820" s="18"/>
      <c r="OFS820" s="18"/>
      <c r="OFT820" s="18"/>
      <c r="OFU820" s="18"/>
      <c r="OFV820" s="18"/>
      <c r="OFW820" s="18"/>
      <c r="OFX820" s="18"/>
      <c r="OFY820" s="18"/>
      <c r="OFZ820" s="18"/>
      <c r="OGA820" s="18"/>
      <c r="OGB820" s="18"/>
      <c r="OGC820" s="18"/>
      <c r="OGD820" s="18"/>
      <c r="OGE820" s="18"/>
      <c r="OGF820" s="18"/>
      <c r="OGG820" s="18"/>
      <c r="OGH820" s="18"/>
      <c r="OGI820" s="18"/>
      <c r="OGJ820" s="18"/>
      <c r="OGK820" s="18"/>
      <c r="OGL820" s="18"/>
      <c r="OGM820" s="18"/>
      <c r="OGN820" s="18"/>
      <c r="OGO820" s="18"/>
      <c r="OGP820" s="18"/>
      <c r="OGQ820" s="18"/>
      <c r="OGR820" s="18"/>
      <c r="OGS820" s="18"/>
      <c r="OGT820" s="18"/>
      <c r="OGU820" s="18"/>
      <c r="OGV820" s="18"/>
      <c r="OGW820" s="18"/>
      <c r="OGX820" s="18"/>
      <c r="OGY820" s="18"/>
      <c r="OGZ820" s="18"/>
      <c r="OHA820" s="18"/>
      <c r="OHB820" s="18"/>
      <c r="OHC820" s="18"/>
      <c r="OHD820" s="18"/>
      <c r="OHE820" s="18"/>
      <c r="OHF820" s="18"/>
      <c r="OHG820" s="18"/>
      <c r="OHH820" s="18"/>
      <c r="OHI820" s="18"/>
      <c r="OHJ820" s="18"/>
      <c r="OHK820" s="18"/>
      <c r="OHL820" s="18"/>
      <c r="OHM820" s="18"/>
      <c r="OHN820" s="18"/>
      <c r="OHO820" s="18"/>
      <c r="OHP820" s="18"/>
      <c r="OHQ820" s="18"/>
      <c r="OHR820" s="18"/>
      <c r="OHS820" s="18"/>
      <c r="OHT820" s="18"/>
      <c r="OHU820" s="18"/>
      <c r="OHV820" s="18"/>
      <c r="OHW820" s="18"/>
      <c r="OHX820" s="18"/>
      <c r="OHY820" s="18"/>
      <c r="OHZ820" s="18"/>
      <c r="OIA820" s="18"/>
      <c r="OIB820" s="18"/>
      <c r="OIC820" s="18"/>
      <c r="OID820" s="18"/>
      <c r="OIE820" s="18"/>
      <c r="OIF820" s="18"/>
      <c r="OIG820" s="18"/>
      <c r="OIH820" s="18"/>
      <c r="OII820" s="18"/>
      <c r="OIJ820" s="18"/>
      <c r="OIK820" s="18"/>
      <c r="OIL820" s="18"/>
      <c r="OIM820" s="18"/>
      <c r="OIN820" s="18"/>
      <c r="OIO820" s="18"/>
      <c r="OIP820" s="18"/>
      <c r="OIQ820" s="18"/>
      <c r="OIR820" s="18"/>
      <c r="OIS820" s="18"/>
      <c r="OIT820" s="18"/>
      <c r="OIU820" s="18"/>
      <c r="OIV820" s="18"/>
      <c r="OIW820" s="18"/>
      <c r="OIX820" s="18"/>
      <c r="OIY820" s="18"/>
      <c r="OIZ820" s="18"/>
      <c r="OJA820" s="18"/>
      <c r="OJB820" s="18"/>
      <c r="OJC820" s="18"/>
      <c r="OJD820" s="18"/>
      <c r="OJE820" s="18"/>
      <c r="OJF820" s="18"/>
      <c r="OJG820" s="18"/>
      <c r="OJH820" s="18"/>
      <c r="OJI820" s="18"/>
      <c r="OJJ820" s="18"/>
      <c r="OJK820" s="18"/>
      <c r="OJL820" s="18"/>
      <c r="OJM820" s="18"/>
      <c r="OJN820" s="18"/>
      <c r="OJO820" s="18"/>
      <c r="OJP820" s="18"/>
      <c r="OJQ820" s="18"/>
      <c r="OJR820" s="18"/>
      <c r="OJS820" s="18"/>
      <c r="OJT820" s="18"/>
      <c r="OJU820" s="18"/>
      <c r="OJV820" s="18"/>
      <c r="OJW820" s="18"/>
      <c r="OJX820" s="18"/>
      <c r="OJY820" s="18"/>
      <c r="OJZ820" s="18"/>
      <c r="OKA820" s="18"/>
      <c r="OKB820" s="18"/>
      <c r="OKC820" s="18"/>
      <c r="OKD820" s="18"/>
      <c r="OKE820" s="18"/>
      <c r="OKF820" s="18"/>
      <c r="OKG820" s="18"/>
      <c r="OKH820" s="18"/>
      <c r="OKI820" s="18"/>
      <c r="OKJ820" s="18"/>
      <c r="OKK820" s="18"/>
      <c r="OKL820" s="18"/>
      <c r="OKM820" s="18"/>
      <c r="OKN820" s="18"/>
      <c r="OKO820" s="18"/>
      <c r="OKP820" s="18"/>
      <c r="OKQ820" s="18"/>
      <c r="OKR820" s="18"/>
      <c r="OKS820" s="18"/>
      <c r="OKT820" s="18"/>
      <c r="OKU820" s="18"/>
      <c r="OKV820" s="18"/>
      <c r="OKW820" s="18"/>
      <c r="OKX820" s="18"/>
      <c r="OKY820" s="18"/>
      <c r="OKZ820" s="18"/>
      <c r="OLA820" s="18"/>
      <c r="OLB820" s="18"/>
      <c r="OLC820" s="18"/>
      <c r="OLD820" s="18"/>
      <c r="OLE820" s="18"/>
      <c r="OLF820" s="18"/>
      <c r="OLG820" s="18"/>
      <c r="OLH820" s="18"/>
      <c r="OLI820" s="18"/>
      <c r="OLJ820" s="18"/>
      <c r="OLK820" s="18"/>
      <c r="OLL820" s="18"/>
      <c r="OLM820" s="18"/>
      <c r="OLN820" s="18"/>
      <c r="OLO820" s="18"/>
      <c r="OLP820" s="18"/>
      <c r="OLQ820" s="18"/>
      <c r="OLR820" s="18"/>
      <c r="OLS820" s="18"/>
      <c r="OLT820" s="18"/>
      <c r="OLU820" s="18"/>
      <c r="OLV820" s="18"/>
      <c r="OLW820" s="18"/>
      <c r="OLX820" s="18"/>
      <c r="OLY820" s="18"/>
      <c r="OLZ820" s="18"/>
      <c r="OMA820" s="18"/>
      <c r="OMB820" s="18"/>
      <c r="OMC820" s="18"/>
      <c r="OMD820" s="18"/>
      <c r="OME820" s="18"/>
      <c r="OMF820" s="18"/>
      <c r="OMG820" s="18"/>
      <c r="OMH820" s="18"/>
      <c r="OMI820" s="18"/>
      <c r="OMJ820" s="18"/>
      <c r="OMK820" s="18"/>
      <c r="OML820" s="18"/>
      <c r="OMM820" s="18"/>
      <c r="OMN820" s="18"/>
      <c r="OMO820" s="18"/>
      <c r="OMP820" s="18"/>
      <c r="OMQ820" s="18"/>
      <c r="OMR820" s="18"/>
      <c r="OMS820" s="18"/>
      <c r="OMT820" s="18"/>
      <c r="OMU820" s="18"/>
      <c r="OMV820" s="18"/>
      <c r="OMW820" s="18"/>
      <c r="OMX820" s="18"/>
      <c r="OMY820" s="18"/>
      <c r="OMZ820" s="18"/>
      <c r="ONA820" s="18"/>
      <c r="ONB820" s="18"/>
      <c r="ONC820" s="18"/>
      <c r="OND820" s="18"/>
      <c r="ONE820" s="18"/>
      <c r="ONF820" s="18"/>
      <c r="ONG820" s="18"/>
      <c r="ONH820" s="18"/>
      <c r="ONI820" s="18"/>
      <c r="ONJ820" s="18"/>
      <c r="ONK820" s="18"/>
      <c r="ONL820" s="18"/>
      <c r="ONM820" s="18"/>
      <c r="ONN820" s="18"/>
      <c r="ONO820" s="18"/>
      <c r="ONP820" s="18"/>
      <c r="ONQ820" s="18"/>
      <c r="ONR820" s="18"/>
      <c r="ONS820" s="18"/>
      <c r="ONT820" s="18"/>
      <c r="ONU820" s="18"/>
      <c r="ONV820" s="18"/>
      <c r="ONW820" s="18"/>
      <c r="ONX820" s="18"/>
      <c r="ONY820" s="18"/>
      <c r="ONZ820" s="18"/>
      <c r="OOA820" s="18"/>
      <c r="OOB820" s="18"/>
      <c r="OOC820" s="18"/>
      <c r="OOD820" s="18"/>
      <c r="OOE820" s="18"/>
      <c r="OOF820" s="18"/>
      <c r="OOG820" s="18"/>
      <c r="OOH820" s="18"/>
      <c r="OOI820" s="18"/>
      <c r="OOJ820" s="18"/>
      <c r="OOK820" s="18"/>
      <c r="OOL820" s="18"/>
      <c r="OOM820" s="18"/>
      <c r="OON820" s="18"/>
      <c r="OOO820" s="18"/>
      <c r="OOP820" s="18"/>
      <c r="OOQ820" s="18"/>
      <c r="OOR820" s="18"/>
      <c r="OOS820" s="18"/>
      <c r="OOT820" s="18"/>
      <c r="OOU820" s="18"/>
      <c r="OOV820" s="18"/>
      <c r="OOW820" s="18"/>
      <c r="OOX820" s="18"/>
      <c r="OOY820" s="18"/>
      <c r="OOZ820" s="18"/>
      <c r="OPA820" s="18"/>
      <c r="OPB820" s="18"/>
      <c r="OPC820" s="18"/>
      <c r="OPD820" s="18"/>
      <c r="OPE820" s="18"/>
      <c r="OPF820" s="18"/>
      <c r="OPG820" s="18"/>
      <c r="OPH820" s="18"/>
      <c r="OPI820" s="18"/>
      <c r="OPJ820" s="18"/>
      <c r="OPK820" s="18"/>
      <c r="OPL820" s="18"/>
      <c r="OPM820" s="18"/>
      <c r="OPN820" s="18"/>
      <c r="OPO820" s="18"/>
      <c r="OPP820" s="18"/>
      <c r="OPQ820" s="18"/>
      <c r="OPR820" s="18"/>
      <c r="OPS820" s="18"/>
      <c r="OPT820" s="18"/>
      <c r="OPU820" s="18"/>
      <c r="OPV820" s="18"/>
      <c r="OPW820" s="18"/>
      <c r="OPX820" s="18"/>
      <c r="OPY820" s="18"/>
      <c r="OPZ820" s="18"/>
      <c r="OQA820" s="18"/>
      <c r="OQB820" s="18"/>
      <c r="OQC820" s="18"/>
      <c r="OQD820" s="18"/>
      <c r="OQE820" s="18"/>
      <c r="OQF820" s="18"/>
      <c r="OQG820" s="18"/>
      <c r="OQH820" s="18"/>
      <c r="OQI820" s="18"/>
      <c r="OQJ820" s="18"/>
      <c r="OQK820" s="18"/>
      <c r="OQL820" s="18"/>
      <c r="OQM820" s="18"/>
      <c r="OQN820" s="18"/>
      <c r="OQO820" s="18"/>
      <c r="OQP820" s="18"/>
      <c r="OQQ820" s="18"/>
      <c r="OQR820" s="18"/>
      <c r="OQS820" s="18"/>
      <c r="OQT820" s="18"/>
      <c r="OQU820" s="18"/>
      <c r="OQV820" s="18"/>
      <c r="OQW820" s="18"/>
      <c r="OQX820" s="18"/>
      <c r="OQY820" s="18"/>
      <c r="OQZ820" s="18"/>
      <c r="ORA820" s="18"/>
      <c r="ORB820" s="18"/>
      <c r="ORC820" s="18"/>
      <c r="ORD820" s="18"/>
      <c r="ORE820" s="18"/>
      <c r="ORF820" s="18"/>
      <c r="ORG820" s="18"/>
      <c r="ORH820" s="18"/>
      <c r="ORI820" s="18"/>
      <c r="ORJ820" s="18"/>
      <c r="ORK820" s="18"/>
      <c r="ORL820" s="18"/>
      <c r="ORM820" s="18"/>
      <c r="ORN820" s="18"/>
      <c r="ORO820" s="18"/>
      <c r="ORP820" s="18"/>
      <c r="ORQ820" s="18"/>
      <c r="ORR820" s="18"/>
      <c r="ORS820" s="18"/>
      <c r="ORT820" s="18"/>
      <c r="ORU820" s="18"/>
      <c r="ORV820" s="18"/>
      <c r="ORW820" s="18"/>
      <c r="ORX820" s="18"/>
      <c r="ORY820" s="18"/>
      <c r="ORZ820" s="18"/>
      <c r="OSA820" s="18"/>
      <c r="OSB820" s="18"/>
      <c r="OSC820" s="18"/>
      <c r="OSD820" s="18"/>
      <c r="OSE820" s="18"/>
      <c r="OSF820" s="18"/>
      <c r="OSG820" s="18"/>
      <c r="OSH820" s="18"/>
      <c r="OSI820" s="18"/>
      <c r="OSJ820" s="18"/>
      <c r="OSK820" s="18"/>
      <c r="OSL820" s="18"/>
      <c r="OSM820" s="18"/>
      <c r="OSN820" s="18"/>
      <c r="OSO820" s="18"/>
      <c r="OSP820" s="18"/>
      <c r="OSQ820" s="18"/>
      <c r="OSR820" s="18"/>
      <c r="OSS820" s="18"/>
      <c r="OST820" s="18"/>
      <c r="OSU820" s="18"/>
      <c r="OSV820" s="18"/>
      <c r="OSW820" s="18"/>
      <c r="OSX820" s="18"/>
      <c r="OSY820" s="18"/>
      <c r="OSZ820" s="18"/>
      <c r="OTA820" s="18"/>
      <c r="OTB820" s="18"/>
      <c r="OTC820" s="18"/>
      <c r="OTD820" s="18"/>
      <c r="OTE820" s="18"/>
      <c r="OTF820" s="18"/>
      <c r="OTG820" s="18"/>
      <c r="OTH820" s="18"/>
      <c r="OTI820" s="18"/>
      <c r="OTJ820" s="18"/>
      <c r="OTK820" s="18"/>
      <c r="OTL820" s="18"/>
      <c r="OTM820" s="18"/>
      <c r="OTN820" s="18"/>
      <c r="OTO820" s="18"/>
      <c r="OTP820" s="18"/>
      <c r="OTQ820" s="18"/>
      <c r="OTR820" s="18"/>
      <c r="OTS820" s="18"/>
      <c r="OTT820" s="18"/>
      <c r="OTU820" s="18"/>
      <c r="OTV820" s="18"/>
      <c r="OTW820" s="18"/>
      <c r="OTX820" s="18"/>
      <c r="OTY820" s="18"/>
      <c r="OTZ820" s="18"/>
      <c r="OUA820" s="18"/>
      <c r="OUB820" s="18"/>
      <c r="OUC820" s="18"/>
      <c r="OUD820" s="18"/>
      <c r="OUE820" s="18"/>
      <c r="OUF820" s="18"/>
      <c r="OUG820" s="18"/>
      <c r="OUH820" s="18"/>
      <c r="OUI820" s="18"/>
      <c r="OUJ820" s="18"/>
      <c r="OUK820" s="18"/>
      <c r="OUL820" s="18"/>
      <c r="OUM820" s="18"/>
      <c r="OUN820" s="18"/>
      <c r="OUO820" s="18"/>
      <c r="OUP820" s="18"/>
      <c r="OUQ820" s="18"/>
      <c r="OUR820" s="18"/>
      <c r="OUS820" s="18"/>
      <c r="OUT820" s="18"/>
      <c r="OUU820" s="18"/>
      <c r="OUV820" s="18"/>
      <c r="OUW820" s="18"/>
      <c r="OUX820" s="18"/>
      <c r="OUY820" s="18"/>
      <c r="OUZ820" s="18"/>
      <c r="OVA820" s="18"/>
      <c r="OVB820" s="18"/>
      <c r="OVC820" s="18"/>
      <c r="OVD820" s="18"/>
      <c r="OVE820" s="18"/>
      <c r="OVF820" s="18"/>
      <c r="OVG820" s="18"/>
      <c r="OVH820" s="18"/>
      <c r="OVI820" s="18"/>
      <c r="OVJ820" s="18"/>
      <c r="OVK820" s="18"/>
      <c r="OVL820" s="18"/>
      <c r="OVM820" s="18"/>
      <c r="OVN820" s="18"/>
      <c r="OVO820" s="18"/>
      <c r="OVP820" s="18"/>
      <c r="OVQ820" s="18"/>
      <c r="OVR820" s="18"/>
      <c r="OVS820" s="18"/>
      <c r="OVT820" s="18"/>
      <c r="OVU820" s="18"/>
      <c r="OVV820" s="18"/>
      <c r="OVW820" s="18"/>
      <c r="OVX820" s="18"/>
      <c r="OVY820" s="18"/>
      <c r="OVZ820" s="18"/>
      <c r="OWA820" s="18"/>
      <c r="OWB820" s="18"/>
      <c r="OWC820" s="18"/>
      <c r="OWD820" s="18"/>
      <c r="OWE820" s="18"/>
      <c r="OWF820" s="18"/>
      <c r="OWG820" s="18"/>
      <c r="OWH820" s="18"/>
      <c r="OWI820" s="18"/>
      <c r="OWJ820" s="18"/>
      <c r="OWK820" s="18"/>
      <c r="OWL820" s="18"/>
      <c r="OWM820" s="18"/>
      <c r="OWN820" s="18"/>
      <c r="OWO820" s="18"/>
      <c r="OWP820" s="18"/>
      <c r="OWQ820" s="18"/>
      <c r="OWR820" s="18"/>
      <c r="OWS820" s="18"/>
      <c r="OWT820" s="18"/>
      <c r="OWU820" s="18"/>
      <c r="OWV820" s="18"/>
      <c r="OWW820" s="18"/>
      <c r="OWX820" s="18"/>
      <c r="OWY820" s="18"/>
      <c r="OWZ820" s="18"/>
      <c r="OXA820" s="18"/>
      <c r="OXB820" s="18"/>
      <c r="OXC820" s="18"/>
      <c r="OXD820" s="18"/>
      <c r="OXE820" s="18"/>
      <c r="OXF820" s="18"/>
      <c r="OXG820" s="18"/>
      <c r="OXH820" s="18"/>
      <c r="OXI820" s="18"/>
      <c r="OXJ820" s="18"/>
      <c r="OXK820" s="18"/>
      <c r="OXL820" s="18"/>
      <c r="OXM820" s="18"/>
      <c r="OXN820" s="18"/>
      <c r="OXO820" s="18"/>
      <c r="OXP820" s="18"/>
      <c r="OXQ820" s="18"/>
      <c r="OXR820" s="18"/>
      <c r="OXS820" s="18"/>
      <c r="OXT820" s="18"/>
      <c r="OXU820" s="18"/>
      <c r="OXV820" s="18"/>
      <c r="OXW820" s="18"/>
      <c r="OXX820" s="18"/>
      <c r="OXY820" s="18"/>
      <c r="OXZ820" s="18"/>
      <c r="OYA820" s="18"/>
      <c r="OYB820" s="18"/>
      <c r="OYC820" s="18"/>
      <c r="OYD820" s="18"/>
      <c r="OYE820" s="18"/>
      <c r="OYF820" s="18"/>
      <c r="OYG820" s="18"/>
      <c r="OYH820" s="18"/>
      <c r="OYI820" s="18"/>
      <c r="OYJ820" s="18"/>
      <c r="OYK820" s="18"/>
      <c r="OYL820" s="18"/>
      <c r="OYM820" s="18"/>
      <c r="OYN820" s="18"/>
      <c r="OYO820" s="18"/>
      <c r="OYP820" s="18"/>
      <c r="OYQ820" s="18"/>
      <c r="OYR820" s="18"/>
      <c r="OYS820" s="18"/>
      <c r="OYT820" s="18"/>
      <c r="OYU820" s="18"/>
      <c r="OYV820" s="18"/>
      <c r="OYW820" s="18"/>
      <c r="OYX820" s="18"/>
      <c r="OYY820" s="18"/>
      <c r="OYZ820" s="18"/>
      <c r="OZA820" s="18"/>
      <c r="OZB820" s="18"/>
      <c r="OZC820" s="18"/>
      <c r="OZD820" s="18"/>
      <c r="OZE820" s="18"/>
      <c r="OZF820" s="18"/>
      <c r="OZG820" s="18"/>
      <c r="OZH820" s="18"/>
      <c r="OZI820" s="18"/>
      <c r="OZJ820" s="18"/>
      <c r="OZK820" s="18"/>
      <c r="OZL820" s="18"/>
      <c r="OZM820" s="18"/>
      <c r="OZN820" s="18"/>
      <c r="OZO820" s="18"/>
      <c r="OZP820" s="18"/>
      <c r="OZQ820" s="18"/>
      <c r="OZR820" s="18"/>
      <c r="OZS820" s="18"/>
      <c r="OZT820" s="18"/>
      <c r="OZU820" s="18"/>
      <c r="OZV820" s="18"/>
      <c r="OZW820" s="18"/>
      <c r="OZX820" s="18"/>
      <c r="OZY820" s="18"/>
      <c r="OZZ820" s="18"/>
      <c r="PAA820" s="18"/>
      <c r="PAB820" s="18"/>
      <c r="PAC820" s="18"/>
      <c r="PAD820" s="18"/>
      <c r="PAE820" s="18"/>
      <c r="PAF820" s="18"/>
      <c r="PAG820" s="18"/>
      <c r="PAH820" s="18"/>
      <c r="PAI820" s="18"/>
      <c r="PAJ820" s="18"/>
      <c r="PAK820" s="18"/>
      <c r="PAL820" s="18"/>
      <c r="PAM820" s="18"/>
      <c r="PAN820" s="18"/>
      <c r="PAO820" s="18"/>
      <c r="PAP820" s="18"/>
      <c r="PAQ820" s="18"/>
      <c r="PAR820" s="18"/>
      <c r="PAS820" s="18"/>
      <c r="PAT820" s="18"/>
      <c r="PAU820" s="18"/>
      <c r="PAV820" s="18"/>
      <c r="PAW820" s="18"/>
      <c r="PAX820" s="18"/>
      <c r="PAY820" s="18"/>
      <c r="PAZ820" s="18"/>
      <c r="PBA820" s="18"/>
      <c r="PBB820" s="18"/>
      <c r="PBC820" s="18"/>
      <c r="PBD820" s="18"/>
      <c r="PBE820" s="18"/>
      <c r="PBF820" s="18"/>
      <c r="PBG820" s="18"/>
      <c r="PBH820" s="18"/>
      <c r="PBI820" s="18"/>
      <c r="PBJ820" s="18"/>
      <c r="PBK820" s="18"/>
      <c r="PBL820" s="18"/>
      <c r="PBM820" s="18"/>
      <c r="PBN820" s="18"/>
      <c r="PBO820" s="18"/>
      <c r="PBP820" s="18"/>
      <c r="PBQ820" s="18"/>
      <c r="PBR820" s="18"/>
      <c r="PBS820" s="18"/>
      <c r="PBT820" s="18"/>
      <c r="PBU820" s="18"/>
      <c r="PBV820" s="18"/>
      <c r="PBW820" s="18"/>
      <c r="PBX820" s="18"/>
      <c r="PBY820" s="18"/>
      <c r="PBZ820" s="18"/>
      <c r="PCA820" s="18"/>
      <c r="PCB820" s="18"/>
      <c r="PCC820" s="18"/>
      <c r="PCD820" s="18"/>
      <c r="PCE820" s="18"/>
      <c r="PCF820" s="18"/>
      <c r="PCG820" s="18"/>
      <c r="PCH820" s="18"/>
      <c r="PCI820" s="18"/>
      <c r="PCJ820" s="18"/>
      <c r="PCK820" s="18"/>
      <c r="PCL820" s="18"/>
      <c r="PCM820" s="18"/>
      <c r="PCN820" s="18"/>
      <c r="PCO820" s="18"/>
      <c r="PCP820" s="18"/>
      <c r="PCQ820" s="18"/>
      <c r="PCR820" s="18"/>
      <c r="PCS820" s="18"/>
      <c r="PCT820" s="18"/>
      <c r="PCU820" s="18"/>
      <c r="PCV820" s="18"/>
      <c r="PCW820" s="18"/>
      <c r="PCX820" s="18"/>
      <c r="PCY820" s="18"/>
      <c r="PCZ820" s="18"/>
      <c r="PDA820" s="18"/>
      <c r="PDB820" s="18"/>
      <c r="PDC820" s="18"/>
      <c r="PDD820" s="18"/>
      <c r="PDE820" s="18"/>
      <c r="PDF820" s="18"/>
      <c r="PDG820" s="18"/>
      <c r="PDH820" s="18"/>
      <c r="PDI820" s="18"/>
      <c r="PDJ820" s="18"/>
      <c r="PDK820" s="18"/>
      <c r="PDL820" s="18"/>
      <c r="PDM820" s="18"/>
      <c r="PDN820" s="18"/>
      <c r="PDO820" s="18"/>
      <c r="PDP820" s="18"/>
      <c r="PDQ820" s="18"/>
      <c r="PDR820" s="18"/>
      <c r="PDS820" s="18"/>
      <c r="PDT820" s="18"/>
      <c r="PDU820" s="18"/>
      <c r="PDV820" s="18"/>
      <c r="PDW820" s="18"/>
      <c r="PDX820" s="18"/>
      <c r="PDY820" s="18"/>
      <c r="PDZ820" s="18"/>
      <c r="PEA820" s="18"/>
      <c r="PEB820" s="18"/>
      <c r="PEC820" s="18"/>
      <c r="PED820" s="18"/>
      <c r="PEE820" s="18"/>
      <c r="PEF820" s="18"/>
      <c r="PEG820" s="18"/>
      <c r="PEH820" s="18"/>
      <c r="PEI820" s="18"/>
      <c r="PEJ820" s="18"/>
      <c r="PEK820" s="18"/>
      <c r="PEL820" s="18"/>
      <c r="PEM820" s="18"/>
      <c r="PEN820" s="18"/>
      <c r="PEO820" s="18"/>
      <c r="PEP820" s="18"/>
      <c r="PEQ820" s="18"/>
      <c r="PER820" s="18"/>
      <c r="PES820" s="18"/>
      <c r="PET820" s="18"/>
      <c r="PEU820" s="18"/>
      <c r="PEV820" s="18"/>
      <c r="PEW820" s="18"/>
      <c r="PEX820" s="18"/>
      <c r="PEY820" s="18"/>
      <c r="PEZ820" s="18"/>
      <c r="PFA820" s="18"/>
      <c r="PFB820" s="18"/>
      <c r="PFC820" s="18"/>
      <c r="PFD820" s="18"/>
      <c r="PFE820" s="18"/>
      <c r="PFF820" s="18"/>
      <c r="PFG820" s="18"/>
      <c r="PFH820" s="18"/>
      <c r="PFI820" s="18"/>
      <c r="PFJ820" s="18"/>
      <c r="PFK820" s="18"/>
      <c r="PFL820" s="18"/>
      <c r="PFM820" s="18"/>
      <c r="PFN820" s="18"/>
      <c r="PFO820" s="18"/>
      <c r="PFP820" s="18"/>
      <c r="PFQ820" s="18"/>
      <c r="PFR820" s="18"/>
      <c r="PFS820" s="18"/>
      <c r="PFT820" s="18"/>
      <c r="PFU820" s="18"/>
      <c r="PFV820" s="18"/>
      <c r="PFW820" s="18"/>
      <c r="PFX820" s="18"/>
      <c r="PFY820" s="18"/>
      <c r="PFZ820" s="18"/>
      <c r="PGA820" s="18"/>
      <c r="PGB820" s="18"/>
      <c r="PGC820" s="18"/>
      <c r="PGD820" s="18"/>
      <c r="PGE820" s="18"/>
      <c r="PGF820" s="18"/>
      <c r="PGG820" s="18"/>
      <c r="PGH820" s="18"/>
      <c r="PGI820" s="18"/>
      <c r="PGJ820" s="18"/>
      <c r="PGK820" s="18"/>
      <c r="PGL820" s="18"/>
      <c r="PGM820" s="18"/>
      <c r="PGN820" s="18"/>
      <c r="PGO820" s="18"/>
      <c r="PGP820" s="18"/>
      <c r="PGQ820" s="18"/>
      <c r="PGR820" s="18"/>
      <c r="PGS820" s="18"/>
      <c r="PGT820" s="18"/>
      <c r="PGU820" s="18"/>
      <c r="PGV820" s="18"/>
      <c r="PGW820" s="18"/>
      <c r="PGX820" s="18"/>
      <c r="PGY820" s="18"/>
      <c r="PGZ820" s="18"/>
      <c r="PHA820" s="18"/>
      <c r="PHB820" s="18"/>
      <c r="PHC820" s="18"/>
      <c r="PHD820" s="18"/>
      <c r="PHE820" s="18"/>
      <c r="PHF820" s="18"/>
      <c r="PHG820" s="18"/>
      <c r="PHH820" s="18"/>
      <c r="PHI820" s="18"/>
      <c r="PHJ820" s="18"/>
      <c r="PHK820" s="18"/>
      <c r="PHL820" s="18"/>
      <c r="PHM820" s="18"/>
      <c r="PHN820" s="18"/>
      <c r="PHO820" s="18"/>
      <c r="PHP820" s="18"/>
      <c r="PHQ820" s="18"/>
      <c r="PHR820" s="18"/>
      <c r="PHS820" s="18"/>
      <c r="PHT820" s="18"/>
      <c r="PHU820" s="18"/>
      <c r="PHV820" s="18"/>
      <c r="PHW820" s="18"/>
      <c r="PHX820" s="18"/>
      <c r="PHY820" s="18"/>
      <c r="PHZ820" s="18"/>
      <c r="PIA820" s="18"/>
      <c r="PIB820" s="18"/>
      <c r="PIC820" s="18"/>
      <c r="PID820" s="18"/>
      <c r="PIE820" s="18"/>
      <c r="PIF820" s="18"/>
      <c r="PIG820" s="18"/>
      <c r="PIH820" s="18"/>
      <c r="PII820" s="18"/>
      <c r="PIJ820" s="18"/>
      <c r="PIK820" s="18"/>
      <c r="PIL820" s="18"/>
      <c r="PIM820" s="18"/>
      <c r="PIN820" s="18"/>
      <c r="PIO820" s="18"/>
      <c r="PIP820" s="18"/>
      <c r="PIQ820" s="18"/>
      <c r="PIR820" s="18"/>
      <c r="PIS820" s="18"/>
      <c r="PIT820" s="18"/>
      <c r="PIU820" s="18"/>
      <c r="PIV820" s="18"/>
      <c r="PIW820" s="18"/>
      <c r="PIX820" s="18"/>
      <c r="PIY820" s="18"/>
      <c r="PIZ820" s="18"/>
      <c r="PJA820" s="18"/>
      <c r="PJB820" s="18"/>
      <c r="PJC820" s="18"/>
      <c r="PJD820" s="18"/>
      <c r="PJE820" s="18"/>
      <c r="PJF820" s="18"/>
      <c r="PJG820" s="18"/>
      <c r="PJH820" s="18"/>
      <c r="PJI820" s="18"/>
      <c r="PJJ820" s="18"/>
      <c r="PJK820" s="18"/>
      <c r="PJL820" s="18"/>
      <c r="PJM820" s="18"/>
      <c r="PJN820" s="18"/>
      <c r="PJO820" s="18"/>
      <c r="PJP820" s="18"/>
      <c r="PJQ820" s="18"/>
      <c r="PJR820" s="18"/>
      <c r="PJS820" s="18"/>
      <c r="PJT820" s="18"/>
      <c r="PJU820" s="18"/>
      <c r="PJV820" s="18"/>
      <c r="PJW820" s="18"/>
      <c r="PJX820" s="18"/>
      <c r="PJY820" s="18"/>
      <c r="PJZ820" s="18"/>
      <c r="PKA820" s="18"/>
      <c r="PKB820" s="18"/>
      <c r="PKC820" s="18"/>
      <c r="PKD820" s="18"/>
      <c r="PKE820" s="18"/>
      <c r="PKF820" s="18"/>
      <c r="PKG820" s="18"/>
      <c r="PKH820" s="18"/>
      <c r="PKI820" s="18"/>
      <c r="PKJ820" s="18"/>
      <c r="PKK820" s="18"/>
      <c r="PKL820" s="18"/>
      <c r="PKM820" s="18"/>
      <c r="PKN820" s="18"/>
      <c r="PKO820" s="18"/>
      <c r="PKP820" s="18"/>
      <c r="PKQ820" s="18"/>
      <c r="PKR820" s="18"/>
      <c r="PKS820" s="18"/>
      <c r="PKT820" s="18"/>
      <c r="PKU820" s="18"/>
      <c r="PKV820" s="18"/>
      <c r="PKW820" s="18"/>
      <c r="PKX820" s="18"/>
      <c r="PKY820" s="18"/>
      <c r="PKZ820" s="18"/>
      <c r="PLA820" s="18"/>
      <c r="PLB820" s="18"/>
      <c r="PLC820" s="18"/>
      <c r="PLD820" s="18"/>
      <c r="PLE820" s="18"/>
      <c r="PLF820" s="18"/>
      <c r="PLG820" s="18"/>
      <c r="PLH820" s="18"/>
      <c r="PLI820" s="18"/>
      <c r="PLJ820" s="18"/>
      <c r="PLK820" s="18"/>
      <c r="PLL820" s="18"/>
      <c r="PLM820" s="18"/>
      <c r="PLN820" s="18"/>
      <c r="PLO820" s="18"/>
      <c r="PLP820" s="18"/>
      <c r="PLQ820" s="18"/>
      <c r="PLR820" s="18"/>
      <c r="PLS820" s="18"/>
      <c r="PLT820" s="18"/>
      <c r="PLU820" s="18"/>
      <c r="PLV820" s="18"/>
      <c r="PLW820" s="18"/>
      <c r="PLX820" s="18"/>
      <c r="PLY820" s="18"/>
      <c r="PLZ820" s="18"/>
      <c r="PMA820" s="18"/>
      <c r="PMB820" s="18"/>
      <c r="PMC820" s="18"/>
      <c r="PMD820" s="18"/>
      <c r="PME820" s="18"/>
      <c r="PMF820" s="18"/>
      <c r="PMG820" s="18"/>
      <c r="PMH820" s="18"/>
      <c r="PMI820" s="18"/>
      <c r="PMJ820" s="18"/>
      <c r="PMK820" s="18"/>
      <c r="PML820" s="18"/>
      <c r="PMM820" s="18"/>
      <c r="PMN820" s="18"/>
      <c r="PMO820" s="18"/>
      <c r="PMP820" s="18"/>
      <c r="PMQ820" s="18"/>
      <c r="PMR820" s="18"/>
      <c r="PMS820" s="18"/>
      <c r="PMT820" s="18"/>
      <c r="PMU820" s="18"/>
      <c r="PMV820" s="18"/>
      <c r="PMW820" s="18"/>
      <c r="PMX820" s="18"/>
      <c r="PMY820" s="18"/>
      <c r="PMZ820" s="18"/>
      <c r="PNA820" s="18"/>
      <c r="PNB820" s="18"/>
      <c r="PNC820" s="18"/>
      <c r="PND820" s="18"/>
      <c r="PNE820" s="18"/>
      <c r="PNF820" s="18"/>
      <c r="PNG820" s="18"/>
      <c r="PNH820" s="18"/>
      <c r="PNI820" s="18"/>
      <c r="PNJ820" s="18"/>
      <c r="PNK820" s="18"/>
      <c r="PNL820" s="18"/>
      <c r="PNM820" s="18"/>
      <c r="PNN820" s="18"/>
      <c r="PNO820" s="18"/>
      <c r="PNP820" s="18"/>
      <c r="PNQ820" s="18"/>
      <c r="PNR820" s="18"/>
      <c r="PNS820" s="18"/>
      <c r="PNT820" s="18"/>
      <c r="PNU820" s="18"/>
      <c r="PNV820" s="18"/>
      <c r="PNW820" s="18"/>
      <c r="PNX820" s="18"/>
      <c r="PNY820" s="18"/>
      <c r="PNZ820" s="18"/>
      <c r="POA820" s="18"/>
      <c r="POB820" s="18"/>
      <c r="POC820" s="18"/>
      <c r="POD820" s="18"/>
      <c r="POE820" s="18"/>
      <c r="POF820" s="18"/>
      <c r="POG820" s="18"/>
      <c r="POH820" s="18"/>
      <c r="POI820" s="18"/>
      <c r="POJ820" s="18"/>
      <c r="POK820" s="18"/>
      <c r="POL820" s="18"/>
      <c r="POM820" s="18"/>
      <c r="PON820" s="18"/>
      <c r="POO820" s="18"/>
      <c r="POP820" s="18"/>
      <c r="POQ820" s="18"/>
      <c r="POR820" s="18"/>
      <c r="POS820" s="18"/>
      <c r="POT820" s="18"/>
      <c r="POU820" s="18"/>
      <c r="POV820" s="18"/>
      <c r="POW820" s="18"/>
      <c r="POX820" s="18"/>
      <c r="POY820" s="18"/>
      <c r="POZ820" s="18"/>
      <c r="PPA820" s="18"/>
      <c r="PPB820" s="18"/>
      <c r="PPC820" s="18"/>
      <c r="PPD820" s="18"/>
      <c r="PPE820" s="18"/>
      <c r="PPF820" s="18"/>
      <c r="PPG820" s="18"/>
      <c r="PPH820" s="18"/>
      <c r="PPI820" s="18"/>
      <c r="PPJ820" s="18"/>
      <c r="PPK820" s="18"/>
      <c r="PPL820" s="18"/>
      <c r="PPM820" s="18"/>
      <c r="PPN820" s="18"/>
      <c r="PPO820" s="18"/>
      <c r="PPP820" s="18"/>
      <c r="PPQ820" s="18"/>
      <c r="PPR820" s="18"/>
      <c r="PPS820" s="18"/>
      <c r="PPT820" s="18"/>
      <c r="PPU820" s="18"/>
      <c r="PPV820" s="18"/>
      <c r="PPW820" s="18"/>
      <c r="PPX820" s="18"/>
      <c r="PPY820" s="18"/>
      <c r="PPZ820" s="18"/>
      <c r="PQA820" s="18"/>
      <c r="PQB820" s="18"/>
      <c r="PQC820" s="18"/>
      <c r="PQD820" s="18"/>
      <c r="PQE820" s="18"/>
      <c r="PQF820" s="18"/>
      <c r="PQG820" s="18"/>
      <c r="PQH820" s="18"/>
      <c r="PQI820" s="18"/>
      <c r="PQJ820" s="18"/>
      <c r="PQK820" s="18"/>
      <c r="PQL820" s="18"/>
      <c r="PQM820" s="18"/>
      <c r="PQN820" s="18"/>
      <c r="PQO820" s="18"/>
      <c r="PQP820" s="18"/>
      <c r="PQQ820" s="18"/>
      <c r="PQR820" s="18"/>
      <c r="PQS820" s="18"/>
      <c r="PQT820" s="18"/>
      <c r="PQU820" s="18"/>
      <c r="PQV820" s="18"/>
      <c r="PQW820" s="18"/>
      <c r="PQX820" s="18"/>
      <c r="PQY820" s="18"/>
      <c r="PQZ820" s="18"/>
      <c r="PRA820" s="18"/>
      <c r="PRB820" s="18"/>
      <c r="PRC820" s="18"/>
      <c r="PRD820" s="18"/>
      <c r="PRE820" s="18"/>
      <c r="PRF820" s="18"/>
      <c r="PRG820" s="18"/>
      <c r="PRH820" s="18"/>
      <c r="PRI820" s="18"/>
      <c r="PRJ820" s="18"/>
      <c r="PRK820" s="18"/>
      <c r="PRL820" s="18"/>
      <c r="PRM820" s="18"/>
      <c r="PRN820" s="18"/>
      <c r="PRO820" s="18"/>
      <c r="PRP820" s="18"/>
      <c r="PRQ820" s="18"/>
      <c r="PRR820" s="18"/>
      <c r="PRS820" s="18"/>
      <c r="PRT820" s="18"/>
      <c r="PRU820" s="18"/>
      <c r="PRV820" s="18"/>
      <c r="PRW820" s="18"/>
      <c r="PRX820" s="18"/>
      <c r="PRY820" s="18"/>
      <c r="PRZ820" s="18"/>
      <c r="PSA820" s="18"/>
      <c r="PSB820" s="18"/>
      <c r="PSC820" s="18"/>
      <c r="PSD820" s="18"/>
      <c r="PSE820" s="18"/>
      <c r="PSF820" s="18"/>
      <c r="PSG820" s="18"/>
      <c r="PSH820" s="18"/>
      <c r="PSI820" s="18"/>
      <c r="PSJ820" s="18"/>
      <c r="PSK820" s="18"/>
      <c r="PSL820" s="18"/>
      <c r="PSM820" s="18"/>
      <c r="PSN820" s="18"/>
      <c r="PSO820" s="18"/>
      <c r="PSP820" s="18"/>
      <c r="PSQ820" s="18"/>
      <c r="PSR820" s="18"/>
      <c r="PSS820" s="18"/>
      <c r="PST820" s="18"/>
      <c r="PSU820" s="18"/>
      <c r="PSV820" s="18"/>
      <c r="PSW820" s="18"/>
      <c r="PSX820" s="18"/>
      <c r="PSY820" s="18"/>
      <c r="PSZ820" s="18"/>
      <c r="PTA820" s="18"/>
      <c r="PTB820" s="18"/>
      <c r="PTC820" s="18"/>
      <c r="PTD820" s="18"/>
      <c r="PTE820" s="18"/>
      <c r="PTF820" s="18"/>
      <c r="PTG820" s="18"/>
      <c r="PTH820" s="18"/>
      <c r="PTI820" s="18"/>
      <c r="PTJ820" s="18"/>
      <c r="PTK820" s="18"/>
      <c r="PTL820" s="18"/>
      <c r="PTM820" s="18"/>
      <c r="PTN820" s="18"/>
      <c r="PTO820" s="18"/>
      <c r="PTP820" s="18"/>
      <c r="PTQ820" s="18"/>
      <c r="PTR820" s="18"/>
      <c r="PTS820" s="18"/>
      <c r="PTT820" s="18"/>
      <c r="PTU820" s="18"/>
      <c r="PTV820" s="18"/>
      <c r="PTW820" s="18"/>
      <c r="PTX820" s="18"/>
      <c r="PTY820" s="18"/>
      <c r="PTZ820" s="18"/>
      <c r="PUA820" s="18"/>
      <c r="PUB820" s="18"/>
      <c r="PUC820" s="18"/>
      <c r="PUD820" s="18"/>
      <c r="PUE820" s="18"/>
      <c r="PUF820" s="18"/>
      <c r="PUG820" s="18"/>
      <c r="PUH820" s="18"/>
      <c r="PUI820" s="18"/>
      <c r="PUJ820" s="18"/>
      <c r="PUK820" s="18"/>
      <c r="PUL820" s="18"/>
      <c r="PUM820" s="18"/>
      <c r="PUN820" s="18"/>
      <c r="PUO820" s="18"/>
      <c r="PUP820" s="18"/>
      <c r="PUQ820" s="18"/>
      <c r="PUR820" s="18"/>
      <c r="PUS820" s="18"/>
      <c r="PUT820" s="18"/>
      <c r="PUU820" s="18"/>
      <c r="PUV820" s="18"/>
      <c r="PUW820" s="18"/>
      <c r="PUX820" s="18"/>
      <c r="PUY820" s="18"/>
      <c r="PUZ820" s="18"/>
      <c r="PVA820" s="18"/>
      <c r="PVB820" s="18"/>
      <c r="PVC820" s="18"/>
      <c r="PVD820" s="18"/>
      <c r="PVE820" s="18"/>
      <c r="PVF820" s="18"/>
      <c r="PVG820" s="18"/>
      <c r="PVH820" s="18"/>
      <c r="PVI820" s="18"/>
      <c r="PVJ820" s="18"/>
      <c r="PVK820" s="18"/>
      <c r="PVL820" s="18"/>
      <c r="PVM820" s="18"/>
      <c r="PVN820" s="18"/>
      <c r="PVO820" s="18"/>
      <c r="PVP820" s="18"/>
      <c r="PVQ820" s="18"/>
      <c r="PVR820" s="18"/>
      <c r="PVS820" s="18"/>
      <c r="PVT820" s="18"/>
      <c r="PVU820" s="18"/>
      <c r="PVV820" s="18"/>
      <c r="PVW820" s="18"/>
      <c r="PVX820" s="18"/>
      <c r="PVY820" s="18"/>
      <c r="PVZ820" s="18"/>
      <c r="PWA820" s="18"/>
      <c r="PWB820" s="18"/>
      <c r="PWC820" s="18"/>
      <c r="PWD820" s="18"/>
      <c r="PWE820" s="18"/>
      <c r="PWF820" s="18"/>
      <c r="PWG820" s="18"/>
      <c r="PWH820" s="18"/>
      <c r="PWI820" s="18"/>
      <c r="PWJ820" s="18"/>
      <c r="PWK820" s="18"/>
      <c r="PWL820" s="18"/>
      <c r="PWM820" s="18"/>
      <c r="PWN820" s="18"/>
      <c r="PWO820" s="18"/>
      <c r="PWP820" s="18"/>
      <c r="PWQ820" s="18"/>
      <c r="PWR820" s="18"/>
      <c r="PWS820" s="18"/>
      <c r="PWT820" s="18"/>
      <c r="PWU820" s="18"/>
      <c r="PWV820" s="18"/>
      <c r="PWW820" s="18"/>
      <c r="PWX820" s="18"/>
      <c r="PWY820" s="18"/>
      <c r="PWZ820" s="18"/>
      <c r="PXA820" s="18"/>
      <c r="PXB820" s="18"/>
      <c r="PXC820" s="18"/>
      <c r="PXD820" s="18"/>
      <c r="PXE820" s="18"/>
      <c r="PXF820" s="18"/>
      <c r="PXG820" s="18"/>
      <c r="PXH820" s="18"/>
      <c r="PXI820" s="18"/>
      <c r="PXJ820" s="18"/>
      <c r="PXK820" s="18"/>
      <c r="PXL820" s="18"/>
      <c r="PXM820" s="18"/>
      <c r="PXN820" s="18"/>
      <c r="PXO820" s="18"/>
      <c r="PXP820" s="18"/>
      <c r="PXQ820" s="18"/>
      <c r="PXR820" s="18"/>
      <c r="PXS820" s="18"/>
      <c r="PXT820" s="18"/>
      <c r="PXU820" s="18"/>
      <c r="PXV820" s="18"/>
      <c r="PXW820" s="18"/>
      <c r="PXX820" s="18"/>
      <c r="PXY820" s="18"/>
      <c r="PXZ820" s="18"/>
      <c r="PYA820" s="18"/>
      <c r="PYB820" s="18"/>
      <c r="PYC820" s="18"/>
      <c r="PYD820" s="18"/>
      <c r="PYE820" s="18"/>
      <c r="PYF820" s="18"/>
      <c r="PYG820" s="18"/>
      <c r="PYH820" s="18"/>
      <c r="PYI820" s="18"/>
      <c r="PYJ820" s="18"/>
      <c r="PYK820" s="18"/>
      <c r="PYL820" s="18"/>
      <c r="PYM820" s="18"/>
      <c r="PYN820" s="18"/>
      <c r="PYO820" s="18"/>
      <c r="PYP820" s="18"/>
      <c r="PYQ820" s="18"/>
      <c r="PYR820" s="18"/>
      <c r="PYS820" s="18"/>
      <c r="PYT820" s="18"/>
      <c r="PYU820" s="18"/>
      <c r="PYV820" s="18"/>
      <c r="PYW820" s="18"/>
      <c r="PYX820" s="18"/>
      <c r="PYY820" s="18"/>
      <c r="PYZ820" s="18"/>
      <c r="PZA820" s="18"/>
      <c r="PZB820" s="18"/>
      <c r="PZC820" s="18"/>
      <c r="PZD820" s="18"/>
      <c r="PZE820" s="18"/>
      <c r="PZF820" s="18"/>
      <c r="PZG820" s="18"/>
      <c r="PZH820" s="18"/>
      <c r="PZI820" s="18"/>
      <c r="PZJ820" s="18"/>
      <c r="PZK820" s="18"/>
      <c r="PZL820" s="18"/>
      <c r="PZM820" s="18"/>
      <c r="PZN820" s="18"/>
      <c r="PZO820" s="18"/>
      <c r="PZP820" s="18"/>
      <c r="PZQ820" s="18"/>
      <c r="PZR820" s="18"/>
      <c r="PZS820" s="18"/>
      <c r="PZT820" s="18"/>
      <c r="PZU820" s="18"/>
      <c r="PZV820" s="18"/>
      <c r="PZW820" s="18"/>
      <c r="PZX820" s="18"/>
      <c r="PZY820" s="18"/>
      <c r="PZZ820" s="18"/>
      <c r="QAA820" s="18"/>
      <c r="QAB820" s="18"/>
      <c r="QAC820" s="18"/>
      <c r="QAD820" s="18"/>
      <c r="QAE820" s="18"/>
      <c r="QAF820" s="18"/>
      <c r="QAG820" s="18"/>
      <c r="QAH820" s="18"/>
      <c r="QAI820" s="18"/>
      <c r="QAJ820" s="18"/>
      <c r="QAK820" s="18"/>
      <c r="QAL820" s="18"/>
      <c r="QAM820" s="18"/>
      <c r="QAN820" s="18"/>
      <c r="QAO820" s="18"/>
      <c r="QAP820" s="18"/>
      <c r="QAQ820" s="18"/>
      <c r="QAR820" s="18"/>
      <c r="QAS820" s="18"/>
      <c r="QAT820" s="18"/>
      <c r="QAU820" s="18"/>
      <c r="QAV820" s="18"/>
      <c r="QAW820" s="18"/>
      <c r="QAX820" s="18"/>
      <c r="QAY820" s="18"/>
      <c r="QAZ820" s="18"/>
      <c r="QBA820" s="18"/>
      <c r="QBB820" s="18"/>
      <c r="QBC820" s="18"/>
      <c r="QBD820" s="18"/>
      <c r="QBE820" s="18"/>
      <c r="QBF820" s="18"/>
      <c r="QBG820" s="18"/>
      <c r="QBH820" s="18"/>
      <c r="QBI820" s="18"/>
      <c r="QBJ820" s="18"/>
      <c r="QBK820" s="18"/>
      <c r="QBL820" s="18"/>
      <c r="QBM820" s="18"/>
      <c r="QBN820" s="18"/>
      <c r="QBO820" s="18"/>
      <c r="QBP820" s="18"/>
      <c r="QBQ820" s="18"/>
      <c r="QBR820" s="18"/>
      <c r="QBS820" s="18"/>
      <c r="QBT820" s="18"/>
      <c r="QBU820" s="18"/>
      <c r="QBV820" s="18"/>
      <c r="QBW820" s="18"/>
      <c r="QBX820" s="18"/>
      <c r="QBY820" s="18"/>
      <c r="QBZ820" s="18"/>
      <c r="QCA820" s="18"/>
      <c r="QCB820" s="18"/>
      <c r="QCC820" s="18"/>
      <c r="QCD820" s="18"/>
      <c r="QCE820" s="18"/>
      <c r="QCF820" s="18"/>
      <c r="QCG820" s="18"/>
      <c r="QCH820" s="18"/>
      <c r="QCI820" s="18"/>
      <c r="QCJ820" s="18"/>
      <c r="QCK820" s="18"/>
      <c r="QCL820" s="18"/>
      <c r="QCM820" s="18"/>
      <c r="QCN820" s="18"/>
      <c r="QCO820" s="18"/>
      <c r="QCP820" s="18"/>
      <c r="QCQ820" s="18"/>
      <c r="QCR820" s="18"/>
      <c r="QCS820" s="18"/>
      <c r="QCT820" s="18"/>
      <c r="QCU820" s="18"/>
      <c r="QCV820" s="18"/>
      <c r="QCW820" s="18"/>
      <c r="QCX820" s="18"/>
      <c r="QCY820" s="18"/>
      <c r="QCZ820" s="18"/>
      <c r="QDA820" s="18"/>
      <c r="QDB820" s="18"/>
      <c r="QDC820" s="18"/>
      <c r="QDD820" s="18"/>
      <c r="QDE820" s="18"/>
      <c r="QDF820" s="18"/>
      <c r="QDG820" s="18"/>
      <c r="QDH820" s="18"/>
      <c r="QDI820" s="18"/>
      <c r="QDJ820" s="18"/>
      <c r="QDK820" s="18"/>
      <c r="QDL820" s="18"/>
      <c r="QDM820" s="18"/>
      <c r="QDN820" s="18"/>
      <c r="QDO820" s="18"/>
      <c r="QDP820" s="18"/>
      <c r="QDQ820" s="18"/>
      <c r="QDR820" s="18"/>
      <c r="QDS820" s="18"/>
      <c r="QDT820" s="18"/>
      <c r="QDU820" s="18"/>
      <c r="QDV820" s="18"/>
      <c r="QDW820" s="18"/>
      <c r="QDX820" s="18"/>
      <c r="QDY820" s="18"/>
      <c r="QDZ820" s="18"/>
      <c r="QEA820" s="18"/>
      <c r="QEB820" s="18"/>
      <c r="QEC820" s="18"/>
      <c r="QED820" s="18"/>
      <c r="QEE820" s="18"/>
      <c r="QEF820" s="18"/>
      <c r="QEG820" s="18"/>
      <c r="QEH820" s="18"/>
      <c r="QEI820" s="18"/>
      <c r="QEJ820" s="18"/>
      <c r="QEK820" s="18"/>
      <c r="QEL820" s="18"/>
      <c r="QEM820" s="18"/>
      <c r="QEN820" s="18"/>
      <c r="QEO820" s="18"/>
      <c r="QEP820" s="18"/>
      <c r="QEQ820" s="18"/>
      <c r="QER820" s="18"/>
      <c r="QES820" s="18"/>
      <c r="QET820" s="18"/>
      <c r="QEU820" s="18"/>
      <c r="QEV820" s="18"/>
      <c r="QEW820" s="18"/>
      <c r="QEX820" s="18"/>
      <c r="QEY820" s="18"/>
      <c r="QEZ820" s="18"/>
      <c r="QFA820" s="18"/>
      <c r="QFB820" s="18"/>
      <c r="QFC820" s="18"/>
      <c r="QFD820" s="18"/>
      <c r="QFE820" s="18"/>
      <c r="QFF820" s="18"/>
      <c r="QFG820" s="18"/>
      <c r="QFH820" s="18"/>
      <c r="QFI820" s="18"/>
      <c r="QFJ820" s="18"/>
      <c r="QFK820" s="18"/>
      <c r="QFL820" s="18"/>
      <c r="QFM820" s="18"/>
      <c r="QFN820" s="18"/>
      <c r="QFO820" s="18"/>
      <c r="QFP820" s="18"/>
      <c r="QFQ820" s="18"/>
      <c r="QFR820" s="18"/>
      <c r="QFS820" s="18"/>
      <c r="QFT820" s="18"/>
      <c r="QFU820" s="18"/>
      <c r="QFV820" s="18"/>
      <c r="QFW820" s="18"/>
      <c r="QFX820" s="18"/>
      <c r="QFY820" s="18"/>
      <c r="QFZ820" s="18"/>
      <c r="QGA820" s="18"/>
      <c r="QGB820" s="18"/>
      <c r="QGC820" s="18"/>
      <c r="QGD820" s="18"/>
      <c r="QGE820" s="18"/>
      <c r="QGF820" s="18"/>
      <c r="QGG820" s="18"/>
      <c r="QGH820" s="18"/>
      <c r="QGI820" s="18"/>
      <c r="QGJ820" s="18"/>
      <c r="QGK820" s="18"/>
      <c r="QGL820" s="18"/>
      <c r="QGM820" s="18"/>
      <c r="QGN820" s="18"/>
      <c r="QGO820" s="18"/>
      <c r="QGP820" s="18"/>
      <c r="QGQ820" s="18"/>
      <c r="QGR820" s="18"/>
      <c r="QGS820" s="18"/>
      <c r="QGT820" s="18"/>
      <c r="QGU820" s="18"/>
      <c r="QGV820" s="18"/>
      <c r="QGW820" s="18"/>
      <c r="QGX820" s="18"/>
      <c r="QGY820" s="18"/>
      <c r="QGZ820" s="18"/>
      <c r="QHA820" s="18"/>
      <c r="QHB820" s="18"/>
      <c r="QHC820" s="18"/>
      <c r="QHD820" s="18"/>
      <c r="QHE820" s="18"/>
      <c r="QHF820" s="18"/>
      <c r="QHG820" s="18"/>
      <c r="QHH820" s="18"/>
      <c r="QHI820" s="18"/>
      <c r="QHJ820" s="18"/>
      <c r="QHK820" s="18"/>
      <c r="QHL820" s="18"/>
      <c r="QHM820" s="18"/>
      <c r="QHN820" s="18"/>
      <c r="QHO820" s="18"/>
      <c r="QHP820" s="18"/>
      <c r="QHQ820" s="18"/>
      <c r="QHR820" s="18"/>
      <c r="QHS820" s="18"/>
      <c r="QHT820" s="18"/>
      <c r="QHU820" s="18"/>
      <c r="QHV820" s="18"/>
      <c r="QHW820" s="18"/>
      <c r="QHX820" s="18"/>
      <c r="QHY820" s="18"/>
      <c r="QHZ820" s="18"/>
      <c r="QIA820" s="18"/>
      <c r="QIB820" s="18"/>
      <c r="QIC820" s="18"/>
      <c r="QID820" s="18"/>
      <c r="QIE820" s="18"/>
      <c r="QIF820" s="18"/>
      <c r="QIG820" s="18"/>
      <c r="QIH820" s="18"/>
      <c r="QII820" s="18"/>
      <c r="QIJ820" s="18"/>
      <c r="QIK820" s="18"/>
      <c r="QIL820" s="18"/>
      <c r="QIM820" s="18"/>
      <c r="QIN820" s="18"/>
      <c r="QIO820" s="18"/>
      <c r="QIP820" s="18"/>
      <c r="QIQ820" s="18"/>
      <c r="QIR820" s="18"/>
      <c r="QIS820" s="18"/>
      <c r="QIT820" s="18"/>
      <c r="QIU820" s="18"/>
      <c r="QIV820" s="18"/>
      <c r="QIW820" s="18"/>
      <c r="QIX820" s="18"/>
      <c r="QIY820" s="18"/>
      <c r="QIZ820" s="18"/>
      <c r="QJA820" s="18"/>
      <c r="QJB820" s="18"/>
      <c r="QJC820" s="18"/>
      <c r="QJD820" s="18"/>
      <c r="QJE820" s="18"/>
      <c r="QJF820" s="18"/>
      <c r="QJG820" s="18"/>
      <c r="QJH820" s="18"/>
      <c r="QJI820" s="18"/>
      <c r="QJJ820" s="18"/>
      <c r="QJK820" s="18"/>
      <c r="QJL820" s="18"/>
      <c r="QJM820" s="18"/>
      <c r="QJN820" s="18"/>
      <c r="QJO820" s="18"/>
      <c r="QJP820" s="18"/>
      <c r="QJQ820" s="18"/>
      <c r="QJR820" s="18"/>
      <c r="QJS820" s="18"/>
      <c r="QJT820" s="18"/>
      <c r="QJU820" s="18"/>
      <c r="QJV820" s="18"/>
      <c r="QJW820" s="18"/>
      <c r="QJX820" s="18"/>
      <c r="QJY820" s="18"/>
      <c r="QJZ820" s="18"/>
      <c r="QKA820" s="18"/>
      <c r="QKB820" s="18"/>
      <c r="QKC820" s="18"/>
      <c r="QKD820" s="18"/>
      <c r="QKE820" s="18"/>
      <c r="QKF820" s="18"/>
      <c r="QKG820" s="18"/>
      <c r="QKH820" s="18"/>
      <c r="QKI820" s="18"/>
      <c r="QKJ820" s="18"/>
      <c r="QKK820" s="18"/>
      <c r="QKL820" s="18"/>
      <c r="QKM820" s="18"/>
      <c r="QKN820" s="18"/>
      <c r="QKO820" s="18"/>
      <c r="QKP820" s="18"/>
      <c r="QKQ820" s="18"/>
      <c r="QKR820" s="18"/>
      <c r="QKS820" s="18"/>
      <c r="QKT820" s="18"/>
      <c r="QKU820" s="18"/>
      <c r="QKV820" s="18"/>
      <c r="QKW820" s="18"/>
      <c r="QKX820" s="18"/>
      <c r="QKY820" s="18"/>
      <c r="QKZ820" s="18"/>
      <c r="QLA820" s="18"/>
      <c r="QLB820" s="18"/>
      <c r="QLC820" s="18"/>
      <c r="QLD820" s="18"/>
      <c r="QLE820" s="18"/>
      <c r="QLF820" s="18"/>
      <c r="QLG820" s="18"/>
      <c r="QLH820" s="18"/>
      <c r="QLI820" s="18"/>
      <c r="QLJ820" s="18"/>
      <c r="QLK820" s="18"/>
      <c r="QLL820" s="18"/>
      <c r="QLM820" s="18"/>
      <c r="QLN820" s="18"/>
      <c r="QLO820" s="18"/>
      <c r="QLP820" s="18"/>
      <c r="QLQ820" s="18"/>
      <c r="QLR820" s="18"/>
      <c r="QLS820" s="18"/>
      <c r="QLT820" s="18"/>
      <c r="QLU820" s="18"/>
      <c r="QLV820" s="18"/>
      <c r="QLW820" s="18"/>
      <c r="QLX820" s="18"/>
      <c r="QLY820" s="18"/>
      <c r="QLZ820" s="18"/>
      <c r="QMA820" s="18"/>
      <c r="QMB820" s="18"/>
      <c r="QMC820" s="18"/>
      <c r="QMD820" s="18"/>
      <c r="QME820" s="18"/>
      <c r="QMF820" s="18"/>
      <c r="QMG820" s="18"/>
      <c r="QMH820" s="18"/>
      <c r="QMI820" s="18"/>
      <c r="QMJ820" s="18"/>
      <c r="QMK820" s="18"/>
      <c r="QML820" s="18"/>
      <c r="QMM820" s="18"/>
      <c r="QMN820" s="18"/>
      <c r="QMO820" s="18"/>
      <c r="QMP820" s="18"/>
      <c r="QMQ820" s="18"/>
      <c r="QMR820" s="18"/>
      <c r="QMS820" s="18"/>
      <c r="QMT820" s="18"/>
      <c r="QMU820" s="18"/>
      <c r="QMV820" s="18"/>
      <c r="QMW820" s="18"/>
      <c r="QMX820" s="18"/>
      <c r="QMY820" s="18"/>
      <c r="QMZ820" s="18"/>
      <c r="QNA820" s="18"/>
      <c r="QNB820" s="18"/>
      <c r="QNC820" s="18"/>
      <c r="QND820" s="18"/>
      <c r="QNE820" s="18"/>
      <c r="QNF820" s="18"/>
      <c r="QNG820" s="18"/>
      <c r="QNH820" s="18"/>
      <c r="QNI820" s="18"/>
      <c r="QNJ820" s="18"/>
      <c r="QNK820" s="18"/>
      <c r="QNL820" s="18"/>
      <c r="QNM820" s="18"/>
      <c r="QNN820" s="18"/>
      <c r="QNO820" s="18"/>
      <c r="QNP820" s="18"/>
      <c r="QNQ820" s="18"/>
      <c r="QNR820" s="18"/>
      <c r="QNS820" s="18"/>
      <c r="QNT820" s="18"/>
      <c r="QNU820" s="18"/>
      <c r="QNV820" s="18"/>
      <c r="QNW820" s="18"/>
      <c r="QNX820" s="18"/>
      <c r="QNY820" s="18"/>
      <c r="QNZ820" s="18"/>
      <c r="QOA820" s="18"/>
      <c r="QOB820" s="18"/>
      <c r="QOC820" s="18"/>
      <c r="QOD820" s="18"/>
      <c r="QOE820" s="18"/>
      <c r="QOF820" s="18"/>
      <c r="QOG820" s="18"/>
      <c r="QOH820" s="18"/>
      <c r="QOI820" s="18"/>
      <c r="QOJ820" s="18"/>
      <c r="QOK820" s="18"/>
      <c r="QOL820" s="18"/>
      <c r="QOM820" s="18"/>
      <c r="QON820" s="18"/>
      <c r="QOO820" s="18"/>
      <c r="QOP820" s="18"/>
      <c r="QOQ820" s="18"/>
      <c r="QOR820" s="18"/>
      <c r="QOS820" s="18"/>
      <c r="QOT820" s="18"/>
      <c r="QOU820" s="18"/>
      <c r="QOV820" s="18"/>
      <c r="QOW820" s="18"/>
      <c r="QOX820" s="18"/>
      <c r="QOY820" s="18"/>
      <c r="QOZ820" s="18"/>
      <c r="QPA820" s="18"/>
      <c r="QPB820" s="18"/>
      <c r="QPC820" s="18"/>
      <c r="QPD820" s="18"/>
      <c r="QPE820" s="18"/>
      <c r="QPF820" s="18"/>
      <c r="QPG820" s="18"/>
      <c r="QPH820" s="18"/>
      <c r="QPI820" s="18"/>
      <c r="QPJ820" s="18"/>
      <c r="QPK820" s="18"/>
      <c r="QPL820" s="18"/>
      <c r="QPM820" s="18"/>
      <c r="QPN820" s="18"/>
      <c r="QPO820" s="18"/>
      <c r="QPP820" s="18"/>
      <c r="QPQ820" s="18"/>
      <c r="QPR820" s="18"/>
      <c r="QPS820" s="18"/>
      <c r="QPT820" s="18"/>
      <c r="QPU820" s="18"/>
      <c r="QPV820" s="18"/>
      <c r="QPW820" s="18"/>
      <c r="QPX820" s="18"/>
      <c r="QPY820" s="18"/>
      <c r="QPZ820" s="18"/>
      <c r="QQA820" s="18"/>
      <c r="QQB820" s="18"/>
      <c r="QQC820" s="18"/>
      <c r="QQD820" s="18"/>
      <c r="QQE820" s="18"/>
      <c r="QQF820" s="18"/>
      <c r="QQG820" s="18"/>
      <c r="QQH820" s="18"/>
      <c r="QQI820" s="18"/>
      <c r="QQJ820" s="18"/>
      <c r="QQK820" s="18"/>
      <c r="QQL820" s="18"/>
      <c r="QQM820" s="18"/>
      <c r="QQN820" s="18"/>
      <c r="QQO820" s="18"/>
      <c r="QQP820" s="18"/>
      <c r="QQQ820" s="18"/>
      <c r="QQR820" s="18"/>
      <c r="QQS820" s="18"/>
      <c r="QQT820" s="18"/>
      <c r="QQU820" s="18"/>
      <c r="QQV820" s="18"/>
      <c r="QQW820" s="18"/>
      <c r="QQX820" s="18"/>
      <c r="QQY820" s="18"/>
      <c r="QQZ820" s="18"/>
      <c r="QRA820" s="18"/>
      <c r="QRB820" s="18"/>
      <c r="QRC820" s="18"/>
      <c r="QRD820" s="18"/>
      <c r="QRE820" s="18"/>
      <c r="QRF820" s="18"/>
      <c r="QRG820" s="18"/>
      <c r="QRH820" s="18"/>
      <c r="QRI820" s="18"/>
      <c r="QRJ820" s="18"/>
      <c r="QRK820" s="18"/>
      <c r="QRL820" s="18"/>
      <c r="QRM820" s="18"/>
      <c r="QRN820" s="18"/>
      <c r="QRO820" s="18"/>
      <c r="QRP820" s="18"/>
      <c r="QRQ820" s="18"/>
      <c r="QRR820" s="18"/>
      <c r="QRS820" s="18"/>
      <c r="QRT820" s="18"/>
      <c r="QRU820" s="18"/>
      <c r="QRV820" s="18"/>
      <c r="QRW820" s="18"/>
      <c r="QRX820" s="18"/>
      <c r="QRY820" s="18"/>
      <c r="QRZ820" s="18"/>
      <c r="QSA820" s="18"/>
      <c r="QSB820" s="18"/>
      <c r="QSC820" s="18"/>
      <c r="QSD820" s="18"/>
      <c r="QSE820" s="18"/>
      <c r="QSF820" s="18"/>
      <c r="QSG820" s="18"/>
      <c r="QSH820" s="18"/>
      <c r="QSI820" s="18"/>
      <c r="QSJ820" s="18"/>
      <c r="QSK820" s="18"/>
      <c r="QSL820" s="18"/>
      <c r="QSM820" s="18"/>
      <c r="QSN820" s="18"/>
      <c r="QSO820" s="18"/>
      <c r="QSP820" s="18"/>
      <c r="QSQ820" s="18"/>
      <c r="QSR820" s="18"/>
      <c r="QSS820" s="18"/>
      <c r="QST820" s="18"/>
      <c r="QSU820" s="18"/>
      <c r="QSV820" s="18"/>
      <c r="QSW820" s="18"/>
      <c r="QSX820" s="18"/>
      <c r="QSY820" s="18"/>
      <c r="QSZ820" s="18"/>
      <c r="QTA820" s="18"/>
      <c r="QTB820" s="18"/>
      <c r="QTC820" s="18"/>
      <c r="QTD820" s="18"/>
      <c r="QTE820" s="18"/>
      <c r="QTF820" s="18"/>
      <c r="QTG820" s="18"/>
      <c r="QTH820" s="18"/>
      <c r="QTI820" s="18"/>
      <c r="QTJ820" s="18"/>
      <c r="QTK820" s="18"/>
      <c r="QTL820" s="18"/>
      <c r="QTM820" s="18"/>
      <c r="QTN820" s="18"/>
      <c r="QTO820" s="18"/>
      <c r="QTP820" s="18"/>
      <c r="QTQ820" s="18"/>
      <c r="QTR820" s="18"/>
      <c r="QTS820" s="18"/>
      <c r="QTT820" s="18"/>
      <c r="QTU820" s="18"/>
      <c r="QTV820" s="18"/>
      <c r="QTW820" s="18"/>
      <c r="QTX820" s="18"/>
      <c r="QTY820" s="18"/>
      <c r="QTZ820" s="18"/>
      <c r="QUA820" s="18"/>
      <c r="QUB820" s="18"/>
      <c r="QUC820" s="18"/>
      <c r="QUD820" s="18"/>
      <c r="QUE820" s="18"/>
      <c r="QUF820" s="18"/>
      <c r="QUG820" s="18"/>
      <c r="QUH820" s="18"/>
      <c r="QUI820" s="18"/>
      <c r="QUJ820" s="18"/>
      <c r="QUK820" s="18"/>
      <c r="QUL820" s="18"/>
      <c r="QUM820" s="18"/>
      <c r="QUN820" s="18"/>
      <c r="QUO820" s="18"/>
      <c r="QUP820" s="18"/>
      <c r="QUQ820" s="18"/>
      <c r="QUR820" s="18"/>
      <c r="QUS820" s="18"/>
      <c r="QUT820" s="18"/>
      <c r="QUU820" s="18"/>
      <c r="QUV820" s="18"/>
      <c r="QUW820" s="18"/>
      <c r="QUX820" s="18"/>
      <c r="QUY820" s="18"/>
      <c r="QUZ820" s="18"/>
      <c r="QVA820" s="18"/>
      <c r="QVB820" s="18"/>
      <c r="QVC820" s="18"/>
      <c r="QVD820" s="18"/>
      <c r="QVE820" s="18"/>
      <c r="QVF820" s="18"/>
      <c r="QVG820" s="18"/>
      <c r="QVH820" s="18"/>
      <c r="QVI820" s="18"/>
      <c r="QVJ820" s="18"/>
      <c r="QVK820" s="18"/>
      <c r="QVL820" s="18"/>
      <c r="QVM820" s="18"/>
      <c r="QVN820" s="18"/>
      <c r="QVO820" s="18"/>
      <c r="QVP820" s="18"/>
      <c r="QVQ820" s="18"/>
      <c r="QVR820" s="18"/>
      <c r="QVS820" s="18"/>
      <c r="QVT820" s="18"/>
      <c r="QVU820" s="18"/>
      <c r="QVV820" s="18"/>
      <c r="QVW820" s="18"/>
      <c r="QVX820" s="18"/>
      <c r="QVY820" s="18"/>
      <c r="QVZ820" s="18"/>
      <c r="QWA820" s="18"/>
      <c r="QWB820" s="18"/>
      <c r="QWC820" s="18"/>
      <c r="QWD820" s="18"/>
      <c r="QWE820" s="18"/>
      <c r="QWF820" s="18"/>
      <c r="QWG820" s="18"/>
      <c r="QWH820" s="18"/>
      <c r="QWI820" s="18"/>
      <c r="QWJ820" s="18"/>
      <c r="QWK820" s="18"/>
      <c r="QWL820" s="18"/>
      <c r="QWM820" s="18"/>
      <c r="QWN820" s="18"/>
      <c r="QWO820" s="18"/>
      <c r="QWP820" s="18"/>
      <c r="QWQ820" s="18"/>
      <c r="QWR820" s="18"/>
      <c r="QWS820" s="18"/>
      <c r="QWT820" s="18"/>
      <c r="QWU820" s="18"/>
      <c r="QWV820" s="18"/>
      <c r="QWW820" s="18"/>
      <c r="QWX820" s="18"/>
      <c r="QWY820" s="18"/>
      <c r="QWZ820" s="18"/>
      <c r="QXA820" s="18"/>
      <c r="QXB820" s="18"/>
      <c r="QXC820" s="18"/>
      <c r="QXD820" s="18"/>
      <c r="QXE820" s="18"/>
      <c r="QXF820" s="18"/>
      <c r="QXG820" s="18"/>
      <c r="QXH820" s="18"/>
      <c r="QXI820" s="18"/>
      <c r="QXJ820" s="18"/>
      <c r="QXK820" s="18"/>
      <c r="QXL820" s="18"/>
      <c r="QXM820" s="18"/>
      <c r="QXN820" s="18"/>
      <c r="QXO820" s="18"/>
      <c r="QXP820" s="18"/>
      <c r="QXQ820" s="18"/>
      <c r="QXR820" s="18"/>
      <c r="QXS820" s="18"/>
      <c r="QXT820" s="18"/>
      <c r="QXU820" s="18"/>
      <c r="QXV820" s="18"/>
      <c r="QXW820" s="18"/>
      <c r="QXX820" s="18"/>
      <c r="QXY820" s="18"/>
      <c r="QXZ820" s="18"/>
      <c r="QYA820" s="18"/>
      <c r="QYB820" s="18"/>
      <c r="QYC820" s="18"/>
      <c r="QYD820" s="18"/>
      <c r="QYE820" s="18"/>
      <c r="QYF820" s="18"/>
      <c r="QYG820" s="18"/>
      <c r="QYH820" s="18"/>
      <c r="QYI820" s="18"/>
      <c r="QYJ820" s="18"/>
      <c r="QYK820" s="18"/>
      <c r="QYL820" s="18"/>
      <c r="QYM820" s="18"/>
      <c r="QYN820" s="18"/>
      <c r="QYO820" s="18"/>
      <c r="QYP820" s="18"/>
      <c r="QYQ820" s="18"/>
      <c r="QYR820" s="18"/>
      <c r="QYS820" s="18"/>
      <c r="QYT820" s="18"/>
      <c r="QYU820" s="18"/>
      <c r="QYV820" s="18"/>
      <c r="QYW820" s="18"/>
      <c r="QYX820" s="18"/>
      <c r="QYY820" s="18"/>
      <c r="QYZ820" s="18"/>
      <c r="QZA820" s="18"/>
      <c r="QZB820" s="18"/>
      <c r="QZC820" s="18"/>
      <c r="QZD820" s="18"/>
      <c r="QZE820" s="18"/>
      <c r="QZF820" s="18"/>
      <c r="QZG820" s="18"/>
      <c r="QZH820" s="18"/>
      <c r="QZI820" s="18"/>
      <c r="QZJ820" s="18"/>
      <c r="QZK820" s="18"/>
      <c r="QZL820" s="18"/>
      <c r="QZM820" s="18"/>
      <c r="QZN820" s="18"/>
      <c r="QZO820" s="18"/>
      <c r="QZP820" s="18"/>
      <c r="QZQ820" s="18"/>
      <c r="QZR820" s="18"/>
      <c r="QZS820" s="18"/>
      <c r="QZT820" s="18"/>
      <c r="QZU820" s="18"/>
      <c r="QZV820" s="18"/>
      <c r="QZW820" s="18"/>
      <c r="QZX820" s="18"/>
      <c r="QZY820" s="18"/>
      <c r="QZZ820" s="18"/>
      <c r="RAA820" s="18"/>
      <c r="RAB820" s="18"/>
      <c r="RAC820" s="18"/>
      <c r="RAD820" s="18"/>
      <c r="RAE820" s="18"/>
      <c r="RAF820" s="18"/>
      <c r="RAG820" s="18"/>
      <c r="RAH820" s="18"/>
      <c r="RAI820" s="18"/>
      <c r="RAJ820" s="18"/>
      <c r="RAK820" s="18"/>
      <c r="RAL820" s="18"/>
      <c r="RAM820" s="18"/>
      <c r="RAN820" s="18"/>
      <c r="RAO820" s="18"/>
      <c r="RAP820" s="18"/>
      <c r="RAQ820" s="18"/>
      <c r="RAR820" s="18"/>
      <c r="RAS820" s="18"/>
      <c r="RAT820" s="18"/>
      <c r="RAU820" s="18"/>
      <c r="RAV820" s="18"/>
      <c r="RAW820" s="18"/>
      <c r="RAX820" s="18"/>
      <c r="RAY820" s="18"/>
      <c r="RAZ820" s="18"/>
      <c r="RBA820" s="18"/>
      <c r="RBB820" s="18"/>
      <c r="RBC820" s="18"/>
      <c r="RBD820" s="18"/>
      <c r="RBE820" s="18"/>
      <c r="RBF820" s="18"/>
      <c r="RBG820" s="18"/>
      <c r="RBH820" s="18"/>
      <c r="RBI820" s="18"/>
      <c r="RBJ820" s="18"/>
      <c r="RBK820" s="18"/>
      <c r="RBL820" s="18"/>
      <c r="RBM820" s="18"/>
      <c r="RBN820" s="18"/>
      <c r="RBO820" s="18"/>
      <c r="RBP820" s="18"/>
      <c r="RBQ820" s="18"/>
      <c r="RBR820" s="18"/>
      <c r="RBS820" s="18"/>
      <c r="RBT820" s="18"/>
      <c r="RBU820" s="18"/>
      <c r="RBV820" s="18"/>
      <c r="RBW820" s="18"/>
      <c r="RBX820" s="18"/>
      <c r="RBY820" s="18"/>
      <c r="RBZ820" s="18"/>
      <c r="RCA820" s="18"/>
      <c r="RCB820" s="18"/>
      <c r="RCC820" s="18"/>
      <c r="RCD820" s="18"/>
      <c r="RCE820" s="18"/>
      <c r="RCF820" s="18"/>
      <c r="RCG820" s="18"/>
      <c r="RCH820" s="18"/>
      <c r="RCI820" s="18"/>
      <c r="RCJ820" s="18"/>
      <c r="RCK820" s="18"/>
      <c r="RCL820" s="18"/>
      <c r="RCM820" s="18"/>
      <c r="RCN820" s="18"/>
      <c r="RCO820" s="18"/>
      <c r="RCP820" s="18"/>
      <c r="RCQ820" s="18"/>
      <c r="RCR820" s="18"/>
      <c r="RCS820" s="18"/>
      <c r="RCT820" s="18"/>
      <c r="RCU820" s="18"/>
      <c r="RCV820" s="18"/>
      <c r="RCW820" s="18"/>
      <c r="RCX820" s="18"/>
      <c r="RCY820" s="18"/>
      <c r="RCZ820" s="18"/>
      <c r="RDA820" s="18"/>
      <c r="RDB820" s="18"/>
      <c r="RDC820" s="18"/>
      <c r="RDD820" s="18"/>
      <c r="RDE820" s="18"/>
      <c r="RDF820" s="18"/>
      <c r="RDG820" s="18"/>
      <c r="RDH820" s="18"/>
      <c r="RDI820" s="18"/>
      <c r="RDJ820" s="18"/>
      <c r="RDK820" s="18"/>
      <c r="RDL820" s="18"/>
      <c r="RDM820" s="18"/>
      <c r="RDN820" s="18"/>
      <c r="RDO820" s="18"/>
      <c r="RDP820" s="18"/>
      <c r="RDQ820" s="18"/>
      <c r="RDR820" s="18"/>
      <c r="RDS820" s="18"/>
      <c r="RDT820" s="18"/>
      <c r="RDU820" s="18"/>
      <c r="RDV820" s="18"/>
      <c r="RDW820" s="18"/>
      <c r="RDX820" s="18"/>
      <c r="RDY820" s="18"/>
      <c r="RDZ820" s="18"/>
      <c r="REA820" s="18"/>
      <c r="REB820" s="18"/>
      <c r="REC820" s="18"/>
      <c r="RED820" s="18"/>
      <c r="REE820" s="18"/>
      <c r="REF820" s="18"/>
      <c r="REG820" s="18"/>
      <c r="REH820" s="18"/>
      <c r="REI820" s="18"/>
      <c r="REJ820" s="18"/>
      <c r="REK820" s="18"/>
      <c r="REL820" s="18"/>
      <c r="REM820" s="18"/>
      <c r="REN820" s="18"/>
      <c r="REO820" s="18"/>
      <c r="REP820" s="18"/>
      <c r="REQ820" s="18"/>
      <c r="RER820" s="18"/>
      <c r="RES820" s="18"/>
      <c r="RET820" s="18"/>
      <c r="REU820" s="18"/>
      <c r="REV820" s="18"/>
      <c r="REW820" s="18"/>
      <c r="REX820" s="18"/>
      <c r="REY820" s="18"/>
      <c r="REZ820" s="18"/>
      <c r="RFA820" s="18"/>
      <c r="RFB820" s="18"/>
      <c r="RFC820" s="18"/>
      <c r="RFD820" s="18"/>
      <c r="RFE820" s="18"/>
      <c r="RFF820" s="18"/>
      <c r="RFG820" s="18"/>
      <c r="RFH820" s="18"/>
      <c r="RFI820" s="18"/>
      <c r="RFJ820" s="18"/>
      <c r="RFK820" s="18"/>
      <c r="RFL820" s="18"/>
      <c r="RFM820" s="18"/>
      <c r="RFN820" s="18"/>
      <c r="RFO820" s="18"/>
      <c r="RFP820" s="18"/>
      <c r="RFQ820" s="18"/>
      <c r="RFR820" s="18"/>
      <c r="RFS820" s="18"/>
      <c r="RFT820" s="18"/>
      <c r="RFU820" s="18"/>
      <c r="RFV820" s="18"/>
      <c r="RFW820" s="18"/>
      <c r="RFX820" s="18"/>
      <c r="RFY820" s="18"/>
      <c r="RFZ820" s="18"/>
      <c r="RGA820" s="18"/>
      <c r="RGB820" s="18"/>
      <c r="RGC820" s="18"/>
      <c r="RGD820" s="18"/>
      <c r="RGE820" s="18"/>
      <c r="RGF820" s="18"/>
      <c r="RGG820" s="18"/>
      <c r="RGH820" s="18"/>
      <c r="RGI820" s="18"/>
      <c r="RGJ820" s="18"/>
      <c r="RGK820" s="18"/>
      <c r="RGL820" s="18"/>
      <c r="RGM820" s="18"/>
      <c r="RGN820" s="18"/>
      <c r="RGO820" s="18"/>
      <c r="RGP820" s="18"/>
      <c r="RGQ820" s="18"/>
      <c r="RGR820" s="18"/>
      <c r="RGS820" s="18"/>
      <c r="RGT820" s="18"/>
      <c r="RGU820" s="18"/>
      <c r="RGV820" s="18"/>
      <c r="RGW820" s="18"/>
      <c r="RGX820" s="18"/>
      <c r="RGY820" s="18"/>
      <c r="RGZ820" s="18"/>
      <c r="RHA820" s="18"/>
      <c r="RHB820" s="18"/>
      <c r="RHC820" s="18"/>
      <c r="RHD820" s="18"/>
      <c r="RHE820" s="18"/>
      <c r="RHF820" s="18"/>
      <c r="RHG820" s="18"/>
      <c r="RHH820" s="18"/>
      <c r="RHI820" s="18"/>
      <c r="RHJ820" s="18"/>
      <c r="RHK820" s="18"/>
      <c r="RHL820" s="18"/>
      <c r="RHM820" s="18"/>
      <c r="RHN820" s="18"/>
      <c r="RHO820" s="18"/>
      <c r="RHP820" s="18"/>
      <c r="RHQ820" s="18"/>
      <c r="RHR820" s="18"/>
      <c r="RHS820" s="18"/>
      <c r="RHT820" s="18"/>
      <c r="RHU820" s="18"/>
      <c r="RHV820" s="18"/>
      <c r="RHW820" s="18"/>
      <c r="RHX820" s="18"/>
      <c r="RHY820" s="18"/>
      <c r="RHZ820" s="18"/>
      <c r="RIA820" s="18"/>
      <c r="RIB820" s="18"/>
      <c r="RIC820" s="18"/>
      <c r="RID820" s="18"/>
      <c r="RIE820" s="18"/>
      <c r="RIF820" s="18"/>
      <c r="RIG820" s="18"/>
      <c r="RIH820" s="18"/>
      <c r="RII820" s="18"/>
      <c r="RIJ820" s="18"/>
      <c r="RIK820" s="18"/>
      <c r="RIL820" s="18"/>
      <c r="RIM820" s="18"/>
      <c r="RIN820" s="18"/>
      <c r="RIO820" s="18"/>
      <c r="RIP820" s="18"/>
      <c r="RIQ820" s="18"/>
      <c r="RIR820" s="18"/>
      <c r="RIS820" s="18"/>
      <c r="RIT820" s="18"/>
      <c r="RIU820" s="18"/>
      <c r="RIV820" s="18"/>
      <c r="RIW820" s="18"/>
      <c r="RIX820" s="18"/>
      <c r="RIY820" s="18"/>
      <c r="RIZ820" s="18"/>
      <c r="RJA820" s="18"/>
      <c r="RJB820" s="18"/>
      <c r="RJC820" s="18"/>
      <c r="RJD820" s="18"/>
      <c r="RJE820" s="18"/>
      <c r="RJF820" s="18"/>
      <c r="RJG820" s="18"/>
      <c r="RJH820" s="18"/>
      <c r="RJI820" s="18"/>
      <c r="RJJ820" s="18"/>
      <c r="RJK820" s="18"/>
      <c r="RJL820" s="18"/>
      <c r="RJM820" s="18"/>
      <c r="RJN820" s="18"/>
      <c r="RJO820" s="18"/>
      <c r="RJP820" s="18"/>
      <c r="RJQ820" s="18"/>
      <c r="RJR820" s="18"/>
      <c r="RJS820" s="18"/>
      <c r="RJT820" s="18"/>
      <c r="RJU820" s="18"/>
      <c r="RJV820" s="18"/>
      <c r="RJW820" s="18"/>
      <c r="RJX820" s="18"/>
      <c r="RJY820" s="18"/>
      <c r="RJZ820" s="18"/>
      <c r="RKA820" s="18"/>
      <c r="RKB820" s="18"/>
      <c r="RKC820" s="18"/>
      <c r="RKD820" s="18"/>
      <c r="RKE820" s="18"/>
      <c r="RKF820" s="18"/>
      <c r="RKG820" s="18"/>
      <c r="RKH820" s="18"/>
      <c r="RKI820" s="18"/>
      <c r="RKJ820" s="18"/>
      <c r="RKK820" s="18"/>
      <c r="RKL820" s="18"/>
      <c r="RKM820" s="18"/>
      <c r="RKN820" s="18"/>
      <c r="RKO820" s="18"/>
      <c r="RKP820" s="18"/>
      <c r="RKQ820" s="18"/>
      <c r="RKR820" s="18"/>
      <c r="RKS820" s="18"/>
      <c r="RKT820" s="18"/>
      <c r="RKU820" s="18"/>
      <c r="RKV820" s="18"/>
      <c r="RKW820" s="18"/>
      <c r="RKX820" s="18"/>
      <c r="RKY820" s="18"/>
      <c r="RKZ820" s="18"/>
      <c r="RLA820" s="18"/>
      <c r="RLB820" s="18"/>
      <c r="RLC820" s="18"/>
      <c r="RLD820" s="18"/>
      <c r="RLE820" s="18"/>
      <c r="RLF820" s="18"/>
      <c r="RLG820" s="18"/>
      <c r="RLH820" s="18"/>
      <c r="RLI820" s="18"/>
      <c r="RLJ820" s="18"/>
      <c r="RLK820" s="18"/>
      <c r="RLL820" s="18"/>
      <c r="RLM820" s="18"/>
      <c r="RLN820" s="18"/>
      <c r="RLO820" s="18"/>
      <c r="RLP820" s="18"/>
      <c r="RLQ820" s="18"/>
      <c r="RLR820" s="18"/>
      <c r="RLS820" s="18"/>
      <c r="RLT820" s="18"/>
      <c r="RLU820" s="18"/>
      <c r="RLV820" s="18"/>
      <c r="RLW820" s="18"/>
      <c r="RLX820" s="18"/>
      <c r="RLY820" s="18"/>
      <c r="RLZ820" s="18"/>
      <c r="RMA820" s="18"/>
      <c r="RMB820" s="18"/>
      <c r="RMC820" s="18"/>
      <c r="RMD820" s="18"/>
      <c r="RME820" s="18"/>
      <c r="RMF820" s="18"/>
      <c r="RMG820" s="18"/>
      <c r="RMH820" s="18"/>
      <c r="RMI820" s="18"/>
      <c r="RMJ820" s="18"/>
      <c r="RMK820" s="18"/>
      <c r="RML820" s="18"/>
      <c r="RMM820" s="18"/>
      <c r="RMN820" s="18"/>
      <c r="RMO820" s="18"/>
      <c r="RMP820" s="18"/>
      <c r="RMQ820" s="18"/>
      <c r="RMR820" s="18"/>
      <c r="RMS820" s="18"/>
      <c r="RMT820" s="18"/>
      <c r="RMU820" s="18"/>
      <c r="RMV820" s="18"/>
      <c r="RMW820" s="18"/>
      <c r="RMX820" s="18"/>
      <c r="RMY820" s="18"/>
      <c r="RMZ820" s="18"/>
      <c r="RNA820" s="18"/>
      <c r="RNB820" s="18"/>
      <c r="RNC820" s="18"/>
      <c r="RND820" s="18"/>
      <c r="RNE820" s="18"/>
      <c r="RNF820" s="18"/>
      <c r="RNG820" s="18"/>
      <c r="RNH820" s="18"/>
      <c r="RNI820" s="18"/>
      <c r="RNJ820" s="18"/>
      <c r="RNK820" s="18"/>
      <c r="RNL820" s="18"/>
      <c r="RNM820" s="18"/>
      <c r="RNN820" s="18"/>
      <c r="RNO820" s="18"/>
      <c r="RNP820" s="18"/>
      <c r="RNQ820" s="18"/>
      <c r="RNR820" s="18"/>
      <c r="RNS820" s="18"/>
      <c r="RNT820" s="18"/>
      <c r="RNU820" s="18"/>
      <c r="RNV820" s="18"/>
      <c r="RNW820" s="18"/>
      <c r="RNX820" s="18"/>
      <c r="RNY820" s="18"/>
      <c r="RNZ820" s="18"/>
      <c r="ROA820" s="18"/>
      <c r="ROB820" s="18"/>
      <c r="ROC820" s="18"/>
      <c r="ROD820" s="18"/>
      <c r="ROE820" s="18"/>
      <c r="ROF820" s="18"/>
      <c r="ROG820" s="18"/>
      <c r="ROH820" s="18"/>
      <c r="ROI820" s="18"/>
      <c r="ROJ820" s="18"/>
      <c r="ROK820" s="18"/>
      <c r="ROL820" s="18"/>
      <c r="ROM820" s="18"/>
      <c r="RON820" s="18"/>
      <c r="ROO820" s="18"/>
      <c r="ROP820" s="18"/>
      <c r="ROQ820" s="18"/>
      <c r="ROR820" s="18"/>
      <c r="ROS820" s="18"/>
      <c r="ROT820" s="18"/>
      <c r="ROU820" s="18"/>
      <c r="ROV820" s="18"/>
      <c r="ROW820" s="18"/>
      <c r="ROX820" s="18"/>
      <c r="ROY820" s="18"/>
      <c r="ROZ820" s="18"/>
      <c r="RPA820" s="18"/>
      <c r="RPB820" s="18"/>
      <c r="RPC820" s="18"/>
      <c r="RPD820" s="18"/>
      <c r="RPE820" s="18"/>
      <c r="RPF820" s="18"/>
      <c r="RPG820" s="18"/>
      <c r="RPH820" s="18"/>
      <c r="RPI820" s="18"/>
      <c r="RPJ820" s="18"/>
      <c r="RPK820" s="18"/>
      <c r="RPL820" s="18"/>
      <c r="RPM820" s="18"/>
      <c r="RPN820" s="18"/>
      <c r="RPO820" s="18"/>
      <c r="RPP820" s="18"/>
      <c r="RPQ820" s="18"/>
      <c r="RPR820" s="18"/>
      <c r="RPS820" s="18"/>
      <c r="RPT820" s="18"/>
      <c r="RPU820" s="18"/>
      <c r="RPV820" s="18"/>
      <c r="RPW820" s="18"/>
      <c r="RPX820" s="18"/>
      <c r="RPY820" s="18"/>
      <c r="RPZ820" s="18"/>
      <c r="RQA820" s="18"/>
      <c r="RQB820" s="18"/>
      <c r="RQC820" s="18"/>
      <c r="RQD820" s="18"/>
      <c r="RQE820" s="18"/>
      <c r="RQF820" s="18"/>
      <c r="RQG820" s="18"/>
      <c r="RQH820" s="18"/>
      <c r="RQI820" s="18"/>
      <c r="RQJ820" s="18"/>
      <c r="RQK820" s="18"/>
      <c r="RQL820" s="18"/>
      <c r="RQM820" s="18"/>
      <c r="RQN820" s="18"/>
      <c r="RQO820" s="18"/>
      <c r="RQP820" s="18"/>
      <c r="RQQ820" s="18"/>
      <c r="RQR820" s="18"/>
      <c r="RQS820" s="18"/>
      <c r="RQT820" s="18"/>
      <c r="RQU820" s="18"/>
      <c r="RQV820" s="18"/>
      <c r="RQW820" s="18"/>
      <c r="RQX820" s="18"/>
      <c r="RQY820" s="18"/>
      <c r="RQZ820" s="18"/>
      <c r="RRA820" s="18"/>
      <c r="RRB820" s="18"/>
      <c r="RRC820" s="18"/>
      <c r="RRD820" s="18"/>
      <c r="RRE820" s="18"/>
      <c r="RRF820" s="18"/>
      <c r="RRG820" s="18"/>
      <c r="RRH820" s="18"/>
      <c r="RRI820" s="18"/>
      <c r="RRJ820" s="18"/>
      <c r="RRK820" s="18"/>
      <c r="RRL820" s="18"/>
      <c r="RRM820" s="18"/>
      <c r="RRN820" s="18"/>
      <c r="RRO820" s="18"/>
      <c r="RRP820" s="18"/>
      <c r="RRQ820" s="18"/>
      <c r="RRR820" s="18"/>
      <c r="RRS820" s="18"/>
      <c r="RRT820" s="18"/>
      <c r="RRU820" s="18"/>
      <c r="RRV820" s="18"/>
      <c r="RRW820" s="18"/>
      <c r="RRX820" s="18"/>
      <c r="RRY820" s="18"/>
      <c r="RRZ820" s="18"/>
      <c r="RSA820" s="18"/>
      <c r="RSB820" s="18"/>
      <c r="RSC820" s="18"/>
      <c r="RSD820" s="18"/>
      <c r="RSE820" s="18"/>
      <c r="RSF820" s="18"/>
      <c r="RSG820" s="18"/>
      <c r="RSH820" s="18"/>
      <c r="RSI820" s="18"/>
      <c r="RSJ820" s="18"/>
      <c r="RSK820" s="18"/>
      <c r="RSL820" s="18"/>
      <c r="RSM820" s="18"/>
      <c r="RSN820" s="18"/>
      <c r="RSO820" s="18"/>
      <c r="RSP820" s="18"/>
      <c r="RSQ820" s="18"/>
      <c r="RSR820" s="18"/>
      <c r="RSS820" s="18"/>
      <c r="RST820" s="18"/>
      <c r="RSU820" s="18"/>
      <c r="RSV820" s="18"/>
      <c r="RSW820" s="18"/>
      <c r="RSX820" s="18"/>
      <c r="RSY820" s="18"/>
      <c r="RSZ820" s="18"/>
      <c r="RTA820" s="18"/>
      <c r="RTB820" s="18"/>
      <c r="RTC820" s="18"/>
      <c r="RTD820" s="18"/>
      <c r="RTE820" s="18"/>
      <c r="RTF820" s="18"/>
      <c r="RTG820" s="18"/>
      <c r="RTH820" s="18"/>
      <c r="RTI820" s="18"/>
      <c r="RTJ820" s="18"/>
      <c r="RTK820" s="18"/>
      <c r="RTL820" s="18"/>
      <c r="RTM820" s="18"/>
      <c r="RTN820" s="18"/>
      <c r="RTO820" s="18"/>
      <c r="RTP820" s="18"/>
      <c r="RTQ820" s="18"/>
      <c r="RTR820" s="18"/>
      <c r="RTS820" s="18"/>
      <c r="RTT820" s="18"/>
      <c r="RTU820" s="18"/>
      <c r="RTV820" s="18"/>
      <c r="RTW820" s="18"/>
      <c r="RTX820" s="18"/>
      <c r="RTY820" s="18"/>
      <c r="RTZ820" s="18"/>
      <c r="RUA820" s="18"/>
      <c r="RUB820" s="18"/>
      <c r="RUC820" s="18"/>
      <c r="RUD820" s="18"/>
      <c r="RUE820" s="18"/>
      <c r="RUF820" s="18"/>
      <c r="RUG820" s="18"/>
      <c r="RUH820" s="18"/>
      <c r="RUI820" s="18"/>
      <c r="RUJ820" s="18"/>
      <c r="RUK820" s="18"/>
      <c r="RUL820" s="18"/>
      <c r="RUM820" s="18"/>
      <c r="RUN820" s="18"/>
      <c r="RUO820" s="18"/>
      <c r="RUP820" s="18"/>
      <c r="RUQ820" s="18"/>
      <c r="RUR820" s="18"/>
      <c r="RUS820" s="18"/>
      <c r="RUT820" s="18"/>
      <c r="RUU820" s="18"/>
      <c r="RUV820" s="18"/>
      <c r="RUW820" s="18"/>
      <c r="RUX820" s="18"/>
      <c r="RUY820" s="18"/>
      <c r="RUZ820" s="18"/>
      <c r="RVA820" s="18"/>
      <c r="RVB820" s="18"/>
      <c r="RVC820" s="18"/>
      <c r="RVD820" s="18"/>
      <c r="RVE820" s="18"/>
      <c r="RVF820" s="18"/>
      <c r="RVG820" s="18"/>
      <c r="RVH820" s="18"/>
      <c r="RVI820" s="18"/>
      <c r="RVJ820" s="18"/>
      <c r="RVK820" s="18"/>
      <c r="RVL820" s="18"/>
      <c r="RVM820" s="18"/>
      <c r="RVN820" s="18"/>
      <c r="RVO820" s="18"/>
      <c r="RVP820" s="18"/>
      <c r="RVQ820" s="18"/>
      <c r="RVR820" s="18"/>
      <c r="RVS820" s="18"/>
      <c r="RVT820" s="18"/>
      <c r="RVU820" s="18"/>
      <c r="RVV820" s="18"/>
      <c r="RVW820" s="18"/>
      <c r="RVX820" s="18"/>
      <c r="RVY820" s="18"/>
      <c r="RVZ820" s="18"/>
      <c r="RWA820" s="18"/>
      <c r="RWB820" s="18"/>
      <c r="RWC820" s="18"/>
      <c r="RWD820" s="18"/>
      <c r="RWE820" s="18"/>
      <c r="RWF820" s="18"/>
      <c r="RWG820" s="18"/>
      <c r="RWH820" s="18"/>
      <c r="RWI820" s="18"/>
      <c r="RWJ820" s="18"/>
      <c r="RWK820" s="18"/>
      <c r="RWL820" s="18"/>
      <c r="RWM820" s="18"/>
      <c r="RWN820" s="18"/>
      <c r="RWO820" s="18"/>
      <c r="RWP820" s="18"/>
      <c r="RWQ820" s="18"/>
      <c r="RWR820" s="18"/>
      <c r="RWS820" s="18"/>
      <c r="RWT820" s="18"/>
      <c r="RWU820" s="18"/>
      <c r="RWV820" s="18"/>
      <c r="RWW820" s="18"/>
      <c r="RWX820" s="18"/>
      <c r="RWY820" s="18"/>
      <c r="RWZ820" s="18"/>
      <c r="RXA820" s="18"/>
      <c r="RXB820" s="18"/>
      <c r="RXC820" s="18"/>
      <c r="RXD820" s="18"/>
      <c r="RXE820" s="18"/>
      <c r="RXF820" s="18"/>
      <c r="RXG820" s="18"/>
      <c r="RXH820" s="18"/>
      <c r="RXI820" s="18"/>
      <c r="RXJ820" s="18"/>
      <c r="RXK820" s="18"/>
      <c r="RXL820" s="18"/>
      <c r="RXM820" s="18"/>
      <c r="RXN820" s="18"/>
      <c r="RXO820" s="18"/>
      <c r="RXP820" s="18"/>
      <c r="RXQ820" s="18"/>
      <c r="RXR820" s="18"/>
      <c r="RXS820" s="18"/>
      <c r="RXT820" s="18"/>
      <c r="RXU820" s="18"/>
      <c r="RXV820" s="18"/>
      <c r="RXW820" s="18"/>
      <c r="RXX820" s="18"/>
      <c r="RXY820" s="18"/>
      <c r="RXZ820" s="18"/>
      <c r="RYA820" s="18"/>
      <c r="RYB820" s="18"/>
      <c r="RYC820" s="18"/>
      <c r="RYD820" s="18"/>
      <c r="RYE820" s="18"/>
      <c r="RYF820" s="18"/>
      <c r="RYG820" s="18"/>
      <c r="RYH820" s="18"/>
      <c r="RYI820" s="18"/>
      <c r="RYJ820" s="18"/>
      <c r="RYK820" s="18"/>
      <c r="RYL820" s="18"/>
      <c r="RYM820" s="18"/>
      <c r="RYN820" s="18"/>
      <c r="RYO820" s="18"/>
      <c r="RYP820" s="18"/>
      <c r="RYQ820" s="18"/>
      <c r="RYR820" s="18"/>
      <c r="RYS820" s="18"/>
      <c r="RYT820" s="18"/>
      <c r="RYU820" s="18"/>
      <c r="RYV820" s="18"/>
      <c r="RYW820" s="18"/>
      <c r="RYX820" s="18"/>
      <c r="RYY820" s="18"/>
      <c r="RYZ820" s="18"/>
      <c r="RZA820" s="18"/>
      <c r="RZB820" s="18"/>
      <c r="RZC820" s="18"/>
      <c r="RZD820" s="18"/>
      <c r="RZE820" s="18"/>
      <c r="RZF820" s="18"/>
      <c r="RZG820" s="18"/>
      <c r="RZH820" s="18"/>
      <c r="RZI820" s="18"/>
      <c r="RZJ820" s="18"/>
      <c r="RZK820" s="18"/>
      <c r="RZL820" s="18"/>
      <c r="RZM820" s="18"/>
      <c r="RZN820" s="18"/>
      <c r="RZO820" s="18"/>
      <c r="RZP820" s="18"/>
      <c r="RZQ820" s="18"/>
      <c r="RZR820" s="18"/>
      <c r="RZS820" s="18"/>
      <c r="RZT820" s="18"/>
      <c r="RZU820" s="18"/>
      <c r="RZV820" s="18"/>
      <c r="RZW820" s="18"/>
      <c r="RZX820" s="18"/>
      <c r="RZY820" s="18"/>
      <c r="RZZ820" s="18"/>
      <c r="SAA820" s="18"/>
      <c r="SAB820" s="18"/>
      <c r="SAC820" s="18"/>
      <c r="SAD820" s="18"/>
      <c r="SAE820" s="18"/>
      <c r="SAF820" s="18"/>
      <c r="SAG820" s="18"/>
      <c r="SAH820" s="18"/>
      <c r="SAI820" s="18"/>
      <c r="SAJ820" s="18"/>
      <c r="SAK820" s="18"/>
      <c r="SAL820" s="18"/>
      <c r="SAM820" s="18"/>
      <c r="SAN820" s="18"/>
      <c r="SAO820" s="18"/>
      <c r="SAP820" s="18"/>
      <c r="SAQ820" s="18"/>
      <c r="SAR820" s="18"/>
      <c r="SAS820" s="18"/>
      <c r="SAT820" s="18"/>
      <c r="SAU820" s="18"/>
      <c r="SAV820" s="18"/>
      <c r="SAW820" s="18"/>
      <c r="SAX820" s="18"/>
      <c r="SAY820" s="18"/>
      <c r="SAZ820" s="18"/>
      <c r="SBA820" s="18"/>
      <c r="SBB820" s="18"/>
      <c r="SBC820" s="18"/>
      <c r="SBD820" s="18"/>
      <c r="SBE820" s="18"/>
      <c r="SBF820" s="18"/>
      <c r="SBG820" s="18"/>
      <c r="SBH820" s="18"/>
      <c r="SBI820" s="18"/>
      <c r="SBJ820" s="18"/>
      <c r="SBK820" s="18"/>
      <c r="SBL820" s="18"/>
      <c r="SBM820" s="18"/>
      <c r="SBN820" s="18"/>
      <c r="SBO820" s="18"/>
      <c r="SBP820" s="18"/>
      <c r="SBQ820" s="18"/>
      <c r="SBR820" s="18"/>
      <c r="SBS820" s="18"/>
      <c r="SBT820" s="18"/>
      <c r="SBU820" s="18"/>
      <c r="SBV820" s="18"/>
      <c r="SBW820" s="18"/>
      <c r="SBX820" s="18"/>
      <c r="SBY820" s="18"/>
      <c r="SBZ820" s="18"/>
      <c r="SCA820" s="18"/>
      <c r="SCB820" s="18"/>
      <c r="SCC820" s="18"/>
      <c r="SCD820" s="18"/>
      <c r="SCE820" s="18"/>
      <c r="SCF820" s="18"/>
      <c r="SCG820" s="18"/>
      <c r="SCH820" s="18"/>
      <c r="SCI820" s="18"/>
      <c r="SCJ820" s="18"/>
      <c r="SCK820" s="18"/>
      <c r="SCL820" s="18"/>
      <c r="SCM820" s="18"/>
      <c r="SCN820" s="18"/>
      <c r="SCO820" s="18"/>
      <c r="SCP820" s="18"/>
      <c r="SCQ820" s="18"/>
      <c r="SCR820" s="18"/>
      <c r="SCS820" s="18"/>
      <c r="SCT820" s="18"/>
      <c r="SCU820" s="18"/>
      <c r="SCV820" s="18"/>
      <c r="SCW820" s="18"/>
      <c r="SCX820" s="18"/>
      <c r="SCY820" s="18"/>
      <c r="SCZ820" s="18"/>
      <c r="SDA820" s="18"/>
      <c r="SDB820" s="18"/>
      <c r="SDC820" s="18"/>
      <c r="SDD820" s="18"/>
      <c r="SDE820" s="18"/>
      <c r="SDF820" s="18"/>
      <c r="SDG820" s="18"/>
      <c r="SDH820" s="18"/>
      <c r="SDI820" s="18"/>
      <c r="SDJ820" s="18"/>
      <c r="SDK820" s="18"/>
      <c r="SDL820" s="18"/>
      <c r="SDM820" s="18"/>
      <c r="SDN820" s="18"/>
      <c r="SDO820" s="18"/>
      <c r="SDP820" s="18"/>
      <c r="SDQ820" s="18"/>
      <c r="SDR820" s="18"/>
      <c r="SDS820" s="18"/>
      <c r="SDT820" s="18"/>
      <c r="SDU820" s="18"/>
      <c r="SDV820" s="18"/>
      <c r="SDW820" s="18"/>
      <c r="SDX820" s="18"/>
      <c r="SDY820" s="18"/>
      <c r="SDZ820" s="18"/>
      <c r="SEA820" s="18"/>
      <c r="SEB820" s="18"/>
      <c r="SEC820" s="18"/>
      <c r="SED820" s="18"/>
      <c r="SEE820" s="18"/>
      <c r="SEF820" s="18"/>
      <c r="SEG820" s="18"/>
      <c r="SEH820" s="18"/>
      <c r="SEI820" s="18"/>
      <c r="SEJ820" s="18"/>
      <c r="SEK820" s="18"/>
      <c r="SEL820" s="18"/>
      <c r="SEM820" s="18"/>
      <c r="SEN820" s="18"/>
      <c r="SEO820" s="18"/>
      <c r="SEP820" s="18"/>
      <c r="SEQ820" s="18"/>
      <c r="SER820" s="18"/>
      <c r="SES820" s="18"/>
      <c r="SET820" s="18"/>
      <c r="SEU820" s="18"/>
      <c r="SEV820" s="18"/>
      <c r="SEW820" s="18"/>
      <c r="SEX820" s="18"/>
      <c r="SEY820" s="18"/>
      <c r="SEZ820" s="18"/>
      <c r="SFA820" s="18"/>
      <c r="SFB820" s="18"/>
      <c r="SFC820" s="18"/>
      <c r="SFD820" s="18"/>
      <c r="SFE820" s="18"/>
      <c r="SFF820" s="18"/>
      <c r="SFG820" s="18"/>
      <c r="SFH820" s="18"/>
      <c r="SFI820" s="18"/>
      <c r="SFJ820" s="18"/>
      <c r="SFK820" s="18"/>
      <c r="SFL820" s="18"/>
      <c r="SFM820" s="18"/>
      <c r="SFN820" s="18"/>
      <c r="SFO820" s="18"/>
      <c r="SFP820" s="18"/>
      <c r="SFQ820" s="18"/>
      <c r="SFR820" s="18"/>
      <c r="SFS820" s="18"/>
      <c r="SFT820" s="18"/>
      <c r="SFU820" s="18"/>
      <c r="SFV820" s="18"/>
      <c r="SFW820" s="18"/>
      <c r="SFX820" s="18"/>
      <c r="SFY820" s="18"/>
      <c r="SFZ820" s="18"/>
      <c r="SGA820" s="18"/>
      <c r="SGB820" s="18"/>
      <c r="SGC820" s="18"/>
      <c r="SGD820" s="18"/>
      <c r="SGE820" s="18"/>
      <c r="SGF820" s="18"/>
      <c r="SGG820" s="18"/>
      <c r="SGH820" s="18"/>
      <c r="SGI820" s="18"/>
      <c r="SGJ820" s="18"/>
      <c r="SGK820" s="18"/>
      <c r="SGL820" s="18"/>
      <c r="SGM820" s="18"/>
      <c r="SGN820" s="18"/>
      <c r="SGO820" s="18"/>
      <c r="SGP820" s="18"/>
      <c r="SGQ820" s="18"/>
      <c r="SGR820" s="18"/>
      <c r="SGS820" s="18"/>
      <c r="SGT820" s="18"/>
      <c r="SGU820" s="18"/>
      <c r="SGV820" s="18"/>
      <c r="SGW820" s="18"/>
      <c r="SGX820" s="18"/>
      <c r="SGY820" s="18"/>
      <c r="SGZ820" s="18"/>
      <c r="SHA820" s="18"/>
      <c r="SHB820" s="18"/>
      <c r="SHC820" s="18"/>
      <c r="SHD820" s="18"/>
      <c r="SHE820" s="18"/>
      <c r="SHF820" s="18"/>
      <c r="SHG820" s="18"/>
      <c r="SHH820" s="18"/>
      <c r="SHI820" s="18"/>
      <c r="SHJ820" s="18"/>
      <c r="SHK820" s="18"/>
      <c r="SHL820" s="18"/>
      <c r="SHM820" s="18"/>
      <c r="SHN820" s="18"/>
      <c r="SHO820" s="18"/>
      <c r="SHP820" s="18"/>
      <c r="SHQ820" s="18"/>
      <c r="SHR820" s="18"/>
      <c r="SHS820" s="18"/>
      <c r="SHT820" s="18"/>
      <c r="SHU820" s="18"/>
      <c r="SHV820" s="18"/>
      <c r="SHW820" s="18"/>
      <c r="SHX820" s="18"/>
      <c r="SHY820" s="18"/>
      <c r="SHZ820" s="18"/>
      <c r="SIA820" s="18"/>
      <c r="SIB820" s="18"/>
      <c r="SIC820" s="18"/>
      <c r="SID820" s="18"/>
      <c r="SIE820" s="18"/>
      <c r="SIF820" s="18"/>
      <c r="SIG820" s="18"/>
      <c r="SIH820" s="18"/>
      <c r="SII820" s="18"/>
      <c r="SIJ820" s="18"/>
      <c r="SIK820" s="18"/>
      <c r="SIL820" s="18"/>
      <c r="SIM820" s="18"/>
      <c r="SIN820" s="18"/>
      <c r="SIO820" s="18"/>
      <c r="SIP820" s="18"/>
      <c r="SIQ820" s="18"/>
      <c r="SIR820" s="18"/>
      <c r="SIS820" s="18"/>
      <c r="SIT820" s="18"/>
      <c r="SIU820" s="18"/>
      <c r="SIV820" s="18"/>
      <c r="SIW820" s="18"/>
      <c r="SIX820" s="18"/>
      <c r="SIY820" s="18"/>
      <c r="SIZ820" s="18"/>
      <c r="SJA820" s="18"/>
      <c r="SJB820" s="18"/>
      <c r="SJC820" s="18"/>
      <c r="SJD820" s="18"/>
      <c r="SJE820" s="18"/>
      <c r="SJF820" s="18"/>
      <c r="SJG820" s="18"/>
      <c r="SJH820" s="18"/>
      <c r="SJI820" s="18"/>
      <c r="SJJ820" s="18"/>
      <c r="SJK820" s="18"/>
      <c r="SJL820" s="18"/>
      <c r="SJM820" s="18"/>
      <c r="SJN820" s="18"/>
      <c r="SJO820" s="18"/>
      <c r="SJP820" s="18"/>
      <c r="SJQ820" s="18"/>
      <c r="SJR820" s="18"/>
      <c r="SJS820" s="18"/>
      <c r="SJT820" s="18"/>
      <c r="SJU820" s="18"/>
      <c r="SJV820" s="18"/>
      <c r="SJW820" s="18"/>
      <c r="SJX820" s="18"/>
      <c r="SJY820" s="18"/>
      <c r="SJZ820" s="18"/>
      <c r="SKA820" s="18"/>
      <c r="SKB820" s="18"/>
      <c r="SKC820" s="18"/>
      <c r="SKD820" s="18"/>
      <c r="SKE820" s="18"/>
      <c r="SKF820" s="18"/>
      <c r="SKG820" s="18"/>
      <c r="SKH820" s="18"/>
      <c r="SKI820" s="18"/>
      <c r="SKJ820" s="18"/>
      <c r="SKK820" s="18"/>
      <c r="SKL820" s="18"/>
      <c r="SKM820" s="18"/>
      <c r="SKN820" s="18"/>
      <c r="SKO820" s="18"/>
      <c r="SKP820" s="18"/>
      <c r="SKQ820" s="18"/>
      <c r="SKR820" s="18"/>
      <c r="SKS820" s="18"/>
      <c r="SKT820" s="18"/>
      <c r="SKU820" s="18"/>
      <c r="SKV820" s="18"/>
      <c r="SKW820" s="18"/>
      <c r="SKX820" s="18"/>
      <c r="SKY820" s="18"/>
      <c r="SKZ820" s="18"/>
      <c r="SLA820" s="18"/>
      <c r="SLB820" s="18"/>
      <c r="SLC820" s="18"/>
      <c r="SLD820" s="18"/>
      <c r="SLE820" s="18"/>
      <c r="SLF820" s="18"/>
      <c r="SLG820" s="18"/>
      <c r="SLH820" s="18"/>
      <c r="SLI820" s="18"/>
      <c r="SLJ820" s="18"/>
      <c r="SLK820" s="18"/>
      <c r="SLL820" s="18"/>
      <c r="SLM820" s="18"/>
      <c r="SLN820" s="18"/>
      <c r="SLO820" s="18"/>
      <c r="SLP820" s="18"/>
      <c r="SLQ820" s="18"/>
      <c r="SLR820" s="18"/>
      <c r="SLS820" s="18"/>
      <c r="SLT820" s="18"/>
      <c r="SLU820" s="18"/>
      <c r="SLV820" s="18"/>
      <c r="SLW820" s="18"/>
      <c r="SLX820" s="18"/>
      <c r="SLY820" s="18"/>
      <c r="SLZ820" s="18"/>
      <c r="SMA820" s="18"/>
      <c r="SMB820" s="18"/>
      <c r="SMC820" s="18"/>
      <c r="SMD820" s="18"/>
      <c r="SME820" s="18"/>
      <c r="SMF820" s="18"/>
      <c r="SMG820" s="18"/>
      <c r="SMH820" s="18"/>
      <c r="SMI820" s="18"/>
      <c r="SMJ820" s="18"/>
      <c r="SMK820" s="18"/>
      <c r="SML820" s="18"/>
      <c r="SMM820" s="18"/>
      <c r="SMN820" s="18"/>
      <c r="SMO820" s="18"/>
      <c r="SMP820" s="18"/>
      <c r="SMQ820" s="18"/>
      <c r="SMR820" s="18"/>
      <c r="SMS820" s="18"/>
      <c r="SMT820" s="18"/>
      <c r="SMU820" s="18"/>
      <c r="SMV820" s="18"/>
      <c r="SMW820" s="18"/>
      <c r="SMX820" s="18"/>
      <c r="SMY820" s="18"/>
      <c r="SMZ820" s="18"/>
      <c r="SNA820" s="18"/>
      <c r="SNB820" s="18"/>
      <c r="SNC820" s="18"/>
      <c r="SND820" s="18"/>
      <c r="SNE820" s="18"/>
      <c r="SNF820" s="18"/>
      <c r="SNG820" s="18"/>
      <c r="SNH820" s="18"/>
      <c r="SNI820" s="18"/>
      <c r="SNJ820" s="18"/>
      <c r="SNK820" s="18"/>
      <c r="SNL820" s="18"/>
      <c r="SNM820" s="18"/>
      <c r="SNN820" s="18"/>
      <c r="SNO820" s="18"/>
      <c r="SNP820" s="18"/>
      <c r="SNQ820" s="18"/>
      <c r="SNR820" s="18"/>
      <c r="SNS820" s="18"/>
      <c r="SNT820" s="18"/>
      <c r="SNU820" s="18"/>
      <c r="SNV820" s="18"/>
      <c r="SNW820" s="18"/>
      <c r="SNX820" s="18"/>
      <c r="SNY820" s="18"/>
      <c r="SNZ820" s="18"/>
      <c r="SOA820" s="18"/>
      <c r="SOB820" s="18"/>
      <c r="SOC820" s="18"/>
      <c r="SOD820" s="18"/>
      <c r="SOE820" s="18"/>
      <c r="SOF820" s="18"/>
      <c r="SOG820" s="18"/>
      <c r="SOH820" s="18"/>
      <c r="SOI820" s="18"/>
      <c r="SOJ820" s="18"/>
      <c r="SOK820" s="18"/>
      <c r="SOL820" s="18"/>
      <c r="SOM820" s="18"/>
      <c r="SON820" s="18"/>
      <c r="SOO820" s="18"/>
      <c r="SOP820" s="18"/>
      <c r="SOQ820" s="18"/>
      <c r="SOR820" s="18"/>
      <c r="SOS820" s="18"/>
      <c r="SOT820" s="18"/>
      <c r="SOU820" s="18"/>
      <c r="SOV820" s="18"/>
      <c r="SOW820" s="18"/>
      <c r="SOX820" s="18"/>
      <c r="SOY820" s="18"/>
      <c r="SOZ820" s="18"/>
      <c r="SPA820" s="18"/>
      <c r="SPB820" s="18"/>
      <c r="SPC820" s="18"/>
      <c r="SPD820" s="18"/>
      <c r="SPE820" s="18"/>
      <c r="SPF820" s="18"/>
      <c r="SPG820" s="18"/>
      <c r="SPH820" s="18"/>
      <c r="SPI820" s="18"/>
      <c r="SPJ820" s="18"/>
      <c r="SPK820" s="18"/>
      <c r="SPL820" s="18"/>
      <c r="SPM820" s="18"/>
      <c r="SPN820" s="18"/>
      <c r="SPO820" s="18"/>
      <c r="SPP820" s="18"/>
      <c r="SPQ820" s="18"/>
      <c r="SPR820" s="18"/>
      <c r="SPS820" s="18"/>
      <c r="SPT820" s="18"/>
      <c r="SPU820" s="18"/>
      <c r="SPV820" s="18"/>
      <c r="SPW820" s="18"/>
      <c r="SPX820" s="18"/>
      <c r="SPY820" s="18"/>
      <c r="SPZ820" s="18"/>
      <c r="SQA820" s="18"/>
      <c r="SQB820" s="18"/>
      <c r="SQC820" s="18"/>
      <c r="SQD820" s="18"/>
      <c r="SQE820" s="18"/>
      <c r="SQF820" s="18"/>
      <c r="SQG820" s="18"/>
      <c r="SQH820" s="18"/>
      <c r="SQI820" s="18"/>
      <c r="SQJ820" s="18"/>
      <c r="SQK820" s="18"/>
      <c r="SQL820" s="18"/>
      <c r="SQM820" s="18"/>
      <c r="SQN820" s="18"/>
      <c r="SQO820" s="18"/>
      <c r="SQP820" s="18"/>
      <c r="SQQ820" s="18"/>
      <c r="SQR820" s="18"/>
      <c r="SQS820" s="18"/>
      <c r="SQT820" s="18"/>
      <c r="SQU820" s="18"/>
      <c r="SQV820" s="18"/>
      <c r="SQW820" s="18"/>
      <c r="SQX820" s="18"/>
      <c r="SQY820" s="18"/>
      <c r="SQZ820" s="18"/>
      <c r="SRA820" s="18"/>
      <c r="SRB820" s="18"/>
      <c r="SRC820" s="18"/>
      <c r="SRD820" s="18"/>
      <c r="SRE820" s="18"/>
      <c r="SRF820" s="18"/>
      <c r="SRG820" s="18"/>
      <c r="SRH820" s="18"/>
      <c r="SRI820" s="18"/>
      <c r="SRJ820" s="18"/>
      <c r="SRK820" s="18"/>
      <c r="SRL820" s="18"/>
      <c r="SRM820" s="18"/>
      <c r="SRN820" s="18"/>
      <c r="SRO820" s="18"/>
      <c r="SRP820" s="18"/>
      <c r="SRQ820" s="18"/>
      <c r="SRR820" s="18"/>
      <c r="SRS820" s="18"/>
      <c r="SRT820" s="18"/>
      <c r="SRU820" s="18"/>
      <c r="SRV820" s="18"/>
      <c r="SRW820" s="18"/>
      <c r="SRX820" s="18"/>
      <c r="SRY820" s="18"/>
      <c r="SRZ820" s="18"/>
      <c r="SSA820" s="18"/>
      <c r="SSB820" s="18"/>
      <c r="SSC820" s="18"/>
      <c r="SSD820" s="18"/>
      <c r="SSE820" s="18"/>
      <c r="SSF820" s="18"/>
      <c r="SSG820" s="18"/>
      <c r="SSH820" s="18"/>
      <c r="SSI820" s="18"/>
      <c r="SSJ820" s="18"/>
      <c r="SSK820" s="18"/>
      <c r="SSL820" s="18"/>
      <c r="SSM820" s="18"/>
      <c r="SSN820" s="18"/>
      <c r="SSO820" s="18"/>
      <c r="SSP820" s="18"/>
      <c r="SSQ820" s="18"/>
      <c r="SSR820" s="18"/>
      <c r="SSS820" s="18"/>
      <c r="SST820" s="18"/>
      <c r="SSU820" s="18"/>
      <c r="SSV820" s="18"/>
      <c r="SSW820" s="18"/>
      <c r="SSX820" s="18"/>
      <c r="SSY820" s="18"/>
      <c r="SSZ820" s="18"/>
      <c r="STA820" s="18"/>
      <c r="STB820" s="18"/>
      <c r="STC820" s="18"/>
      <c r="STD820" s="18"/>
      <c r="STE820" s="18"/>
      <c r="STF820" s="18"/>
      <c r="STG820" s="18"/>
      <c r="STH820" s="18"/>
      <c r="STI820" s="18"/>
      <c r="STJ820" s="18"/>
      <c r="STK820" s="18"/>
      <c r="STL820" s="18"/>
      <c r="STM820" s="18"/>
      <c r="STN820" s="18"/>
      <c r="STO820" s="18"/>
      <c r="STP820" s="18"/>
      <c r="STQ820" s="18"/>
      <c r="STR820" s="18"/>
      <c r="STS820" s="18"/>
      <c r="STT820" s="18"/>
      <c r="STU820" s="18"/>
      <c r="STV820" s="18"/>
      <c r="STW820" s="18"/>
      <c r="STX820" s="18"/>
      <c r="STY820" s="18"/>
      <c r="STZ820" s="18"/>
      <c r="SUA820" s="18"/>
      <c r="SUB820" s="18"/>
      <c r="SUC820" s="18"/>
      <c r="SUD820" s="18"/>
      <c r="SUE820" s="18"/>
      <c r="SUF820" s="18"/>
      <c r="SUG820" s="18"/>
      <c r="SUH820" s="18"/>
      <c r="SUI820" s="18"/>
      <c r="SUJ820" s="18"/>
      <c r="SUK820" s="18"/>
      <c r="SUL820" s="18"/>
      <c r="SUM820" s="18"/>
      <c r="SUN820" s="18"/>
      <c r="SUO820" s="18"/>
      <c r="SUP820" s="18"/>
      <c r="SUQ820" s="18"/>
      <c r="SUR820" s="18"/>
      <c r="SUS820" s="18"/>
      <c r="SUT820" s="18"/>
      <c r="SUU820" s="18"/>
      <c r="SUV820" s="18"/>
      <c r="SUW820" s="18"/>
      <c r="SUX820" s="18"/>
      <c r="SUY820" s="18"/>
      <c r="SUZ820" s="18"/>
      <c r="SVA820" s="18"/>
      <c r="SVB820" s="18"/>
      <c r="SVC820" s="18"/>
      <c r="SVD820" s="18"/>
      <c r="SVE820" s="18"/>
      <c r="SVF820" s="18"/>
      <c r="SVG820" s="18"/>
      <c r="SVH820" s="18"/>
      <c r="SVI820" s="18"/>
      <c r="SVJ820" s="18"/>
      <c r="SVK820" s="18"/>
      <c r="SVL820" s="18"/>
      <c r="SVM820" s="18"/>
      <c r="SVN820" s="18"/>
      <c r="SVO820" s="18"/>
      <c r="SVP820" s="18"/>
      <c r="SVQ820" s="18"/>
      <c r="SVR820" s="18"/>
      <c r="SVS820" s="18"/>
      <c r="SVT820" s="18"/>
      <c r="SVU820" s="18"/>
      <c r="SVV820" s="18"/>
      <c r="SVW820" s="18"/>
      <c r="SVX820" s="18"/>
      <c r="SVY820" s="18"/>
      <c r="SVZ820" s="18"/>
      <c r="SWA820" s="18"/>
      <c r="SWB820" s="18"/>
      <c r="SWC820" s="18"/>
      <c r="SWD820" s="18"/>
      <c r="SWE820" s="18"/>
      <c r="SWF820" s="18"/>
      <c r="SWG820" s="18"/>
      <c r="SWH820" s="18"/>
      <c r="SWI820" s="18"/>
      <c r="SWJ820" s="18"/>
      <c r="SWK820" s="18"/>
      <c r="SWL820" s="18"/>
      <c r="SWM820" s="18"/>
      <c r="SWN820" s="18"/>
      <c r="SWO820" s="18"/>
      <c r="SWP820" s="18"/>
      <c r="SWQ820" s="18"/>
      <c r="SWR820" s="18"/>
      <c r="SWS820" s="18"/>
      <c r="SWT820" s="18"/>
      <c r="SWU820" s="18"/>
      <c r="SWV820" s="18"/>
      <c r="SWW820" s="18"/>
      <c r="SWX820" s="18"/>
      <c r="SWY820" s="18"/>
      <c r="SWZ820" s="18"/>
      <c r="SXA820" s="18"/>
      <c r="SXB820" s="18"/>
      <c r="SXC820" s="18"/>
      <c r="SXD820" s="18"/>
      <c r="SXE820" s="18"/>
      <c r="SXF820" s="18"/>
      <c r="SXG820" s="18"/>
      <c r="SXH820" s="18"/>
      <c r="SXI820" s="18"/>
      <c r="SXJ820" s="18"/>
      <c r="SXK820" s="18"/>
      <c r="SXL820" s="18"/>
      <c r="SXM820" s="18"/>
      <c r="SXN820" s="18"/>
      <c r="SXO820" s="18"/>
      <c r="SXP820" s="18"/>
      <c r="SXQ820" s="18"/>
      <c r="SXR820" s="18"/>
      <c r="SXS820" s="18"/>
      <c r="SXT820" s="18"/>
      <c r="SXU820" s="18"/>
      <c r="SXV820" s="18"/>
      <c r="SXW820" s="18"/>
      <c r="SXX820" s="18"/>
      <c r="SXY820" s="18"/>
      <c r="SXZ820" s="18"/>
      <c r="SYA820" s="18"/>
      <c r="SYB820" s="18"/>
      <c r="SYC820" s="18"/>
      <c r="SYD820" s="18"/>
      <c r="SYE820" s="18"/>
      <c r="SYF820" s="18"/>
      <c r="SYG820" s="18"/>
      <c r="SYH820" s="18"/>
      <c r="SYI820" s="18"/>
      <c r="SYJ820" s="18"/>
      <c r="SYK820" s="18"/>
      <c r="SYL820" s="18"/>
      <c r="SYM820" s="18"/>
      <c r="SYN820" s="18"/>
      <c r="SYO820" s="18"/>
      <c r="SYP820" s="18"/>
      <c r="SYQ820" s="18"/>
      <c r="SYR820" s="18"/>
      <c r="SYS820" s="18"/>
      <c r="SYT820" s="18"/>
      <c r="SYU820" s="18"/>
      <c r="SYV820" s="18"/>
      <c r="SYW820" s="18"/>
      <c r="SYX820" s="18"/>
      <c r="SYY820" s="18"/>
      <c r="SYZ820" s="18"/>
      <c r="SZA820" s="18"/>
      <c r="SZB820" s="18"/>
      <c r="SZC820" s="18"/>
      <c r="SZD820" s="18"/>
      <c r="SZE820" s="18"/>
      <c r="SZF820" s="18"/>
      <c r="SZG820" s="18"/>
      <c r="SZH820" s="18"/>
      <c r="SZI820" s="18"/>
      <c r="SZJ820" s="18"/>
      <c r="SZK820" s="18"/>
      <c r="SZL820" s="18"/>
      <c r="SZM820" s="18"/>
      <c r="SZN820" s="18"/>
      <c r="SZO820" s="18"/>
      <c r="SZP820" s="18"/>
      <c r="SZQ820" s="18"/>
      <c r="SZR820" s="18"/>
      <c r="SZS820" s="18"/>
      <c r="SZT820" s="18"/>
      <c r="SZU820" s="18"/>
      <c r="SZV820" s="18"/>
      <c r="SZW820" s="18"/>
      <c r="SZX820" s="18"/>
      <c r="SZY820" s="18"/>
      <c r="SZZ820" s="18"/>
      <c r="TAA820" s="18"/>
      <c r="TAB820" s="18"/>
      <c r="TAC820" s="18"/>
      <c r="TAD820" s="18"/>
      <c r="TAE820" s="18"/>
      <c r="TAF820" s="18"/>
      <c r="TAG820" s="18"/>
      <c r="TAH820" s="18"/>
      <c r="TAI820" s="18"/>
      <c r="TAJ820" s="18"/>
      <c r="TAK820" s="18"/>
      <c r="TAL820" s="18"/>
      <c r="TAM820" s="18"/>
      <c r="TAN820" s="18"/>
      <c r="TAO820" s="18"/>
      <c r="TAP820" s="18"/>
      <c r="TAQ820" s="18"/>
      <c r="TAR820" s="18"/>
      <c r="TAS820" s="18"/>
      <c r="TAT820" s="18"/>
      <c r="TAU820" s="18"/>
      <c r="TAV820" s="18"/>
      <c r="TAW820" s="18"/>
      <c r="TAX820" s="18"/>
      <c r="TAY820" s="18"/>
      <c r="TAZ820" s="18"/>
      <c r="TBA820" s="18"/>
      <c r="TBB820" s="18"/>
      <c r="TBC820" s="18"/>
      <c r="TBD820" s="18"/>
      <c r="TBE820" s="18"/>
      <c r="TBF820" s="18"/>
      <c r="TBG820" s="18"/>
      <c r="TBH820" s="18"/>
      <c r="TBI820" s="18"/>
      <c r="TBJ820" s="18"/>
      <c r="TBK820" s="18"/>
      <c r="TBL820" s="18"/>
      <c r="TBM820" s="18"/>
      <c r="TBN820" s="18"/>
      <c r="TBO820" s="18"/>
      <c r="TBP820" s="18"/>
      <c r="TBQ820" s="18"/>
      <c r="TBR820" s="18"/>
      <c r="TBS820" s="18"/>
      <c r="TBT820" s="18"/>
      <c r="TBU820" s="18"/>
      <c r="TBV820" s="18"/>
      <c r="TBW820" s="18"/>
      <c r="TBX820" s="18"/>
      <c r="TBY820" s="18"/>
      <c r="TBZ820" s="18"/>
      <c r="TCA820" s="18"/>
      <c r="TCB820" s="18"/>
      <c r="TCC820" s="18"/>
      <c r="TCD820" s="18"/>
      <c r="TCE820" s="18"/>
      <c r="TCF820" s="18"/>
      <c r="TCG820" s="18"/>
      <c r="TCH820" s="18"/>
      <c r="TCI820" s="18"/>
      <c r="TCJ820" s="18"/>
      <c r="TCK820" s="18"/>
      <c r="TCL820" s="18"/>
      <c r="TCM820" s="18"/>
      <c r="TCN820" s="18"/>
      <c r="TCO820" s="18"/>
      <c r="TCP820" s="18"/>
      <c r="TCQ820" s="18"/>
      <c r="TCR820" s="18"/>
      <c r="TCS820" s="18"/>
      <c r="TCT820" s="18"/>
      <c r="TCU820" s="18"/>
      <c r="TCV820" s="18"/>
      <c r="TCW820" s="18"/>
      <c r="TCX820" s="18"/>
      <c r="TCY820" s="18"/>
      <c r="TCZ820" s="18"/>
      <c r="TDA820" s="18"/>
      <c r="TDB820" s="18"/>
      <c r="TDC820" s="18"/>
      <c r="TDD820" s="18"/>
      <c r="TDE820" s="18"/>
      <c r="TDF820" s="18"/>
      <c r="TDG820" s="18"/>
      <c r="TDH820" s="18"/>
      <c r="TDI820" s="18"/>
      <c r="TDJ820" s="18"/>
      <c r="TDK820" s="18"/>
      <c r="TDL820" s="18"/>
      <c r="TDM820" s="18"/>
      <c r="TDN820" s="18"/>
      <c r="TDO820" s="18"/>
      <c r="TDP820" s="18"/>
      <c r="TDQ820" s="18"/>
      <c r="TDR820" s="18"/>
      <c r="TDS820" s="18"/>
      <c r="TDT820" s="18"/>
      <c r="TDU820" s="18"/>
      <c r="TDV820" s="18"/>
      <c r="TDW820" s="18"/>
      <c r="TDX820" s="18"/>
      <c r="TDY820" s="18"/>
      <c r="TDZ820" s="18"/>
      <c r="TEA820" s="18"/>
      <c r="TEB820" s="18"/>
      <c r="TEC820" s="18"/>
      <c r="TED820" s="18"/>
      <c r="TEE820" s="18"/>
      <c r="TEF820" s="18"/>
      <c r="TEG820" s="18"/>
      <c r="TEH820" s="18"/>
      <c r="TEI820" s="18"/>
      <c r="TEJ820" s="18"/>
      <c r="TEK820" s="18"/>
      <c r="TEL820" s="18"/>
      <c r="TEM820" s="18"/>
      <c r="TEN820" s="18"/>
      <c r="TEO820" s="18"/>
      <c r="TEP820" s="18"/>
      <c r="TEQ820" s="18"/>
      <c r="TER820" s="18"/>
      <c r="TES820" s="18"/>
      <c r="TET820" s="18"/>
      <c r="TEU820" s="18"/>
      <c r="TEV820" s="18"/>
      <c r="TEW820" s="18"/>
      <c r="TEX820" s="18"/>
      <c r="TEY820" s="18"/>
      <c r="TEZ820" s="18"/>
      <c r="TFA820" s="18"/>
      <c r="TFB820" s="18"/>
      <c r="TFC820" s="18"/>
      <c r="TFD820" s="18"/>
      <c r="TFE820" s="18"/>
      <c r="TFF820" s="18"/>
      <c r="TFG820" s="18"/>
      <c r="TFH820" s="18"/>
      <c r="TFI820" s="18"/>
      <c r="TFJ820" s="18"/>
      <c r="TFK820" s="18"/>
      <c r="TFL820" s="18"/>
      <c r="TFM820" s="18"/>
      <c r="TFN820" s="18"/>
      <c r="TFO820" s="18"/>
      <c r="TFP820" s="18"/>
      <c r="TFQ820" s="18"/>
      <c r="TFR820" s="18"/>
      <c r="TFS820" s="18"/>
      <c r="TFT820" s="18"/>
      <c r="TFU820" s="18"/>
      <c r="TFV820" s="18"/>
      <c r="TFW820" s="18"/>
      <c r="TFX820" s="18"/>
      <c r="TFY820" s="18"/>
      <c r="TFZ820" s="18"/>
      <c r="TGA820" s="18"/>
      <c r="TGB820" s="18"/>
      <c r="TGC820" s="18"/>
      <c r="TGD820" s="18"/>
      <c r="TGE820" s="18"/>
      <c r="TGF820" s="18"/>
      <c r="TGG820" s="18"/>
      <c r="TGH820" s="18"/>
      <c r="TGI820" s="18"/>
      <c r="TGJ820" s="18"/>
      <c r="TGK820" s="18"/>
      <c r="TGL820" s="18"/>
      <c r="TGM820" s="18"/>
      <c r="TGN820" s="18"/>
      <c r="TGO820" s="18"/>
      <c r="TGP820" s="18"/>
      <c r="TGQ820" s="18"/>
      <c r="TGR820" s="18"/>
      <c r="TGS820" s="18"/>
      <c r="TGT820" s="18"/>
      <c r="TGU820" s="18"/>
      <c r="TGV820" s="18"/>
      <c r="TGW820" s="18"/>
      <c r="TGX820" s="18"/>
      <c r="TGY820" s="18"/>
      <c r="TGZ820" s="18"/>
      <c r="THA820" s="18"/>
      <c r="THB820" s="18"/>
      <c r="THC820" s="18"/>
      <c r="THD820" s="18"/>
      <c r="THE820" s="18"/>
      <c r="THF820" s="18"/>
      <c r="THG820" s="18"/>
      <c r="THH820" s="18"/>
      <c r="THI820" s="18"/>
      <c r="THJ820" s="18"/>
      <c r="THK820" s="18"/>
      <c r="THL820" s="18"/>
      <c r="THM820" s="18"/>
      <c r="THN820" s="18"/>
      <c r="THO820" s="18"/>
      <c r="THP820" s="18"/>
      <c r="THQ820" s="18"/>
      <c r="THR820" s="18"/>
      <c r="THS820" s="18"/>
      <c r="THT820" s="18"/>
      <c r="THU820" s="18"/>
      <c r="THV820" s="18"/>
      <c r="THW820" s="18"/>
      <c r="THX820" s="18"/>
      <c r="THY820" s="18"/>
      <c r="THZ820" s="18"/>
      <c r="TIA820" s="18"/>
      <c r="TIB820" s="18"/>
      <c r="TIC820" s="18"/>
      <c r="TID820" s="18"/>
      <c r="TIE820" s="18"/>
      <c r="TIF820" s="18"/>
      <c r="TIG820" s="18"/>
      <c r="TIH820" s="18"/>
      <c r="TII820" s="18"/>
      <c r="TIJ820" s="18"/>
      <c r="TIK820" s="18"/>
      <c r="TIL820" s="18"/>
      <c r="TIM820" s="18"/>
      <c r="TIN820" s="18"/>
      <c r="TIO820" s="18"/>
      <c r="TIP820" s="18"/>
      <c r="TIQ820" s="18"/>
      <c r="TIR820" s="18"/>
      <c r="TIS820" s="18"/>
      <c r="TIT820" s="18"/>
      <c r="TIU820" s="18"/>
      <c r="TIV820" s="18"/>
      <c r="TIW820" s="18"/>
      <c r="TIX820" s="18"/>
      <c r="TIY820" s="18"/>
      <c r="TIZ820" s="18"/>
      <c r="TJA820" s="18"/>
      <c r="TJB820" s="18"/>
      <c r="TJC820" s="18"/>
      <c r="TJD820" s="18"/>
      <c r="TJE820" s="18"/>
      <c r="TJF820" s="18"/>
      <c r="TJG820" s="18"/>
      <c r="TJH820" s="18"/>
      <c r="TJI820" s="18"/>
      <c r="TJJ820" s="18"/>
      <c r="TJK820" s="18"/>
      <c r="TJL820" s="18"/>
      <c r="TJM820" s="18"/>
      <c r="TJN820" s="18"/>
      <c r="TJO820" s="18"/>
      <c r="TJP820" s="18"/>
      <c r="TJQ820" s="18"/>
      <c r="TJR820" s="18"/>
      <c r="TJS820" s="18"/>
      <c r="TJT820" s="18"/>
      <c r="TJU820" s="18"/>
      <c r="TJV820" s="18"/>
      <c r="TJW820" s="18"/>
      <c r="TJX820" s="18"/>
      <c r="TJY820" s="18"/>
      <c r="TJZ820" s="18"/>
      <c r="TKA820" s="18"/>
      <c r="TKB820" s="18"/>
      <c r="TKC820" s="18"/>
      <c r="TKD820" s="18"/>
      <c r="TKE820" s="18"/>
      <c r="TKF820" s="18"/>
      <c r="TKG820" s="18"/>
      <c r="TKH820" s="18"/>
      <c r="TKI820" s="18"/>
      <c r="TKJ820" s="18"/>
      <c r="TKK820" s="18"/>
      <c r="TKL820" s="18"/>
      <c r="TKM820" s="18"/>
      <c r="TKN820" s="18"/>
      <c r="TKO820" s="18"/>
      <c r="TKP820" s="18"/>
      <c r="TKQ820" s="18"/>
      <c r="TKR820" s="18"/>
      <c r="TKS820" s="18"/>
      <c r="TKT820" s="18"/>
      <c r="TKU820" s="18"/>
      <c r="TKV820" s="18"/>
      <c r="TKW820" s="18"/>
      <c r="TKX820" s="18"/>
      <c r="TKY820" s="18"/>
      <c r="TKZ820" s="18"/>
      <c r="TLA820" s="18"/>
      <c r="TLB820" s="18"/>
      <c r="TLC820" s="18"/>
      <c r="TLD820" s="18"/>
      <c r="TLE820" s="18"/>
      <c r="TLF820" s="18"/>
      <c r="TLG820" s="18"/>
      <c r="TLH820" s="18"/>
      <c r="TLI820" s="18"/>
      <c r="TLJ820" s="18"/>
      <c r="TLK820" s="18"/>
      <c r="TLL820" s="18"/>
      <c r="TLM820" s="18"/>
      <c r="TLN820" s="18"/>
      <c r="TLO820" s="18"/>
      <c r="TLP820" s="18"/>
      <c r="TLQ820" s="18"/>
      <c r="TLR820" s="18"/>
      <c r="TLS820" s="18"/>
      <c r="TLT820" s="18"/>
      <c r="TLU820" s="18"/>
      <c r="TLV820" s="18"/>
      <c r="TLW820" s="18"/>
      <c r="TLX820" s="18"/>
      <c r="TLY820" s="18"/>
      <c r="TLZ820" s="18"/>
      <c r="TMA820" s="18"/>
      <c r="TMB820" s="18"/>
      <c r="TMC820" s="18"/>
      <c r="TMD820" s="18"/>
      <c r="TME820" s="18"/>
      <c r="TMF820" s="18"/>
      <c r="TMG820" s="18"/>
      <c r="TMH820" s="18"/>
      <c r="TMI820" s="18"/>
      <c r="TMJ820" s="18"/>
      <c r="TMK820" s="18"/>
      <c r="TML820" s="18"/>
      <c r="TMM820" s="18"/>
      <c r="TMN820" s="18"/>
      <c r="TMO820" s="18"/>
      <c r="TMP820" s="18"/>
      <c r="TMQ820" s="18"/>
      <c r="TMR820" s="18"/>
      <c r="TMS820" s="18"/>
      <c r="TMT820" s="18"/>
      <c r="TMU820" s="18"/>
      <c r="TMV820" s="18"/>
      <c r="TMW820" s="18"/>
      <c r="TMX820" s="18"/>
      <c r="TMY820" s="18"/>
      <c r="TMZ820" s="18"/>
      <c r="TNA820" s="18"/>
      <c r="TNB820" s="18"/>
      <c r="TNC820" s="18"/>
      <c r="TND820" s="18"/>
      <c r="TNE820" s="18"/>
      <c r="TNF820" s="18"/>
      <c r="TNG820" s="18"/>
      <c r="TNH820" s="18"/>
      <c r="TNI820" s="18"/>
      <c r="TNJ820" s="18"/>
      <c r="TNK820" s="18"/>
      <c r="TNL820" s="18"/>
      <c r="TNM820" s="18"/>
      <c r="TNN820" s="18"/>
      <c r="TNO820" s="18"/>
      <c r="TNP820" s="18"/>
      <c r="TNQ820" s="18"/>
      <c r="TNR820" s="18"/>
      <c r="TNS820" s="18"/>
      <c r="TNT820" s="18"/>
      <c r="TNU820" s="18"/>
      <c r="TNV820" s="18"/>
      <c r="TNW820" s="18"/>
      <c r="TNX820" s="18"/>
      <c r="TNY820" s="18"/>
      <c r="TNZ820" s="18"/>
      <c r="TOA820" s="18"/>
      <c r="TOB820" s="18"/>
      <c r="TOC820" s="18"/>
      <c r="TOD820" s="18"/>
      <c r="TOE820" s="18"/>
      <c r="TOF820" s="18"/>
      <c r="TOG820" s="18"/>
      <c r="TOH820" s="18"/>
      <c r="TOI820" s="18"/>
      <c r="TOJ820" s="18"/>
      <c r="TOK820" s="18"/>
      <c r="TOL820" s="18"/>
      <c r="TOM820" s="18"/>
      <c r="TON820" s="18"/>
      <c r="TOO820" s="18"/>
      <c r="TOP820" s="18"/>
      <c r="TOQ820" s="18"/>
      <c r="TOR820" s="18"/>
      <c r="TOS820" s="18"/>
      <c r="TOT820" s="18"/>
      <c r="TOU820" s="18"/>
      <c r="TOV820" s="18"/>
      <c r="TOW820" s="18"/>
      <c r="TOX820" s="18"/>
      <c r="TOY820" s="18"/>
      <c r="TOZ820" s="18"/>
      <c r="TPA820" s="18"/>
      <c r="TPB820" s="18"/>
      <c r="TPC820" s="18"/>
      <c r="TPD820" s="18"/>
      <c r="TPE820" s="18"/>
      <c r="TPF820" s="18"/>
      <c r="TPG820" s="18"/>
      <c r="TPH820" s="18"/>
      <c r="TPI820" s="18"/>
      <c r="TPJ820" s="18"/>
      <c r="TPK820" s="18"/>
      <c r="TPL820" s="18"/>
      <c r="TPM820" s="18"/>
      <c r="TPN820" s="18"/>
      <c r="TPO820" s="18"/>
      <c r="TPP820" s="18"/>
      <c r="TPQ820" s="18"/>
      <c r="TPR820" s="18"/>
      <c r="TPS820" s="18"/>
      <c r="TPT820" s="18"/>
      <c r="TPU820" s="18"/>
      <c r="TPV820" s="18"/>
      <c r="TPW820" s="18"/>
      <c r="TPX820" s="18"/>
      <c r="TPY820" s="18"/>
      <c r="TPZ820" s="18"/>
      <c r="TQA820" s="18"/>
      <c r="TQB820" s="18"/>
      <c r="TQC820" s="18"/>
      <c r="TQD820" s="18"/>
      <c r="TQE820" s="18"/>
      <c r="TQF820" s="18"/>
      <c r="TQG820" s="18"/>
      <c r="TQH820" s="18"/>
      <c r="TQI820" s="18"/>
      <c r="TQJ820" s="18"/>
      <c r="TQK820" s="18"/>
      <c r="TQL820" s="18"/>
      <c r="TQM820" s="18"/>
      <c r="TQN820" s="18"/>
      <c r="TQO820" s="18"/>
      <c r="TQP820" s="18"/>
      <c r="TQQ820" s="18"/>
      <c r="TQR820" s="18"/>
      <c r="TQS820" s="18"/>
      <c r="TQT820" s="18"/>
      <c r="TQU820" s="18"/>
      <c r="TQV820" s="18"/>
      <c r="TQW820" s="18"/>
      <c r="TQX820" s="18"/>
      <c r="TQY820" s="18"/>
      <c r="TQZ820" s="18"/>
      <c r="TRA820" s="18"/>
      <c r="TRB820" s="18"/>
      <c r="TRC820" s="18"/>
      <c r="TRD820" s="18"/>
      <c r="TRE820" s="18"/>
      <c r="TRF820" s="18"/>
      <c r="TRG820" s="18"/>
      <c r="TRH820" s="18"/>
      <c r="TRI820" s="18"/>
      <c r="TRJ820" s="18"/>
      <c r="TRK820" s="18"/>
      <c r="TRL820" s="18"/>
      <c r="TRM820" s="18"/>
      <c r="TRN820" s="18"/>
      <c r="TRO820" s="18"/>
      <c r="TRP820" s="18"/>
      <c r="TRQ820" s="18"/>
      <c r="TRR820" s="18"/>
      <c r="TRS820" s="18"/>
      <c r="TRT820" s="18"/>
      <c r="TRU820" s="18"/>
      <c r="TRV820" s="18"/>
      <c r="TRW820" s="18"/>
      <c r="TRX820" s="18"/>
      <c r="TRY820" s="18"/>
      <c r="TRZ820" s="18"/>
      <c r="TSA820" s="18"/>
      <c r="TSB820" s="18"/>
      <c r="TSC820" s="18"/>
      <c r="TSD820" s="18"/>
      <c r="TSE820" s="18"/>
      <c r="TSF820" s="18"/>
      <c r="TSG820" s="18"/>
      <c r="TSH820" s="18"/>
      <c r="TSI820" s="18"/>
      <c r="TSJ820" s="18"/>
      <c r="TSK820" s="18"/>
      <c r="TSL820" s="18"/>
      <c r="TSM820" s="18"/>
      <c r="TSN820" s="18"/>
      <c r="TSO820" s="18"/>
      <c r="TSP820" s="18"/>
      <c r="TSQ820" s="18"/>
      <c r="TSR820" s="18"/>
      <c r="TSS820" s="18"/>
      <c r="TST820" s="18"/>
      <c r="TSU820" s="18"/>
      <c r="TSV820" s="18"/>
      <c r="TSW820" s="18"/>
      <c r="TSX820" s="18"/>
      <c r="TSY820" s="18"/>
      <c r="TSZ820" s="18"/>
      <c r="TTA820" s="18"/>
      <c r="TTB820" s="18"/>
      <c r="TTC820" s="18"/>
      <c r="TTD820" s="18"/>
      <c r="TTE820" s="18"/>
      <c r="TTF820" s="18"/>
      <c r="TTG820" s="18"/>
      <c r="TTH820" s="18"/>
      <c r="TTI820" s="18"/>
      <c r="TTJ820" s="18"/>
      <c r="TTK820" s="18"/>
      <c r="TTL820" s="18"/>
      <c r="TTM820" s="18"/>
      <c r="TTN820" s="18"/>
      <c r="TTO820" s="18"/>
      <c r="TTP820" s="18"/>
      <c r="TTQ820" s="18"/>
      <c r="TTR820" s="18"/>
      <c r="TTS820" s="18"/>
      <c r="TTT820" s="18"/>
      <c r="TTU820" s="18"/>
      <c r="TTV820" s="18"/>
      <c r="TTW820" s="18"/>
      <c r="TTX820" s="18"/>
      <c r="TTY820" s="18"/>
      <c r="TTZ820" s="18"/>
      <c r="TUA820" s="18"/>
      <c r="TUB820" s="18"/>
      <c r="TUC820" s="18"/>
      <c r="TUD820" s="18"/>
      <c r="TUE820" s="18"/>
      <c r="TUF820" s="18"/>
      <c r="TUG820" s="18"/>
      <c r="TUH820" s="18"/>
      <c r="TUI820" s="18"/>
      <c r="TUJ820" s="18"/>
      <c r="TUK820" s="18"/>
      <c r="TUL820" s="18"/>
      <c r="TUM820" s="18"/>
      <c r="TUN820" s="18"/>
      <c r="TUO820" s="18"/>
      <c r="TUP820" s="18"/>
      <c r="TUQ820" s="18"/>
      <c r="TUR820" s="18"/>
      <c r="TUS820" s="18"/>
      <c r="TUT820" s="18"/>
      <c r="TUU820" s="18"/>
      <c r="TUV820" s="18"/>
      <c r="TUW820" s="18"/>
      <c r="TUX820" s="18"/>
      <c r="TUY820" s="18"/>
      <c r="TUZ820" s="18"/>
      <c r="TVA820" s="18"/>
      <c r="TVB820" s="18"/>
      <c r="TVC820" s="18"/>
      <c r="TVD820" s="18"/>
      <c r="TVE820" s="18"/>
      <c r="TVF820" s="18"/>
      <c r="TVG820" s="18"/>
      <c r="TVH820" s="18"/>
      <c r="TVI820" s="18"/>
      <c r="TVJ820" s="18"/>
      <c r="TVK820" s="18"/>
      <c r="TVL820" s="18"/>
      <c r="TVM820" s="18"/>
      <c r="TVN820" s="18"/>
      <c r="TVO820" s="18"/>
      <c r="TVP820" s="18"/>
      <c r="TVQ820" s="18"/>
      <c r="TVR820" s="18"/>
      <c r="TVS820" s="18"/>
      <c r="TVT820" s="18"/>
      <c r="TVU820" s="18"/>
      <c r="TVV820" s="18"/>
      <c r="TVW820" s="18"/>
      <c r="TVX820" s="18"/>
      <c r="TVY820" s="18"/>
      <c r="TVZ820" s="18"/>
      <c r="TWA820" s="18"/>
      <c r="TWB820" s="18"/>
      <c r="TWC820" s="18"/>
      <c r="TWD820" s="18"/>
      <c r="TWE820" s="18"/>
      <c r="TWF820" s="18"/>
      <c r="TWG820" s="18"/>
      <c r="TWH820" s="18"/>
      <c r="TWI820" s="18"/>
      <c r="TWJ820" s="18"/>
      <c r="TWK820" s="18"/>
      <c r="TWL820" s="18"/>
      <c r="TWM820" s="18"/>
      <c r="TWN820" s="18"/>
      <c r="TWO820" s="18"/>
      <c r="TWP820" s="18"/>
      <c r="TWQ820" s="18"/>
      <c r="TWR820" s="18"/>
      <c r="TWS820" s="18"/>
      <c r="TWT820" s="18"/>
      <c r="TWU820" s="18"/>
      <c r="TWV820" s="18"/>
      <c r="TWW820" s="18"/>
      <c r="TWX820" s="18"/>
      <c r="TWY820" s="18"/>
      <c r="TWZ820" s="18"/>
      <c r="TXA820" s="18"/>
      <c r="TXB820" s="18"/>
      <c r="TXC820" s="18"/>
      <c r="TXD820" s="18"/>
      <c r="TXE820" s="18"/>
      <c r="TXF820" s="18"/>
      <c r="TXG820" s="18"/>
      <c r="TXH820" s="18"/>
      <c r="TXI820" s="18"/>
      <c r="TXJ820" s="18"/>
      <c r="TXK820" s="18"/>
      <c r="TXL820" s="18"/>
      <c r="TXM820" s="18"/>
      <c r="TXN820" s="18"/>
      <c r="TXO820" s="18"/>
      <c r="TXP820" s="18"/>
      <c r="TXQ820" s="18"/>
      <c r="TXR820" s="18"/>
      <c r="TXS820" s="18"/>
      <c r="TXT820" s="18"/>
      <c r="TXU820" s="18"/>
      <c r="TXV820" s="18"/>
      <c r="TXW820" s="18"/>
      <c r="TXX820" s="18"/>
      <c r="TXY820" s="18"/>
      <c r="TXZ820" s="18"/>
      <c r="TYA820" s="18"/>
      <c r="TYB820" s="18"/>
      <c r="TYC820" s="18"/>
      <c r="TYD820" s="18"/>
      <c r="TYE820" s="18"/>
      <c r="TYF820" s="18"/>
      <c r="TYG820" s="18"/>
      <c r="TYH820" s="18"/>
      <c r="TYI820" s="18"/>
      <c r="TYJ820" s="18"/>
      <c r="TYK820" s="18"/>
      <c r="TYL820" s="18"/>
      <c r="TYM820" s="18"/>
      <c r="TYN820" s="18"/>
      <c r="TYO820" s="18"/>
      <c r="TYP820" s="18"/>
      <c r="TYQ820" s="18"/>
      <c r="TYR820" s="18"/>
      <c r="TYS820" s="18"/>
      <c r="TYT820" s="18"/>
      <c r="TYU820" s="18"/>
      <c r="TYV820" s="18"/>
      <c r="TYW820" s="18"/>
      <c r="TYX820" s="18"/>
      <c r="TYY820" s="18"/>
      <c r="TYZ820" s="18"/>
      <c r="TZA820" s="18"/>
      <c r="TZB820" s="18"/>
      <c r="TZC820" s="18"/>
      <c r="TZD820" s="18"/>
      <c r="TZE820" s="18"/>
      <c r="TZF820" s="18"/>
      <c r="TZG820" s="18"/>
      <c r="TZH820" s="18"/>
      <c r="TZI820" s="18"/>
      <c r="TZJ820" s="18"/>
      <c r="TZK820" s="18"/>
      <c r="TZL820" s="18"/>
      <c r="TZM820" s="18"/>
      <c r="TZN820" s="18"/>
      <c r="TZO820" s="18"/>
      <c r="TZP820" s="18"/>
      <c r="TZQ820" s="18"/>
      <c r="TZR820" s="18"/>
      <c r="TZS820" s="18"/>
      <c r="TZT820" s="18"/>
      <c r="TZU820" s="18"/>
      <c r="TZV820" s="18"/>
      <c r="TZW820" s="18"/>
      <c r="TZX820" s="18"/>
      <c r="TZY820" s="18"/>
      <c r="TZZ820" s="18"/>
      <c r="UAA820" s="18"/>
      <c r="UAB820" s="18"/>
      <c r="UAC820" s="18"/>
      <c r="UAD820" s="18"/>
      <c r="UAE820" s="18"/>
      <c r="UAF820" s="18"/>
      <c r="UAG820" s="18"/>
      <c r="UAH820" s="18"/>
      <c r="UAI820" s="18"/>
      <c r="UAJ820" s="18"/>
      <c r="UAK820" s="18"/>
      <c r="UAL820" s="18"/>
      <c r="UAM820" s="18"/>
      <c r="UAN820" s="18"/>
      <c r="UAO820" s="18"/>
      <c r="UAP820" s="18"/>
      <c r="UAQ820" s="18"/>
      <c r="UAR820" s="18"/>
      <c r="UAS820" s="18"/>
      <c r="UAT820" s="18"/>
      <c r="UAU820" s="18"/>
      <c r="UAV820" s="18"/>
      <c r="UAW820" s="18"/>
      <c r="UAX820" s="18"/>
      <c r="UAY820" s="18"/>
      <c r="UAZ820" s="18"/>
      <c r="UBA820" s="18"/>
      <c r="UBB820" s="18"/>
      <c r="UBC820" s="18"/>
      <c r="UBD820" s="18"/>
      <c r="UBE820" s="18"/>
      <c r="UBF820" s="18"/>
      <c r="UBG820" s="18"/>
      <c r="UBH820" s="18"/>
      <c r="UBI820" s="18"/>
      <c r="UBJ820" s="18"/>
      <c r="UBK820" s="18"/>
      <c r="UBL820" s="18"/>
      <c r="UBM820" s="18"/>
      <c r="UBN820" s="18"/>
      <c r="UBO820" s="18"/>
      <c r="UBP820" s="18"/>
      <c r="UBQ820" s="18"/>
      <c r="UBR820" s="18"/>
      <c r="UBS820" s="18"/>
      <c r="UBT820" s="18"/>
      <c r="UBU820" s="18"/>
      <c r="UBV820" s="18"/>
      <c r="UBW820" s="18"/>
      <c r="UBX820" s="18"/>
      <c r="UBY820" s="18"/>
      <c r="UBZ820" s="18"/>
      <c r="UCA820" s="18"/>
      <c r="UCB820" s="18"/>
      <c r="UCC820" s="18"/>
      <c r="UCD820" s="18"/>
      <c r="UCE820" s="18"/>
      <c r="UCF820" s="18"/>
      <c r="UCG820" s="18"/>
      <c r="UCH820" s="18"/>
      <c r="UCI820" s="18"/>
      <c r="UCJ820" s="18"/>
      <c r="UCK820" s="18"/>
      <c r="UCL820" s="18"/>
      <c r="UCM820" s="18"/>
      <c r="UCN820" s="18"/>
      <c r="UCO820" s="18"/>
      <c r="UCP820" s="18"/>
      <c r="UCQ820" s="18"/>
      <c r="UCR820" s="18"/>
      <c r="UCS820" s="18"/>
      <c r="UCT820" s="18"/>
      <c r="UCU820" s="18"/>
      <c r="UCV820" s="18"/>
      <c r="UCW820" s="18"/>
      <c r="UCX820" s="18"/>
      <c r="UCY820" s="18"/>
      <c r="UCZ820" s="18"/>
      <c r="UDA820" s="18"/>
      <c r="UDB820" s="18"/>
      <c r="UDC820" s="18"/>
      <c r="UDD820" s="18"/>
      <c r="UDE820" s="18"/>
      <c r="UDF820" s="18"/>
      <c r="UDG820" s="18"/>
      <c r="UDH820" s="18"/>
      <c r="UDI820" s="18"/>
      <c r="UDJ820" s="18"/>
      <c r="UDK820" s="18"/>
      <c r="UDL820" s="18"/>
      <c r="UDM820" s="18"/>
      <c r="UDN820" s="18"/>
      <c r="UDO820" s="18"/>
      <c r="UDP820" s="18"/>
      <c r="UDQ820" s="18"/>
      <c r="UDR820" s="18"/>
      <c r="UDS820" s="18"/>
      <c r="UDT820" s="18"/>
      <c r="UDU820" s="18"/>
      <c r="UDV820" s="18"/>
      <c r="UDW820" s="18"/>
      <c r="UDX820" s="18"/>
      <c r="UDY820" s="18"/>
      <c r="UDZ820" s="18"/>
      <c r="UEA820" s="18"/>
      <c r="UEB820" s="18"/>
      <c r="UEC820" s="18"/>
      <c r="UED820" s="18"/>
      <c r="UEE820" s="18"/>
      <c r="UEF820" s="18"/>
      <c r="UEG820" s="18"/>
      <c r="UEH820" s="18"/>
      <c r="UEI820" s="18"/>
      <c r="UEJ820" s="18"/>
      <c r="UEK820" s="18"/>
      <c r="UEL820" s="18"/>
      <c r="UEM820" s="18"/>
      <c r="UEN820" s="18"/>
      <c r="UEO820" s="18"/>
      <c r="UEP820" s="18"/>
      <c r="UEQ820" s="18"/>
      <c r="UER820" s="18"/>
      <c r="UES820" s="18"/>
      <c r="UET820" s="18"/>
      <c r="UEU820" s="18"/>
      <c r="UEV820" s="18"/>
      <c r="UEW820" s="18"/>
      <c r="UEX820" s="18"/>
      <c r="UEY820" s="18"/>
      <c r="UEZ820" s="18"/>
      <c r="UFA820" s="18"/>
      <c r="UFB820" s="18"/>
      <c r="UFC820" s="18"/>
      <c r="UFD820" s="18"/>
      <c r="UFE820" s="18"/>
      <c r="UFF820" s="18"/>
      <c r="UFG820" s="18"/>
      <c r="UFH820" s="18"/>
      <c r="UFI820" s="18"/>
      <c r="UFJ820" s="18"/>
      <c r="UFK820" s="18"/>
      <c r="UFL820" s="18"/>
      <c r="UFM820" s="18"/>
      <c r="UFN820" s="18"/>
      <c r="UFO820" s="18"/>
      <c r="UFP820" s="18"/>
      <c r="UFQ820" s="18"/>
      <c r="UFR820" s="18"/>
      <c r="UFS820" s="18"/>
      <c r="UFT820" s="18"/>
      <c r="UFU820" s="18"/>
      <c r="UFV820" s="18"/>
      <c r="UFW820" s="18"/>
      <c r="UFX820" s="18"/>
      <c r="UFY820" s="18"/>
      <c r="UFZ820" s="18"/>
      <c r="UGA820" s="18"/>
      <c r="UGB820" s="18"/>
      <c r="UGC820" s="18"/>
      <c r="UGD820" s="18"/>
      <c r="UGE820" s="18"/>
      <c r="UGF820" s="18"/>
      <c r="UGG820" s="18"/>
      <c r="UGH820" s="18"/>
      <c r="UGI820" s="18"/>
      <c r="UGJ820" s="18"/>
      <c r="UGK820" s="18"/>
      <c r="UGL820" s="18"/>
      <c r="UGM820" s="18"/>
      <c r="UGN820" s="18"/>
      <c r="UGO820" s="18"/>
      <c r="UGP820" s="18"/>
      <c r="UGQ820" s="18"/>
      <c r="UGR820" s="18"/>
      <c r="UGS820" s="18"/>
      <c r="UGT820" s="18"/>
      <c r="UGU820" s="18"/>
      <c r="UGV820" s="18"/>
      <c r="UGW820" s="18"/>
      <c r="UGX820" s="18"/>
      <c r="UGY820" s="18"/>
      <c r="UGZ820" s="18"/>
      <c r="UHA820" s="18"/>
      <c r="UHB820" s="18"/>
      <c r="UHC820" s="18"/>
      <c r="UHD820" s="18"/>
      <c r="UHE820" s="18"/>
      <c r="UHF820" s="18"/>
      <c r="UHG820" s="18"/>
      <c r="UHH820" s="18"/>
      <c r="UHI820" s="18"/>
      <c r="UHJ820" s="18"/>
      <c r="UHK820" s="18"/>
      <c r="UHL820" s="18"/>
      <c r="UHM820" s="18"/>
      <c r="UHN820" s="18"/>
      <c r="UHO820" s="18"/>
      <c r="UHP820" s="18"/>
      <c r="UHQ820" s="18"/>
      <c r="UHR820" s="18"/>
      <c r="UHS820" s="18"/>
      <c r="UHT820" s="18"/>
      <c r="UHU820" s="18"/>
      <c r="UHV820" s="18"/>
      <c r="UHW820" s="18"/>
      <c r="UHX820" s="18"/>
      <c r="UHY820" s="18"/>
      <c r="UHZ820" s="18"/>
      <c r="UIA820" s="18"/>
      <c r="UIB820" s="18"/>
      <c r="UIC820" s="18"/>
      <c r="UID820" s="18"/>
      <c r="UIE820" s="18"/>
      <c r="UIF820" s="18"/>
      <c r="UIG820" s="18"/>
      <c r="UIH820" s="18"/>
      <c r="UII820" s="18"/>
      <c r="UIJ820" s="18"/>
      <c r="UIK820" s="18"/>
      <c r="UIL820" s="18"/>
      <c r="UIM820" s="18"/>
      <c r="UIN820" s="18"/>
      <c r="UIO820" s="18"/>
      <c r="UIP820" s="18"/>
      <c r="UIQ820" s="18"/>
      <c r="UIR820" s="18"/>
      <c r="UIS820" s="18"/>
      <c r="UIT820" s="18"/>
      <c r="UIU820" s="18"/>
      <c r="UIV820" s="18"/>
      <c r="UIW820" s="18"/>
      <c r="UIX820" s="18"/>
      <c r="UIY820" s="18"/>
      <c r="UIZ820" s="18"/>
      <c r="UJA820" s="18"/>
      <c r="UJB820" s="18"/>
      <c r="UJC820" s="18"/>
      <c r="UJD820" s="18"/>
      <c r="UJE820" s="18"/>
      <c r="UJF820" s="18"/>
      <c r="UJG820" s="18"/>
      <c r="UJH820" s="18"/>
      <c r="UJI820" s="18"/>
      <c r="UJJ820" s="18"/>
      <c r="UJK820" s="18"/>
      <c r="UJL820" s="18"/>
      <c r="UJM820" s="18"/>
      <c r="UJN820" s="18"/>
      <c r="UJO820" s="18"/>
      <c r="UJP820" s="18"/>
      <c r="UJQ820" s="18"/>
      <c r="UJR820" s="18"/>
      <c r="UJS820" s="18"/>
      <c r="UJT820" s="18"/>
      <c r="UJU820" s="18"/>
      <c r="UJV820" s="18"/>
      <c r="UJW820" s="18"/>
      <c r="UJX820" s="18"/>
      <c r="UJY820" s="18"/>
      <c r="UJZ820" s="18"/>
      <c r="UKA820" s="18"/>
      <c r="UKB820" s="18"/>
      <c r="UKC820" s="18"/>
      <c r="UKD820" s="18"/>
      <c r="UKE820" s="18"/>
      <c r="UKF820" s="18"/>
      <c r="UKG820" s="18"/>
      <c r="UKH820" s="18"/>
      <c r="UKI820" s="18"/>
      <c r="UKJ820" s="18"/>
      <c r="UKK820" s="18"/>
      <c r="UKL820" s="18"/>
      <c r="UKM820" s="18"/>
      <c r="UKN820" s="18"/>
      <c r="UKO820" s="18"/>
      <c r="UKP820" s="18"/>
      <c r="UKQ820" s="18"/>
      <c r="UKR820" s="18"/>
      <c r="UKS820" s="18"/>
      <c r="UKT820" s="18"/>
      <c r="UKU820" s="18"/>
      <c r="UKV820" s="18"/>
      <c r="UKW820" s="18"/>
      <c r="UKX820" s="18"/>
      <c r="UKY820" s="18"/>
      <c r="UKZ820" s="18"/>
      <c r="ULA820" s="18"/>
      <c r="ULB820" s="18"/>
      <c r="ULC820" s="18"/>
      <c r="ULD820" s="18"/>
      <c r="ULE820" s="18"/>
      <c r="ULF820" s="18"/>
      <c r="ULG820" s="18"/>
      <c r="ULH820" s="18"/>
      <c r="ULI820" s="18"/>
      <c r="ULJ820" s="18"/>
      <c r="ULK820" s="18"/>
      <c r="ULL820" s="18"/>
      <c r="ULM820" s="18"/>
      <c r="ULN820" s="18"/>
      <c r="ULO820" s="18"/>
      <c r="ULP820" s="18"/>
      <c r="ULQ820" s="18"/>
      <c r="ULR820" s="18"/>
      <c r="ULS820" s="18"/>
      <c r="ULT820" s="18"/>
      <c r="ULU820" s="18"/>
      <c r="ULV820" s="18"/>
      <c r="ULW820" s="18"/>
      <c r="ULX820" s="18"/>
      <c r="ULY820" s="18"/>
      <c r="ULZ820" s="18"/>
      <c r="UMA820" s="18"/>
      <c r="UMB820" s="18"/>
      <c r="UMC820" s="18"/>
      <c r="UMD820" s="18"/>
      <c r="UME820" s="18"/>
      <c r="UMF820" s="18"/>
      <c r="UMG820" s="18"/>
      <c r="UMH820" s="18"/>
      <c r="UMI820" s="18"/>
      <c r="UMJ820" s="18"/>
      <c r="UMK820" s="18"/>
      <c r="UML820" s="18"/>
      <c r="UMM820" s="18"/>
      <c r="UMN820" s="18"/>
      <c r="UMO820" s="18"/>
      <c r="UMP820" s="18"/>
      <c r="UMQ820" s="18"/>
      <c r="UMR820" s="18"/>
      <c r="UMS820" s="18"/>
      <c r="UMT820" s="18"/>
      <c r="UMU820" s="18"/>
      <c r="UMV820" s="18"/>
      <c r="UMW820" s="18"/>
      <c r="UMX820" s="18"/>
      <c r="UMY820" s="18"/>
      <c r="UMZ820" s="18"/>
      <c r="UNA820" s="18"/>
      <c r="UNB820" s="18"/>
      <c r="UNC820" s="18"/>
      <c r="UND820" s="18"/>
      <c r="UNE820" s="18"/>
      <c r="UNF820" s="18"/>
      <c r="UNG820" s="18"/>
      <c r="UNH820" s="18"/>
      <c r="UNI820" s="18"/>
      <c r="UNJ820" s="18"/>
      <c r="UNK820" s="18"/>
      <c r="UNL820" s="18"/>
      <c r="UNM820" s="18"/>
      <c r="UNN820" s="18"/>
      <c r="UNO820" s="18"/>
      <c r="UNP820" s="18"/>
      <c r="UNQ820" s="18"/>
      <c r="UNR820" s="18"/>
      <c r="UNS820" s="18"/>
      <c r="UNT820" s="18"/>
      <c r="UNU820" s="18"/>
      <c r="UNV820" s="18"/>
      <c r="UNW820" s="18"/>
      <c r="UNX820" s="18"/>
      <c r="UNY820" s="18"/>
      <c r="UNZ820" s="18"/>
      <c r="UOA820" s="18"/>
      <c r="UOB820" s="18"/>
      <c r="UOC820" s="18"/>
      <c r="UOD820" s="18"/>
      <c r="UOE820" s="18"/>
      <c r="UOF820" s="18"/>
      <c r="UOG820" s="18"/>
      <c r="UOH820" s="18"/>
      <c r="UOI820" s="18"/>
      <c r="UOJ820" s="18"/>
      <c r="UOK820" s="18"/>
      <c r="UOL820" s="18"/>
      <c r="UOM820" s="18"/>
      <c r="UON820" s="18"/>
      <c r="UOO820" s="18"/>
      <c r="UOP820" s="18"/>
      <c r="UOQ820" s="18"/>
      <c r="UOR820" s="18"/>
      <c r="UOS820" s="18"/>
      <c r="UOT820" s="18"/>
      <c r="UOU820" s="18"/>
      <c r="UOV820" s="18"/>
      <c r="UOW820" s="18"/>
      <c r="UOX820" s="18"/>
      <c r="UOY820" s="18"/>
      <c r="UOZ820" s="18"/>
      <c r="UPA820" s="18"/>
      <c r="UPB820" s="18"/>
      <c r="UPC820" s="18"/>
      <c r="UPD820" s="18"/>
      <c r="UPE820" s="18"/>
      <c r="UPF820" s="18"/>
      <c r="UPG820" s="18"/>
      <c r="UPH820" s="18"/>
      <c r="UPI820" s="18"/>
      <c r="UPJ820" s="18"/>
      <c r="UPK820" s="18"/>
      <c r="UPL820" s="18"/>
      <c r="UPM820" s="18"/>
      <c r="UPN820" s="18"/>
      <c r="UPO820" s="18"/>
      <c r="UPP820" s="18"/>
      <c r="UPQ820" s="18"/>
      <c r="UPR820" s="18"/>
      <c r="UPS820" s="18"/>
      <c r="UPT820" s="18"/>
      <c r="UPU820" s="18"/>
      <c r="UPV820" s="18"/>
      <c r="UPW820" s="18"/>
      <c r="UPX820" s="18"/>
      <c r="UPY820" s="18"/>
      <c r="UPZ820" s="18"/>
      <c r="UQA820" s="18"/>
      <c r="UQB820" s="18"/>
      <c r="UQC820" s="18"/>
      <c r="UQD820" s="18"/>
      <c r="UQE820" s="18"/>
      <c r="UQF820" s="18"/>
      <c r="UQG820" s="18"/>
      <c r="UQH820" s="18"/>
      <c r="UQI820" s="18"/>
      <c r="UQJ820" s="18"/>
      <c r="UQK820" s="18"/>
      <c r="UQL820" s="18"/>
      <c r="UQM820" s="18"/>
      <c r="UQN820" s="18"/>
      <c r="UQO820" s="18"/>
      <c r="UQP820" s="18"/>
      <c r="UQQ820" s="18"/>
      <c r="UQR820" s="18"/>
      <c r="UQS820" s="18"/>
      <c r="UQT820" s="18"/>
      <c r="UQU820" s="18"/>
      <c r="UQV820" s="18"/>
      <c r="UQW820" s="18"/>
      <c r="UQX820" s="18"/>
      <c r="UQY820" s="18"/>
      <c r="UQZ820" s="18"/>
      <c r="URA820" s="18"/>
      <c r="URB820" s="18"/>
      <c r="URC820" s="18"/>
      <c r="URD820" s="18"/>
      <c r="URE820" s="18"/>
      <c r="URF820" s="18"/>
      <c r="URG820" s="18"/>
      <c r="URH820" s="18"/>
      <c r="URI820" s="18"/>
      <c r="URJ820" s="18"/>
      <c r="URK820" s="18"/>
      <c r="URL820" s="18"/>
      <c r="URM820" s="18"/>
      <c r="URN820" s="18"/>
      <c r="URO820" s="18"/>
      <c r="URP820" s="18"/>
      <c r="URQ820" s="18"/>
      <c r="URR820" s="18"/>
      <c r="URS820" s="18"/>
      <c r="URT820" s="18"/>
      <c r="URU820" s="18"/>
      <c r="URV820" s="18"/>
      <c r="URW820" s="18"/>
      <c r="URX820" s="18"/>
      <c r="URY820" s="18"/>
      <c r="URZ820" s="18"/>
      <c r="USA820" s="18"/>
      <c r="USB820" s="18"/>
      <c r="USC820" s="18"/>
      <c r="USD820" s="18"/>
      <c r="USE820" s="18"/>
      <c r="USF820" s="18"/>
      <c r="USG820" s="18"/>
      <c r="USH820" s="18"/>
      <c r="USI820" s="18"/>
      <c r="USJ820" s="18"/>
      <c r="USK820" s="18"/>
      <c r="USL820" s="18"/>
      <c r="USM820" s="18"/>
      <c r="USN820" s="18"/>
      <c r="USO820" s="18"/>
      <c r="USP820" s="18"/>
      <c r="USQ820" s="18"/>
      <c r="USR820" s="18"/>
      <c r="USS820" s="18"/>
      <c r="UST820" s="18"/>
      <c r="USU820" s="18"/>
      <c r="USV820" s="18"/>
      <c r="USW820" s="18"/>
      <c r="USX820" s="18"/>
      <c r="USY820" s="18"/>
      <c r="USZ820" s="18"/>
      <c r="UTA820" s="18"/>
      <c r="UTB820" s="18"/>
      <c r="UTC820" s="18"/>
      <c r="UTD820" s="18"/>
      <c r="UTE820" s="18"/>
      <c r="UTF820" s="18"/>
      <c r="UTG820" s="18"/>
      <c r="UTH820" s="18"/>
      <c r="UTI820" s="18"/>
      <c r="UTJ820" s="18"/>
      <c r="UTK820" s="18"/>
      <c r="UTL820" s="18"/>
      <c r="UTM820" s="18"/>
      <c r="UTN820" s="18"/>
      <c r="UTO820" s="18"/>
      <c r="UTP820" s="18"/>
      <c r="UTQ820" s="18"/>
      <c r="UTR820" s="18"/>
      <c r="UTS820" s="18"/>
      <c r="UTT820" s="18"/>
      <c r="UTU820" s="18"/>
      <c r="UTV820" s="18"/>
      <c r="UTW820" s="18"/>
      <c r="UTX820" s="18"/>
      <c r="UTY820" s="18"/>
      <c r="UTZ820" s="18"/>
      <c r="UUA820" s="18"/>
      <c r="UUB820" s="18"/>
      <c r="UUC820" s="18"/>
      <c r="UUD820" s="18"/>
      <c r="UUE820" s="18"/>
      <c r="UUF820" s="18"/>
      <c r="UUG820" s="18"/>
      <c r="UUH820" s="18"/>
      <c r="UUI820" s="18"/>
      <c r="UUJ820" s="18"/>
      <c r="UUK820" s="18"/>
      <c r="UUL820" s="18"/>
      <c r="UUM820" s="18"/>
      <c r="UUN820" s="18"/>
      <c r="UUO820" s="18"/>
      <c r="UUP820" s="18"/>
      <c r="UUQ820" s="18"/>
      <c r="UUR820" s="18"/>
      <c r="UUS820" s="18"/>
      <c r="UUT820" s="18"/>
      <c r="UUU820" s="18"/>
      <c r="UUV820" s="18"/>
      <c r="UUW820" s="18"/>
      <c r="UUX820" s="18"/>
      <c r="UUY820" s="18"/>
      <c r="UUZ820" s="18"/>
      <c r="UVA820" s="18"/>
      <c r="UVB820" s="18"/>
      <c r="UVC820" s="18"/>
      <c r="UVD820" s="18"/>
      <c r="UVE820" s="18"/>
      <c r="UVF820" s="18"/>
      <c r="UVG820" s="18"/>
      <c r="UVH820" s="18"/>
      <c r="UVI820" s="18"/>
      <c r="UVJ820" s="18"/>
      <c r="UVK820" s="18"/>
      <c r="UVL820" s="18"/>
      <c r="UVM820" s="18"/>
      <c r="UVN820" s="18"/>
      <c r="UVO820" s="18"/>
      <c r="UVP820" s="18"/>
      <c r="UVQ820" s="18"/>
      <c r="UVR820" s="18"/>
      <c r="UVS820" s="18"/>
      <c r="UVT820" s="18"/>
      <c r="UVU820" s="18"/>
      <c r="UVV820" s="18"/>
      <c r="UVW820" s="18"/>
      <c r="UVX820" s="18"/>
      <c r="UVY820" s="18"/>
      <c r="UVZ820" s="18"/>
      <c r="UWA820" s="18"/>
      <c r="UWB820" s="18"/>
      <c r="UWC820" s="18"/>
      <c r="UWD820" s="18"/>
      <c r="UWE820" s="18"/>
      <c r="UWF820" s="18"/>
      <c r="UWG820" s="18"/>
      <c r="UWH820" s="18"/>
      <c r="UWI820" s="18"/>
      <c r="UWJ820" s="18"/>
      <c r="UWK820" s="18"/>
      <c r="UWL820" s="18"/>
      <c r="UWM820" s="18"/>
      <c r="UWN820" s="18"/>
      <c r="UWO820" s="18"/>
      <c r="UWP820" s="18"/>
      <c r="UWQ820" s="18"/>
      <c r="UWR820" s="18"/>
      <c r="UWS820" s="18"/>
      <c r="UWT820" s="18"/>
      <c r="UWU820" s="18"/>
      <c r="UWV820" s="18"/>
      <c r="UWW820" s="18"/>
      <c r="UWX820" s="18"/>
      <c r="UWY820" s="18"/>
      <c r="UWZ820" s="18"/>
      <c r="UXA820" s="18"/>
      <c r="UXB820" s="18"/>
      <c r="UXC820" s="18"/>
      <c r="UXD820" s="18"/>
      <c r="UXE820" s="18"/>
      <c r="UXF820" s="18"/>
      <c r="UXG820" s="18"/>
      <c r="UXH820" s="18"/>
      <c r="UXI820" s="18"/>
      <c r="UXJ820" s="18"/>
      <c r="UXK820" s="18"/>
      <c r="UXL820" s="18"/>
      <c r="UXM820" s="18"/>
      <c r="UXN820" s="18"/>
      <c r="UXO820" s="18"/>
      <c r="UXP820" s="18"/>
      <c r="UXQ820" s="18"/>
      <c r="UXR820" s="18"/>
      <c r="UXS820" s="18"/>
      <c r="UXT820" s="18"/>
      <c r="UXU820" s="18"/>
      <c r="UXV820" s="18"/>
      <c r="UXW820" s="18"/>
      <c r="UXX820" s="18"/>
      <c r="UXY820" s="18"/>
      <c r="UXZ820" s="18"/>
      <c r="UYA820" s="18"/>
      <c r="UYB820" s="18"/>
      <c r="UYC820" s="18"/>
      <c r="UYD820" s="18"/>
      <c r="UYE820" s="18"/>
      <c r="UYF820" s="18"/>
      <c r="UYG820" s="18"/>
      <c r="UYH820" s="18"/>
      <c r="UYI820" s="18"/>
      <c r="UYJ820" s="18"/>
      <c r="UYK820" s="18"/>
      <c r="UYL820" s="18"/>
      <c r="UYM820" s="18"/>
      <c r="UYN820" s="18"/>
      <c r="UYO820" s="18"/>
      <c r="UYP820" s="18"/>
      <c r="UYQ820" s="18"/>
      <c r="UYR820" s="18"/>
      <c r="UYS820" s="18"/>
      <c r="UYT820" s="18"/>
      <c r="UYU820" s="18"/>
      <c r="UYV820" s="18"/>
      <c r="UYW820" s="18"/>
      <c r="UYX820" s="18"/>
      <c r="UYY820" s="18"/>
      <c r="UYZ820" s="18"/>
      <c r="UZA820" s="18"/>
      <c r="UZB820" s="18"/>
      <c r="UZC820" s="18"/>
      <c r="UZD820" s="18"/>
      <c r="UZE820" s="18"/>
      <c r="UZF820" s="18"/>
      <c r="UZG820" s="18"/>
      <c r="UZH820" s="18"/>
      <c r="UZI820" s="18"/>
      <c r="UZJ820" s="18"/>
      <c r="UZK820" s="18"/>
      <c r="UZL820" s="18"/>
      <c r="UZM820" s="18"/>
      <c r="UZN820" s="18"/>
      <c r="UZO820" s="18"/>
      <c r="UZP820" s="18"/>
      <c r="UZQ820" s="18"/>
      <c r="UZR820" s="18"/>
      <c r="UZS820" s="18"/>
      <c r="UZT820" s="18"/>
      <c r="UZU820" s="18"/>
      <c r="UZV820" s="18"/>
      <c r="UZW820" s="18"/>
      <c r="UZX820" s="18"/>
      <c r="UZY820" s="18"/>
      <c r="UZZ820" s="18"/>
      <c r="VAA820" s="18"/>
      <c r="VAB820" s="18"/>
      <c r="VAC820" s="18"/>
      <c r="VAD820" s="18"/>
      <c r="VAE820" s="18"/>
      <c r="VAF820" s="18"/>
      <c r="VAG820" s="18"/>
      <c r="VAH820" s="18"/>
      <c r="VAI820" s="18"/>
      <c r="VAJ820" s="18"/>
      <c r="VAK820" s="18"/>
      <c r="VAL820" s="18"/>
      <c r="VAM820" s="18"/>
      <c r="VAN820" s="18"/>
      <c r="VAO820" s="18"/>
      <c r="VAP820" s="18"/>
      <c r="VAQ820" s="18"/>
      <c r="VAR820" s="18"/>
      <c r="VAS820" s="18"/>
      <c r="VAT820" s="18"/>
      <c r="VAU820" s="18"/>
      <c r="VAV820" s="18"/>
      <c r="VAW820" s="18"/>
      <c r="VAX820" s="18"/>
      <c r="VAY820" s="18"/>
      <c r="VAZ820" s="18"/>
      <c r="VBA820" s="18"/>
      <c r="VBB820" s="18"/>
      <c r="VBC820" s="18"/>
      <c r="VBD820" s="18"/>
      <c r="VBE820" s="18"/>
      <c r="VBF820" s="18"/>
      <c r="VBG820" s="18"/>
      <c r="VBH820" s="18"/>
      <c r="VBI820" s="18"/>
      <c r="VBJ820" s="18"/>
      <c r="VBK820" s="18"/>
      <c r="VBL820" s="18"/>
      <c r="VBM820" s="18"/>
      <c r="VBN820" s="18"/>
      <c r="VBO820" s="18"/>
      <c r="VBP820" s="18"/>
      <c r="VBQ820" s="18"/>
      <c r="VBR820" s="18"/>
      <c r="VBS820" s="18"/>
      <c r="VBT820" s="18"/>
      <c r="VBU820" s="18"/>
      <c r="VBV820" s="18"/>
      <c r="VBW820" s="18"/>
      <c r="VBX820" s="18"/>
      <c r="VBY820" s="18"/>
      <c r="VBZ820" s="18"/>
      <c r="VCA820" s="18"/>
      <c r="VCB820" s="18"/>
      <c r="VCC820" s="18"/>
      <c r="VCD820" s="18"/>
      <c r="VCE820" s="18"/>
      <c r="VCF820" s="18"/>
      <c r="VCG820" s="18"/>
      <c r="VCH820" s="18"/>
      <c r="VCI820" s="18"/>
      <c r="VCJ820" s="18"/>
      <c r="VCK820" s="18"/>
      <c r="VCL820" s="18"/>
      <c r="VCM820" s="18"/>
      <c r="VCN820" s="18"/>
      <c r="VCO820" s="18"/>
      <c r="VCP820" s="18"/>
      <c r="VCQ820" s="18"/>
      <c r="VCR820" s="18"/>
      <c r="VCS820" s="18"/>
      <c r="VCT820" s="18"/>
      <c r="VCU820" s="18"/>
      <c r="VCV820" s="18"/>
      <c r="VCW820" s="18"/>
      <c r="VCX820" s="18"/>
      <c r="VCY820" s="18"/>
      <c r="VCZ820" s="18"/>
      <c r="VDA820" s="18"/>
      <c r="VDB820" s="18"/>
      <c r="VDC820" s="18"/>
      <c r="VDD820" s="18"/>
      <c r="VDE820" s="18"/>
      <c r="VDF820" s="18"/>
      <c r="VDG820" s="18"/>
      <c r="VDH820" s="18"/>
      <c r="VDI820" s="18"/>
      <c r="VDJ820" s="18"/>
      <c r="VDK820" s="18"/>
      <c r="VDL820" s="18"/>
      <c r="VDM820" s="18"/>
      <c r="VDN820" s="18"/>
      <c r="VDO820" s="18"/>
      <c r="VDP820" s="18"/>
      <c r="VDQ820" s="18"/>
      <c r="VDR820" s="18"/>
      <c r="VDS820" s="18"/>
      <c r="VDT820" s="18"/>
      <c r="VDU820" s="18"/>
      <c r="VDV820" s="18"/>
      <c r="VDW820" s="18"/>
      <c r="VDX820" s="18"/>
      <c r="VDY820" s="18"/>
      <c r="VDZ820" s="18"/>
      <c r="VEA820" s="18"/>
      <c r="VEB820" s="18"/>
      <c r="VEC820" s="18"/>
      <c r="VED820" s="18"/>
      <c r="VEE820" s="18"/>
      <c r="VEF820" s="18"/>
      <c r="VEG820" s="18"/>
      <c r="VEH820" s="18"/>
      <c r="VEI820" s="18"/>
      <c r="VEJ820" s="18"/>
      <c r="VEK820" s="18"/>
      <c r="VEL820" s="18"/>
      <c r="VEM820" s="18"/>
      <c r="VEN820" s="18"/>
      <c r="VEO820" s="18"/>
      <c r="VEP820" s="18"/>
      <c r="VEQ820" s="18"/>
      <c r="VER820" s="18"/>
      <c r="VES820" s="18"/>
      <c r="VET820" s="18"/>
      <c r="VEU820" s="18"/>
      <c r="VEV820" s="18"/>
      <c r="VEW820" s="18"/>
      <c r="VEX820" s="18"/>
      <c r="VEY820" s="18"/>
      <c r="VEZ820" s="18"/>
      <c r="VFA820" s="18"/>
      <c r="VFB820" s="18"/>
      <c r="VFC820" s="18"/>
      <c r="VFD820" s="18"/>
      <c r="VFE820" s="18"/>
      <c r="VFF820" s="18"/>
      <c r="VFG820" s="18"/>
      <c r="VFH820" s="18"/>
      <c r="VFI820" s="18"/>
      <c r="VFJ820" s="18"/>
      <c r="VFK820" s="18"/>
      <c r="VFL820" s="18"/>
      <c r="VFM820" s="18"/>
      <c r="VFN820" s="18"/>
      <c r="VFO820" s="18"/>
      <c r="VFP820" s="18"/>
      <c r="VFQ820" s="18"/>
      <c r="VFR820" s="18"/>
      <c r="VFS820" s="18"/>
      <c r="VFT820" s="18"/>
      <c r="VFU820" s="18"/>
      <c r="VFV820" s="18"/>
      <c r="VFW820" s="18"/>
      <c r="VFX820" s="18"/>
      <c r="VFY820" s="18"/>
      <c r="VFZ820" s="18"/>
      <c r="VGA820" s="18"/>
      <c r="VGB820" s="18"/>
      <c r="VGC820" s="18"/>
      <c r="VGD820" s="18"/>
      <c r="VGE820" s="18"/>
      <c r="VGF820" s="18"/>
      <c r="VGG820" s="18"/>
      <c r="VGH820" s="18"/>
      <c r="VGI820" s="18"/>
      <c r="VGJ820" s="18"/>
      <c r="VGK820" s="18"/>
      <c r="VGL820" s="18"/>
      <c r="VGM820" s="18"/>
      <c r="VGN820" s="18"/>
      <c r="VGO820" s="18"/>
      <c r="VGP820" s="18"/>
      <c r="VGQ820" s="18"/>
      <c r="VGR820" s="18"/>
      <c r="VGS820" s="18"/>
      <c r="VGT820" s="18"/>
      <c r="VGU820" s="18"/>
      <c r="VGV820" s="18"/>
      <c r="VGW820" s="18"/>
      <c r="VGX820" s="18"/>
      <c r="VGY820" s="18"/>
      <c r="VGZ820" s="18"/>
      <c r="VHA820" s="18"/>
      <c r="VHB820" s="18"/>
      <c r="VHC820" s="18"/>
      <c r="VHD820" s="18"/>
      <c r="VHE820" s="18"/>
      <c r="VHF820" s="18"/>
      <c r="VHG820" s="18"/>
      <c r="VHH820" s="18"/>
      <c r="VHI820" s="18"/>
      <c r="VHJ820" s="18"/>
      <c r="VHK820" s="18"/>
      <c r="VHL820" s="18"/>
      <c r="VHM820" s="18"/>
      <c r="VHN820" s="18"/>
      <c r="VHO820" s="18"/>
      <c r="VHP820" s="18"/>
      <c r="VHQ820" s="18"/>
      <c r="VHR820" s="18"/>
      <c r="VHS820" s="18"/>
      <c r="VHT820" s="18"/>
      <c r="VHU820" s="18"/>
      <c r="VHV820" s="18"/>
      <c r="VHW820" s="18"/>
      <c r="VHX820" s="18"/>
      <c r="VHY820" s="18"/>
      <c r="VHZ820" s="18"/>
      <c r="VIA820" s="18"/>
      <c r="VIB820" s="18"/>
      <c r="VIC820" s="18"/>
      <c r="VID820" s="18"/>
      <c r="VIE820" s="18"/>
      <c r="VIF820" s="18"/>
      <c r="VIG820" s="18"/>
      <c r="VIH820" s="18"/>
      <c r="VII820" s="18"/>
      <c r="VIJ820" s="18"/>
      <c r="VIK820" s="18"/>
      <c r="VIL820" s="18"/>
      <c r="VIM820" s="18"/>
      <c r="VIN820" s="18"/>
      <c r="VIO820" s="18"/>
      <c r="VIP820" s="18"/>
      <c r="VIQ820" s="18"/>
      <c r="VIR820" s="18"/>
      <c r="VIS820" s="18"/>
      <c r="VIT820" s="18"/>
      <c r="VIU820" s="18"/>
      <c r="VIV820" s="18"/>
      <c r="VIW820" s="18"/>
      <c r="VIX820" s="18"/>
      <c r="VIY820" s="18"/>
      <c r="VIZ820" s="18"/>
      <c r="VJA820" s="18"/>
      <c r="VJB820" s="18"/>
      <c r="VJC820" s="18"/>
      <c r="VJD820" s="18"/>
      <c r="VJE820" s="18"/>
      <c r="VJF820" s="18"/>
      <c r="VJG820" s="18"/>
      <c r="VJH820" s="18"/>
      <c r="VJI820" s="18"/>
      <c r="VJJ820" s="18"/>
      <c r="VJK820" s="18"/>
      <c r="VJL820" s="18"/>
      <c r="VJM820" s="18"/>
      <c r="VJN820" s="18"/>
      <c r="VJO820" s="18"/>
      <c r="VJP820" s="18"/>
      <c r="VJQ820" s="18"/>
      <c r="VJR820" s="18"/>
      <c r="VJS820" s="18"/>
      <c r="VJT820" s="18"/>
      <c r="VJU820" s="18"/>
      <c r="VJV820" s="18"/>
      <c r="VJW820" s="18"/>
      <c r="VJX820" s="18"/>
      <c r="VJY820" s="18"/>
      <c r="VJZ820" s="18"/>
      <c r="VKA820" s="18"/>
      <c r="VKB820" s="18"/>
      <c r="VKC820" s="18"/>
      <c r="VKD820" s="18"/>
      <c r="VKE820" s="18"/>
      <c r="VKF820" s="18"/>
      <c r="VKG820" s="18"/>
      <c r="VKH820" s="18"/>
      <c r="VKI820" s="18"/>
      <c r="VKJ820" s="18"/>
      <c r="VKK820" s="18"/>
      <c r="VKL820" s="18"/>
      <c r="VKM820" s="18"/>
      <c r="VKN820" s="18"/>
      <c r="VKO820" s="18"/>
      <c r="VKP820" s="18"/>
      <c r="VKQ820" s="18"/>
      <c r="VKR820" s="18"/>
      <c r="VKS820" s="18"/>
      <c r="VKT820" s="18"/>
      <c r="VKU820" s="18"/>
      <c r="VKV820" s="18"/>
      <c r="VKW820" s="18"/>
      <c r="VKX820" s="18"/>
      <c r="VKY820" s="18"/>
      <c r="VKZ820" s="18"/>
      <c r="VLA820" s="18"/>
      <c r="VLB820" s="18"/>
      <c r="VLC820" s="18"/>
      <c r="VLD820" s="18"/>
      <c r="VLE820" s="18"/>
      <c r="VLF820" s="18"/>
      <c r="VLG820" s="18"/>
      <c r="VLH820" s="18"/>
      <c r="VLI820" s="18"/>
      <c r="VLJ820" s="18"/>
      <c r="VLK820" s="18"/>
      <c r="VLL820" s="18"/>
      <c r="VLM820" s="18"/>
      <c r="VLN820" s="18"/>
      <c r="VLO820" s="18"/>
      <c r="VLP820" s="18"/>
      <c r="VLQ820" s="18"/>
      <c r="VLR820" s="18"/>
      <c r="VLS820" s="18"/>
      <c r="VLT820" s="18"/>
      <c r="VLU820" s="18"/>
      <c r="VLV820" s="18"/>
      <c r="VLW820" s="18"/>
      <c r="VLX820" s="18"/>
      <c r="VLY820" s="18"/>
      <c r="VLZ820" s="18"/>
      <c r="VMA820" s="18"/>
      <c r="VMB820" s="18"/>
      <c r="VMC820" s="18"/>
      <c r="VMD820" s="18"/>
      <c r="VME820" s="18"/>
      <c r="VMF820" s="18"/>
      <c r="VMG820" s="18"/>
      <c r="VMH820" s="18"/>
      <c r="VMI820" s="18"/>
      <c r="VMJ820" s="18"/>
      <c r="VMK820" s="18"/>
      <c r="VML820" s="18"/>
      <c r="VMM820" s="18"/>
      <c r="VMN820" s="18"/>
      <c r="VMO820" s="18"/>
      <c r="VMP820" s="18"/>
      <c r="VMQ820" s="18"/>
      <c r="VMR820" s="18"/>
      <c r="VMS820" s="18"/>
      <c r="VMT820" s="18"/>
      <c r="VMU820" s="18"/>
      <c r="VMV820" s="18"/>
      <c r="VMW820" s="18"/>
      <c r="VMX820" s="18"/>
      <c r="VMY820" s="18"/>
      <c r="VMZ820" s="18"/>
      <c r="VNA820" s="18"/>
      <c r="VNB820" s="18"/>
      <c r="VNC820" s="18"/>
      <c r="VND820" s="18"/>
      <c r="VNE820" s="18"/>
      <c r="VNF820" s="18"/>
      <c r="VNG820" s="18"/>
      <c r="VNH820" s="18"/>
      <c r="VNI820" s="18"/>
      <c r="VNJ820" s="18"/>
      <c r="VNK820" s="18"/>
      <c r="VNL820" s="18"/>
      <c r="VNM820" s="18"/>
      <c r="VNN820" s="18"/>
      <c r="VNO820" s="18"/>
      <c r="VNP820" s="18"/>
      <c r="VNQ820" s="18"/>
      <c r="VNR820" s="18"/>
      <c r="VNS820" s="18"/>
      <c r="VNT820" s="18"/>
      <c r="VNU820" s="18"/>
      <c r="VNV820" s="18"/>
      <c r="VNW820" s="18"/>
      <c r="VNX820" s="18"/>
      <c r="VNY820" s="18"/>
      <c r="VNZ820" s="18"/>
      <c r="VOA820" s="18"/>
      <c r="VOB820" s="18"/>
      <c r="VOC820" s="18"/>
      <c r="VOD820" s="18"/>
      <c r="VOE820" s="18"/>
      <c r="VOF820" s="18"/>
      <c r="VOG820" s="18"/>
      <c r="VOH820" s="18"/>
      <c r="VOI820" s="18"/>
      <c r="VOJ820" s="18"/>
      <c r="VOK820" s="18"/>
      <c r="VOL820" s="18"/>
      <c r="VOM820" s="18"/>
      <c r="VON820" s="18"/>
      <c r="VOO820" s="18"/>
      <c r="VOP820" s="18"/>
      <c r="VOQ820" s="18"/>
      <c r="VOR820" s="18"/>
      <c r="VOS820" s="18"/>
      <c r="VOT820" s="18"/>
      <c r="VOU820" s="18"/>
      <c r="VOV820" s="18"/>
      <c r="VOW820" s="18"/>
      <c r="VOX820" s="18"/>
      <c r="VOY820" s="18"/>
      <c r="VOZ820" s="18"/>
      <c r="VPA820" s="18"/>
      <c r="VPB820" s="18"/>
      <c r="VPC820" s="18"/>
      <c r="VPD820" s="18"/>
      <c r="VPE820" s="18"/>
      <c r="VPF820" s="18"/>
      <c r="VPG820" s="18"/>
      <c r="VPH820" s="18"/>
      <c r="VPI820" s="18"/>
      <c r="VPJ820" s="18"/>
      <c r="VPK820" s="18"/>
      <c r="VPL820" s="18"/>
      <c r="VPM820" s="18"/>
      <c r="VPN820" s="18"/>
      <c r="VPO820" s="18"/>
      <c r="VPP820" s="18"/>
      <c r="VPQ820" s="18"/>
      <c r="VPR820" s="18"/>
      <c r="VPS820" s="18"/>
      <c r="VPT820" s="18"/>
      <c r="VPU820" s="18"/>
      <c r="VPV820" s="18"/>
      <c r="VPW820" s="18"/>
      <c r="VPX820" s="18"/>
      <c r="VPY820" s="18"/>
      <c r="VPZ820" s="18"/>
      <c r="VQA820" s="18"/>
      <c r="VQB820" s="18"/>
      <c r="VQC820" s="18"/>
      <c r="VQD820" s="18"/>
      <c r="VQE820" s="18"/>
      <c r="VQF820" s="18"/>
      <c r="VQG820" s="18"/>
      <c r="VQH820" s="18"/>
      <c r="VQI820" s="18"/>
      <c r="VQJ820" s="18"/>
      <c r="VQK820" s="18"/>
      <c r="VQL820" s="18"/>
      <c r="VQM820" s="18"/>
      <c r="VQN820" s="18"/>
      <c r="VQO820" s="18"/>
      <c r="VQP820" s="18"/>
      <c r="VQQ820" s="18"/>
      <c r="VQR820" s="18"/>
      <c r="VQS820" s="18"/>
      <c r="VQT820" s="18"/>
      <c r="VQU820" s="18"/>
      <c r="VQV820" s="18"/>
      <c r="VQW820" s="18"/>
      <c r="VQX820" s="18"/>
      <c r="VQY820" s="18"/>
      <c r="VQZ820" s="18"/>
      <c r="VRA820" s="18"/>
      <c r="VRB820" s="18"/>
      <c r="VRC820" s="18"/>
      <c r="VRD820" s="18"/>
      <c r="VRE820" s="18"/>
      <c r="VRF820" s="18"/>
      <c r="VRG820" s="18"/>
      <c r="VRH820" s="18"/>
      <c r="VRI820" s="18"/>
      <c r="VRJ820" s="18"/>
      <c r="VRK820" s="18"/>
      <c r="VRL820" s="18"/>
      <c r="VRM820" s="18"/>
      <c r="VRN820" s="18"/>
      <c r="VRO820" s="18"/>
      <c r="VRP820" s="18"/>
      <c r="VRQ820" s="18"/>
      <c r="VRR820" s="18"/>
      <c r="VRS820" s="18"/>
      <c r="VRT820" s="18"/>
      <c r="VRU820" s="18"/>
      <c r="VRV820" s="18"/>
      <c r="VRW820" s="18"/>
      <c r="VRX820" s="18"/>
      <c r="VRY820" s="18"/>
      <c r="VRZ820" s="18"/>
      <c r="VSA820" s="18"/>
      <c r="VSB820" s="18"/>
      <c r="VSC820" s="18"/>
      <c r="VSD820" s="18"/>
      <c r="VSE820" s="18"/>
      <c r="VSF820" s="18"/>
      <c r="VSG820" s="18"/>
      <c r="VSH820" s="18"/>
      <c r="VSI820" s="18"/>
      <c r="VSJ820" s="18"/>
      <c r="VSK820" s="18"/>
      <c r="VSL820" s="18"/>
      <c r="VSM820" s="18"/>
      <c r="VSN820" s="18"/>
      <c r="VSO820" s="18"/>
      <c r="VSP820" s="18"/>
      <c r="VSQ820" s="18"/>
      <c r="VSR820" s="18"/>
      <c r="VSS820" s="18"/>
      <c r="VST820" s="18"/>
      <c r="VSU820" s="18"/>
      <c r="VSV820" s="18"/>
      <c r="VSW820" s="18"/>
      <c r="VSX820" s="18"/>
      <c r="VSY820" s="18"/>
      <c r="VSZ820" s="18"/>
      <c r="VTA820" s="18"/>
      <c r="VTB820" s="18"/>
      <c r="VTC820" s="18"/>
      <c r="VTD820" s="18"/>
      <c r="VTE820" s="18"/>
      <c r="VTF820" s="18"/>
      <c r="VTG820" s="18"/>
      <c r="VTH820" s="18"/>
      <c r="VTI820" s="18"/>
      <c r="VTJ820" s="18"/>
      <c r="VTK820" s="18"/>
      <c r="VTL820" s="18"/>
      <c r="VTM820" s="18"/>
      <c r="VTN820" s="18"/>
      <c r="VTO820" s="18"/>
      <c r="VTP820" s="18"/>
      <c r="VTQ820" s="18"/>
      <c r="VTR820" s="18"/>
      <c r="VTS820" s="18"/>
      <c r="VTT820" s="18"/>
      <c r="VTU820" s="18"/>
      <c r="VTV820" s="18"/>
      <c r="VTW820" s="18"/>
      <c r="VTX820" s="18"/>
      <c r="VTY820" s="18"/>
      <c r="VTZ820" s="18"/>
      <c r="VUA820" s="18"/>
      <c r="VUB820" s="18"/>
      <c r="VUC820" s="18"/>
      <c r="VUD820" s="18"/>
      <c r="VUE820" s="18"/>
      <c r="VUF820" s="18"/>
      <c r="VUG820" s="18"/>
      <c r="VUH820" s="18"/>
      <c r="VUI820" s="18"/>
      <c r="VUJ820" s="18"/>
      <c r="VUK820" s="18"/>
      <c r="VUL820" s="18"/>
      <c r="VUM820" s="18"/>
      <c r="VUN820" s="18"/>
      <c r="VUO820" s="18"/>
      <c r="VUP820" s="18"/>
      <c r="VUQ820" s="18"/>
      <c r="VUR820" s="18"/>
      <c r="VUS820" s="18"/>
      <c r="VUT820" s="18"/>
      <c r="VUU820" s="18"/>
      <c r="VUV820" s="18"/>
      <c r="VUW820" s="18"/>
      <c r="VUX820" s="18"/>
      <c r="VUY820" s="18"/>
      <c r="VUZ820" s="18"/>
      <c r="VVA820" s="18"/>
      <c r="VVB820" s="18"/>
      <c r="VVC820" s="18"/>
      <c r="VVD820" s="18"/>
      <c r="VVE820" s="18"/>
      <c r="VVF820" s="18"/>
      <c r="VVG820" s="18"/>
      <c r="VVH820" s="18"/>
      <c r="VVI820" s="18"/>
      <c r="VVJ820" s="18"/>
      <c r="VVK820" s="18"/>
      <c r="VVL820" s="18"/>
      <c r="VVM820" s="18"/>
      <c r="VVN820" s="18"/>
      <c r="VVO820" s="18"/>
      <c r="VVP820" s="18"/>
      <c r="VVQ820" s="18"/>
      <c r="VVR820" s="18"/>
      <c r="VVS820" s="18"/>
      <c r="VVT820" s="18"/>
      <c r="VVU820" s="18"/>
      <c r="VVV820" s="18"/>
      <c r="VVW820" s="18"/>
      <c r="VVX820" s="18"/>
      <c r="VVY820" s="18"/>
      <c r="VVZ820" s="18"/>
      <c r="VWA820" s="18"/>
      <c r="VWB820" s="18"/>
      <c r="VWC820" s="18"/>
      <c r="VWD820" s="18"/>
      <c r="VWE820" s="18"/>
      <c r="VWF820" s="18"/>
      <c r="VWG820" s="18"/>
      <c r="VWH820" s="18"/>
      <c r="VWI820" s="18"/>
      <c r="VWJ820" s="18"/>
      <c r="VWK820" s="18"/>
      <c r="VWL820" s="18"/>
      <c r="VWM820" s="18"/>
      <c r="VWN820" s="18"/>
      <c r="VWO820" s="18"/>
      <c r="VWP820" s="18"/>
      <c r="VWQ820" s="18"/>
      <c r="VWR820" s="18"/>
      <c r="VWS820" s="18"/>
      <c r="VWT820" s="18"/>
      <c r="VWU820" s="18"/>
      <c r="VWV820" s="18"/>
      <c r="VWW820" s="18"/>
      <c r="VWX820" s="18"/>
      <c r="VWY820" s="18"/>
      <c r="VWZ820" s="18"/>
      <c r="VXA820" s="18"/>
      <c r="VXB820" s="18"/>
      <c r="VXC820" s="18"/>
      <c r="VXD820" s="18"/>
      <c r="VXE820" s="18"/>
      <c r="VXF820" s="18"/>
      <c r="VXG820" s="18"/>
      <c r="VXH820" s="18"/>
      <c r="VXI820" s="18"/>
      <c r="VXJ820" s="18"/>
      <c r="VXK820" s="18"/>
      <c r="VXL820" s="18"/>
      <c r="VXM820" s="18"/>
      <c r="VXN820" s="18"/>
      <c r="VXO820" s="18"/>
      <c r="VXP820" s="18"/>
      <c r="VXQ820" s="18"/>
      <c r="VXR820" s="18"/>
      <c r="VXS820" s="18"/>
      <c r="VXT820" s="18"/>
      <c r="VXU820" s="18"/>
      <c r="VXV820" s="18"/>
      <c r="VXW820" s="18"/>
      <c r="VXX820" s="18"/>
      <c r="VXY820" s="18"/>
      <c r="VXZ820" s="18"/>
      <c r="VYA820" s="18"/>
      <c r="VYB820" s="18"/>
      <c r="VYC820" s="18"/>
      <c r="VYD820" s="18"/>
      <c r="VYE820" s="18"/>
      <c r="VYF820" s="18"/>
      <c r="VYG820" s="18"/>
      <c r="VYH820" s="18"/>
      <c r="VYI820" s="18"/>
      <c r="VYJ820" s="18"/>
      <c r="VYK820" s="18"/>
      <c r="VYL820" s="18"/>
      <c r="VYM820" s="18"/>
      <c r="VYN820" s="18"/>
      <c r="VYO820" s="18"/>
      <c r="VYP820" s="18"/>
      <c r="VYQ820" s="18"/>
      <c r="VYR820" s="18"/>
      <c r="VYS820" s="18"/>
      <c r="VYT820" s="18"/>
      <c r="VYU820" s="18"/>
      <c r="VYV820" s="18"/>
      <c r="VYW820" s="18"/>
      <c r="VYX820" s="18"/>
      <c r="VYY820" s="18"/>
      <c r="VYZ820" s="18"/>
      <c r="VZA820" s="18"/>
      <c r="VZB820" s="18"/>
      <c r="VZC820" s="18"/>
      <c r="VZD820" s="18"/>
      <c r="VZE820" s="18"/>
      <c r="VZF820" s="18"/>
      <c r="VZG820" s="18"/>
      <c r="VZH820" s="18"/>
      <c r="VZI820" s="18"/>
      <c r="VZJ820" s="18"/>
      <c r="VZK820" s="18"/>
      <c r="VZL820" s="18"/>
      <c r="VZM820" s="18"/>
      <c r="VZN820" s="18"/>
      <c r="VZO820" s="18"/>
      <c r="VZP820" s="18"/>
      <c r="VZQ820" s="18"/>
      <c r="VZR820" s="18"/>
      <c r="VZS820" s="18"/>
      <c r="VZT820" s="18"/>
      <c r="VZU820" s="18"/>
      <c r="VZV820" s="18"/>
      <c r="VZW820" s="18"/>
      <c r="VZX820" s="18"/>
      <c r="VZY820" s="18"/>
      <c r="VZZ820" s="18"/>
      <c r="WAA820" s="18"/>
      <c r="WAB820" s="18"/>
      <c r="WAC820" s="18"/>
      <c r="WAD820" s="18"/>
      <c r="WAE820" s="18"/>
      <c r="WAF820" s="18"/>
      <c r="WAG820" s="18"/>
      <c r="WAH820" s="18"/>
      <c r="WAI820" s="18"/>
      <c r="WAJ820" s="18"/>
      <c r="WAK820" s="18"/>
      <c r="WAL820" s="18"/>
      <c r="WAM820" s="18"/>
      <c r="WAN820" s="18"/>
      <c r="WAO820" s="18"/>
      <c r="WAP820" s="18"/>
      <c r="WAQ820" s="18"/>
      <c r="WAR820" s="18"/>
      <c r="WAS820" s="18"/>
      <c r="WAT820" s="18"/>
      <c r="WAU820" s="18"/>
      <c r="WAV820" s="18"/>
      <c r="WAW820" s="18"/>
      <c r="WAX820" s="18"/>
      <c r="WAY820" s="18"/>
      <c r="WAZ820" s="18"/>
      <c r="WBA820" s="18"/>
      <c r="WBB820" s="18"/>
      <c r="WBC820" s="18"/>
      <c r="WBD820" s="18"/>
      <c r="WBE820" s="18"/>
      <c r="WBF820" s="18"/>
      <c r="WBG820" s="18"/>
      <c r="WBH820" s="18"/>
      <c r="WBI820" s="18"/>
      <c r="WBJ820" s="18"/>
      <c r="WBK820" s="18"/>
      <c r="WBL820" s="18"/>
      <c r="WBM820" s="18"/>
      <c r="WBN820" s="18"/>
      <c r="WBO820" s="18"/>
      <c r="WBP820" s="18"/>
      <c r="WBQ820" s="18"/>
      <c r="WBR820" s="18"/>
      <c r="WBS820" s="18"/>
      <c r="WBT820" s="18"/>
      <c r="WBU820" s="18"/>
      <c r="WBV820" s="18"/>
      <c r="WBW820" s="18"/>
      <c r="WBX820" s="18"/>
      <c r="WBY820" s="18"/>
      <c r="WBZ820" s="18"/>
      <c r="WCA820" s="18"/>
      <c r="WCB820" s="18"/>
      <c r="WCC820" s="18"/>
      <c r="WCD820" s="18"/>
      <c r="WCE820" s="18"/>
      <c r="WCF820" s="18"/>
      <c r="WCG820" s="18"/>
      <c r="WCH820" s="18"/>
      <c r="WCI820" s="18"/>
      <c r="WCJ820" s="18"/>
      <c r="WCK820" s="18"/>
      <c r="WCL820" s="18"/>
      <c r="WCM820" s="18"/>
      <c r="WCN820" s="18"/>
      <c r="WCO820" s="18"/>
      <c r="WCP820" s="18"/>
      <c r="WCQ820" s="18"/>
      <c r="WCR820" s="18"/>
      <c r="WCS820" s="18"/>
      <c r="WCT820" s="18"/>
      <c r="WCU820" s="18"/>
      <c r="WCV820" s="18"/>
      <c r="WCW820" s="18"/>
      <c r="WCX820" s="18"/>
      <c r="WCY820" s="18"/>
      <c r="WCZ820" s="18"/>
      <c r="WDA820" s="18"/>
      <c r="WDB820" s="18"/>
      <c r="WDC820" s="18"/>
      <c r="WDD820" s="18"/>
      <c r="WDE820" s="18"/>
      <c r="WDF820" s="18"/>
      <c r="WDG820" s="18"/>
      <c r="WDH820" s="18"/>
      <c r="WDI820" s="18"/>
      <c r="WDJ820" s="18"/>
      <c r="WDK820" s="18"/>
      <c r="WDL820" s="18"/>
      <c r="WDM820" s="18"/>
      <c r="WDN820" s="18"/>
      <c r="WDO820" s="18"/>
      <c r="WDP820" s="18"/>
      <c r="WDQ820" s="18"/>
      <c r="WDR820" s="18"/>
      <c r="WDS820" s="18"/>
      <c r="WDT820" s="18"/>
      <c r="WDU820" s="18"/>
      <c r="WDV820" s="18"/>
      <c r="WDW820" s="18"/>
      <c r="WDX820" s="18"/>
      <c r="WDY820" s="18"/>
      <c r="WDZ820" s="18"/>
      <c r="WEA820" s="18"/>
      <c r="WEB820" s="18"/>
      <c r="WEC820" s="18"/>
      <c r="WED820" s="18"/>
      <c r="WEE820" s="18"/>
      <c r="WEF820" s="18"/>
      <c r="WEG820" s="18"/>
      <c r="WEH820" s="18"/>
      <c r="WEI820" s="18"/>
      <c r="WEJ820" s="18"/>
      <c r="WEK820" s="18"/>
      <c r="WEL820" s="18"/>
      <c r="WEM820" s="18"/>
      <c r="WEN820" s="18"/>
      <c r="WEO820" s="18"/>
      <c r="WEP820" s="18"/>
      <c r="WEQ820" s="18"/>
      <c r="WER820" s="18"/>
      <c r="WES820" s="18"/>
      <c r="WET820" s="18"/>
      <c r="WEU820" s="18"/>
      <c r="WEV820" s="18"/>
      <c r="WEW820" s="18"/>
      <c r="WEX820" s="18"/>
      <c r="WEY820" s="18"/>
      <c r="WEZ820" s="18"/>
      <c r="WFA820" s="18"/>
      <c r="WFB820" s="18"/>
      <c r="WFC820" s="18"/>
      <c r="WFD820" s="18"/>
      <c r="WFE820" s="18"/>
      <c r="WFF820" s="18"/>
      <c r="WFG820" s="18"/>
      <c r="WFH820" s="18"/>
      <c r="WFI820" s="18"/>
      <c r="WFJ820" s="18"/>
      <c r="WFK820" s="18"/>
      <c r="WFL820" s="18"/>
      <c r="WFM820" s="18"/>
      <c r="WFN820" s="18"/>
      <c r="WFO820" s="18"/>
      <c r="WFP820" s="18"/>
      <c r="WFQ820" s="18"/>
      <c r="WFR820" s="18"/>
      <c r="WFS820" s="18"/>
      <c r="WFT820" s="18"/>
      <c r="WFU820" s="18"/>
      <c r="WFV820" s="18"/>
      <c r="WFW820" s="18"/>
      <c r="WFX820" s="18"/>
      <c r="WFY820" s="18"/>
      <c r="WFZ820" s="18"/>
      <c r="WGA820" s="18"/>
      <c r="WGB820" s="18"/>
      <c r="WGC820" s="18"/>
      <c r="WGD820" s="18"/>
      <c r="WGE820" s="18"/>
      <c r="WGF820" s="18"/>
      <c r="WGG820" s="18"/>
      <c r="WGH820" s="18"/>
      <c r="WGI820" s="18"/>
      <c r="WGJ820" s="18"/>
      <c r="WGK820" s="18"/>
      <c r="WGL820" s="18"/>
      <c r="WGM820" s="18"/>
      <c r="WGN820" s="18"/>
      <c r="WGO820" s="18"/>
      <c r="WGP820" s="18"/>
      <c r="WGQ820" s="18"/>
      <c r="WGR820" s="18"/>
      <c r="WGS820" s="18"/>
      <c r="WGT820" s="18"/>
      <c r="WGU820" s="18"/>
      <c r="WGV820" s="18"/>
      <c r="WGW820" s="18"/>
      <c r="WGX820" s="18"/>
      <c r="WGY820" s="18"/>
      <c r="WGZ820" s="18"/>
      <c r="WHA820" s="18"/>
      <c r="WHB820" s="18"/>
      <c r="WHC820" s="18"/>
      <c r="WHD820" s="18"/>
      <c r="WHE820" s="18"/>
      <c r="WHF820" s="18"/>
      <c r="WHG820" s="18"/>
      <c r="WHH820" s="18"/>
      <c r="WHI820" s="18"/>
      <c r="WHJ820" s="18"/>
      <c r="WHK820" s="18"/>
      <c r="WHL820" s="18"/>
      <c r="WHM820" s="18"/>
      <c r="WHN820" s="18"/>
      <c r="WHO820" s="18"/>
      <c r="WHP820" s="18"/>
      <c r="WHQ820" s="18"/>
      <c r="WHR820" s="18"/>
      <c r="WHS820" s="18"/>
      <c r="WHT820" s="18"/>
      <c r="WHU820" s="18"/>
      <c r="WHV820" s="18"/>
      <c r="WHW820" s="18"/>
      <c r="WHX820" s="18"/>
      <c r="WHY820" s="18"/>
      <c r="WHZ820" s="18"/>
      <c r="WIA820" s="18"/>
      <c r="WIB820" s="18"/>
      <c r="WIC820" s="18"/>
      <c r="WID820" s="18"/>
      <c r="WIE820" s="18"/>
      <c r="WIF820" s="18"/>
      <c r="WIG820" s="18"/>
      <c r="WIH820" s="18"/>
      <c r="WII820" s="18"/>
      <c r="WIJ820" s="18"/>
      <c r="WIK820" s="18"/>
      <c r="WIL820" s="18"/>
      <c r="WIM820" s="18"/>
      <c r="WIN820" s="18"/>
      <c r="WIO820" s="18"/>
      <c r="WIP820" s="18"/>
      <c r="WIQ820" s="18"/>
      <c r="WIR820" s="18"/>
      <c r="WIS820" s="18"/>
      <c r="WIT820" s="18"/>
      <c r="WIU820" s="18"/>
      <c r="WIV820" s="18"/>
      <c r="WIW820" s="18"/>
      <c r="WIX820" s="18"/>
      <c r="WIY820" s="18"/>
      <c r="WIZ820" s="18"/>
      <c r="WJA820" s="18"/>
      <c r="WJB820" s="18"/>
      <c r="WJC820" s="18"/>
      <c r="WJD820" s="18"/>
      <c r="WJE820" s="18"/>
      <c r="WJF820" s="18"/>
      <c r="WJG820" s="18"/>
      <c r="WJH820" s="18"/>
      <c r="WJI820" s="18"/>
      <c r="WJJ820" s="18"/>
      <c r="WJK820" s="18"/>
      <c r="WJL820" s="18"/>
      <c r="WJM820" s="18"/>
      <c r="WJN820" s="18"/>
      <c r="WJO820" s="18"/>
      <c r="WJP820" s="18"/>
      <c r="WJQ820" s="18"/>
      <c r="WJR820" s="18"/>
      <c r="WJS820" s="18"/>
      <c r="WJT820" s="18"/>
      <c r="WJU820" s="18"/>
      <c r="WJV820" s="18"/>
      <c r="WJW820" s="18"/>
      <c r="WJX820" s="18"/>
      <c r="WJY820" s="18"/>
      <c r="WJZ820" s="18"/>
      <c r="WKA820" s="18"/>
      <c r="WKB820" s="18"/>
      <c r="WKC820" s="18"/>
      <c r="WKD820" s="18"/>
      <c r="WKE820" s="18"/>
      <c r="WKF820" s="18"/>
      <c r="WKG820" s="18"/>
      <c r="WKH820" s="18"/>
      <c r="WKI820" s="18"/>
      <c r="WKJ820" s="18"/>
      <c r="WKK820" s="18"/>
      <c r="WKL820" s="18"/>
      <c r="WKM820" s="18"/>
      <c r="WKN820" s="18"/>
      <c r="WKO820" s="18"/>
      <c r="WKP820" s="18"/>
      <c r="WKQ820" s="18"/>
      <c r="WKR820" s="18"/>
      <c r="WKS820" s="18"/>
      <c r="WKT820" s="18"/>
      <c r="WKU820" s="18"/>
      <c r="WKV820" s="18"/>
      <c r="WKW820" s="18"/>
      <c r="WKX820" s="18"/>
      <c r="WKY820" s="18"/>
      <c r="WKZ820" s="18"/>
      <c r="WLA820" s="18"/>
      <c r="WLB820" s="18"/>
      <c r="WLC820" s="18"/>
      <c r="WLD820" s="18"/>
      <c r="WLE820" s="18"/>
      <c r="WLF820" s="18"/>
      <c r="WLG820" s="18"/>
      <c r="WLH820" s="18"/>
      <c r="WLI820" s="18"/>
      <c r="WLJ820" s="18"/>
      <c r="WLK820" s="18"/>
      <c r="WLL820" s="18"/>
      <c r="WLM820" s="18"/>
      <c r="WLN820" s="18"/>
      <c r="WLO820" s="18"/>
      <c r="WLP820" s="18"/>
      <c r="WLQ820" s="18"/>
      <c r="WLR820" s="18"/>
      <c r="WLS820" s="18"/>
      <c r="WLT820" s="18"/>
      <c r="WLU820" s="18"/>
      <c r="WLV820" s="18"/>
      <c r="WLW820" s="18"/>
      <c r="WLX820" s="18"/>
      <c r="WLY820" s="18"/>
      <c r="WLZ820" s="18"/>
      <c r="WMA820" s="18"/>
      <c r="WMB820" s="18"/>
      <c r="WMC820" s="18"/>
      <c r="WMD820" s="18"/>
      <c r="WME820" s="18"/>
      <c r="WMF820" s="18"/>
      <c r="WMG820" s="18"/>
      <c r="WMH820" s="18"/>
      <c r="WMI820" s="18"/>
      <c r="WMJ820" s="18"/>
      <c r="WMK820" s="18"/>
      <c r="WML820" s="18"/>
      <c r="WMM820" s="18"/>
      <c r="WMN820" s="18"/>
      <c r="WMO820" s="18"/>
      <c r="WMP820" s="18"/>
      <c r="WMQ820" s="18"/>
      <c r="WMR820" s="18"/>
      <c r="WMS820" s="18"/>
      <c r="WMT820" s="18"/>
      <c r="WMU820" s="18"/>
      <c r="WMV820" s="18"/>
      <c r="WMW820" s="18"/>
      <c r="WMX820" s="18"/>
      <c r="WMY820" s="18"/>
      <c r="WMZ820" s="18"/>
      <c r="WNA820" s="18"/>
      <c r="WNB820" s="18"/>
      <c r="WNC820" s="18"/>
      <c r="WND820" s="18"/>
      <c r="WNE820" s="18"/>
      <c r="WNF820" s="18"/>
      <c r="WNG820" s="18"/>
      <c r="WNH820" s="18"/>
      <c r="WNI820" s="18"/>
      <c r="WNJ820" s="18"/>
      <c r="WNK820" s="18"/>
      <c r="WNL820" s="18"/>
      <c r="WNM820" s="18"/>
      <c r="WNN820" s="18"/>
      <c r="WNO820" s="18"/>
      <c r="WNP820" s="18"/>
      <c r="WNQ820" s="18"/>
      <c r="WNR820" s="18"/>
      <c r="WNS820" s="18"/>
      <c r="WNT820" s="18"/>
      <c r="WNU820" s="18"/>
      <c r="WNV820" s="18"/>
      <c r="WNW820" s="18"/>
      <c r="WNX820" s="18"/>
      <c r="WNY820" s="18"/>
      <c r="WNZ820" s="18"/>
      <c r="WOA820" s="18"/>
      <c r="WOB820" s="18"/>
      <c r="WOC820" s="18"/>
      <c r="WOD820" s="18"/>
      <c r="WOE820" s="18"/>
      <c r="WOF820" s="18"/>
      <c r="WOG820" s="18"/>
      <c r="WOH820" s="18"/>
      <c r="WOI820" s="18"/>
      <c r="WOJ820" s="18"/>
      <c r="WOK820" s="18"/>
      <c r="WOL820" s="18"/>
      <c r="WOM820" s="18"/>
      <c r="WON820" s="18"/>
      <c r="WOO820" s="18"/>
      <c r="WOP820" s="18"/>
      <c r="WOQ820" s="18"/>
      <c r="WOR820" s="18"/>
      <c r="WOS820" s="18"/>
      <c r="WOT820" s="18"/>
      <c r="WOU820" s="18"/>
      <c r="WOV820" s="18"/>
      <c r="WOW820" s="18"/>
      <c r="WOX820" s="18"/>
      <c r="WOY820" s="18"/>
      <c r="WOZ820" s="18"/>
      <c r="WPA820" s="18"/>
      <c r="WPB820" s="18"/>
      <c r="WPC820" s="18"/>
      <c r="WPD820" s="18"/>
      <c r="WPE820" s="18"/>
      <c r="WPF820" s="18"/>
      <c r="WPG820" s="18"/>
      <c r="WPH820" s="18"/>
      <c r="WPI820" s="18"/>
      <c r="WPJ820" s="18"/>
      <c r="WPK820" s="18"/>
      <c r="WPL820" s="18"/>
      <c r="WPM820" s="18"/>
      <c r="WPN820" s="18"/>
      <c r="WPO820" s="18"/>
      <c r="WPP820" s="18"/>
      <c r="WPQ820" s="18"/>
      <c r="WPR820" s="18"/>
      <c r="WPS820" s="18"/>
      <c r="WPT820" s="18"/>
      <c r="WPU820" s="18"/>
      <c r="WPV820" s="18"/>
      <c r="WPW820" s="18"/>
      <c r="WPX820" s="18"/>
      <c r="WPY820" s="18"/>
      <c r="WPZ820" s="18"/>
      <c r="WQA820" s="18"/>
      <c r="WQB820" s="18"/>
      <c r="WQC820" s="18"/>
      <c r="WQD820" s="18"/>
      <c r="WQE820" s="18"/>
      <c r="WQF820" s="18"/>
      <c r="WQG820" s="18"/>
      <c r="WQH820" s="18"/>
      <c r="WQI820" s="18"/>
      <c r="WQJ820" s="18"/>
      <c r="WQK820" s="18"/>
      <c r="WQL820" s="18"/>
      <c r="WQM820" s="18"/>
      <c r="WQN820" s="18"/>
      <c r="WQO820" s="18"/>
      <c r="WQP820" s="18"/>
      <c r="WQQ820" s="18"/>
      <c r="WQR820" s="18"/>
      <c r="WQS820" s="18"/>
      <c r="WQT820" s="18"/>
      <c r="WQU820" s="18"/>
      <c r="WQV820" s="18"/>
      <c r="WQW820" s="18"/>
      <c r="WQX820" s="18"/>
      <c r="WQY820" s="18"/>
      <c r="WQZ820" s="18"/>
      <c r="WRA820" s="18"/>
      <c r="WRB820" s="18"/>
      <c r="WRC820" s="18"/>
      <c r="WRD820" s="18"/>
      <c r="WRE820" s="18"/>
      <c r="WRF820" s="18"/>
      <c r="WRG820" s="18"/>
      <c r="WRH820" s="18"/>
      <c r="WRI820" s="18"/>
      <c r="WRJ820" s="18"/>
      <c r="WRK820" s="18"/>
      <c r="WRL820" s="18"/>
      <c r="WRM820" s="18"/>
      <c r="WRN820" s="18"/>
      <c r="WRO820" s="18"/>
      <c r="WRP820" s="18"/>
      <c r="WRQ820" s="18"/>
      <c r="WRR820" s="18"/>
      <c r="WRS820" s="18"/>
      <c r="WRT820" s="18"/>
      <c r="WRU820" s="18"/>
      <c r="WRV820" s="18"/>
      <c r="WRW820" s="18"/>
      <c r="WRX820" s="18"/>
      <c r="WRY820" s="18"/>
      <c r="WRZ820" s="18"/>
      <c r="WSA820" s="18"/>
      <c r="WSB820" s="18"/>
      <c r="WSC820" s="18"/>
      <c r="WSD820" s="18"/>
      <c r="WSE820" s="18"/>
      <c r="WSF820" s="18"/>
      <c r="WSG820" s="18"/>
      <c r="WSH820" s="18"/>
      <c r="WSI820" s="18"/>
      <c r="WSJ820" s="18"/>
      <c r="WSK820" s="18"/>
      <c r="WSL820" s="18"/>
      <c r="WSM820" s="18"/>
      <c r="WSN820" s="18"/>
      <c r="WSO820" s="18"/>
      <c r="WSP820" s="18"/>
      <c r="WSQ820" s="18"/>
      <c r="WSR820" s="18"/>
      <c r="WSS820" s="18"/>
      <c r="WST820" s="18"/>
      <c r="WSU820" s="18"/>
      <c r="WSV820" s="18"/>
      <c r="WSW820" s="18"/>
      <c r="WSX820" s="18"/>
      <c r="WSY820" s="18"/>
      <c r="WSZ820" s="18"/>
      <c r="WTA820" s="18"/>
      <c r="WTB820" s="18"/>
      <c r="WTC820" s="18"/>
      <c r="WTD820" s="18"/>
      <c r="WTE820" s="18"/>
      <c r="WTF820" s="18"/>
      <c r="WTG820" s="18"/>
      <c r="WTH820" s="18"/>
      <c r="WTI820" s="18"/>
      <c r="WTJ820" s="18"/>
      <c r="WTK820" s="18"/>
      <c r="WTL820" s="18"/>
      <c r="WTM820" s="18"/>
      <c r="WTN820" s="18"/>
      <c r="WTO820" s="18"/>
      <c r="WTP820" s="18"/>
      <c r="WTQ820" s="18"/>
      <c r="WTR820" s="18"/>
      <c r="WTS820" s="18"/>
      <c r="WTT820" s="18"/>
      <c r="WTU820" s="18"/>
      <c r="WTV820" s="18"/>
      <c r="WTW820" s="18"/>
      <c r="WTX820" s="18"/>
      <c r="WTY820" s="18"/>
      <c r="WTZ820" s="18"/>
      <c r="WUA820" s="18"/>
      <c r="WUB820" s="18"/>
      <c r="WUC820" s="18"/>
      <c r="WUD820" s="18"/>
      <c r="WUE820" s="18"/>
      <c r="WUF820" s="18"/>
      <c r="WUG820" s="18"/>
      <c r="WUH820" s="18"/>
      <c r="WUI820" s="18"/>
      <c r="WUJ820" s="18"/>
      <c r="WUK820" s="18"/>
      <c r="WUL820" s="18"/>
      <c r="WUM820" s="18"/>
      <c r="WUN820" s="18"/>
      <c r="WUO820" s="18"/>
      <c r="WUP820" s="18"/>
      <c r="WUQ820" s="18"/>
      <c r="WUR820" s="18"/>
      <c r="WUS820" s="18"/>
      <c r="WUT820" s="18"/>
      <c r="WUU820" s="18"/>
      <c r="WUV820" s="18"/>
      <c r="WUW820" s="18"/>
      <c r="WUX820" s="18"/>
      <c r="WUY820" s="18"/>
      <c r="WUZ820" s="18"/>
      <c r="WVA820" s="18"/>
      <c r="WVB820" s="18"/>
      <c r="WVC820" s="18"/>
      <c r="WVD820" s="18"/>
      <c r="WVE820" s="18"/>
      <c r="WVF820" s="18"/>
      <c r="WVG820" s="18"/>
      <c r="WVH820" s="18"/>
      <c r="WVI820" s="18"/>
      <c r="WVJ820" s="18"/>
      <c r="WVK820" s="18"/>
      <c r="WVL820" s="18"/>
      <c r="WVM820" s="18"/>
      <c r="WVN820" s="18"/>
      <c r="WVO820" s="18"/>
      <c r="WVP820" s="18"/>
      <c r="WVQ820" s="18"/>
      <c r="WVR820" s="18"/>
      <c r="WVS820" s="18"/>
      <c r="WVT820" s="18"/>
      <c r="WVU820" s="18"/>
      <c r="WVV820" s="18"/>
      <c r="WVW820" s="18"/>
      <c r="WVX820" s="18"/>
      <c r="WVY820" s="18"/>
      <c r="WVZ820" s="18"/>
      <c r="WWA820" s="18"/>
      <c r="WWB820" s="18"/>
      <c r="WWC820" s="18"/>
      <c r="WWD820" s="18"/>
      <c r="WWE820" s="18"/>
      <c r="WWF820" s="18"/>
      <c r="WWG820" s="18"/>
      <c r="WWH820" s="18"/>
      <c r="WWI820" s="18"/>
      <c r="WWJ820" s="18"/>
      <c r="WWK820" s="18"/>
      <c r="WWL820" s="18"/>
      <c r="WWM820" s="18"/>
      <c r="WWN820" s="18"/>
      <c r="WWO820" s="18"/>
      <c r="WWP820" s="18"/>
      <c r="WWQ820" s="18"/>
      <c r="WWR820" s="18"/>
      <c r="WWS820" s="18"/>
      <c r="WWT820" s="18"/>
      <c r="WWU820" s="18"/>
      <c r="WWV820" s="18"/>
      <c r="WWW820" s="18"/>
      <c r="WWX820" s="18"/>
      <c r="WWY820" s="18"/>
      <c r="WWZ820" s="18"/>
      <c r="WXA820" s="18"/>
      <c r="WXB820" s="18"/>
      <c r="WXC820" s="18"/>
      <c r="WXD820" s="18"/>
      <c r="WXE820" s="18"/>
      <c r="WXF820" s="18"/>
      <c r="WXG820" s="18"/>
      <c r="WXH820" s="18"/>
      <c r="WXI820" s="18"/>
      <c r="WXJ820" s="18"/>
      <c r="WXK820" s="18"/>
      <c r="WXL820" s="18"/>
      <c r="WXM820" s="18"/>
      <c r="WXN820" s="18"/>
      <c r="WXO820" s="18"/>
      <c r="WXP820" s="18"/>
      <c r="WXQ820" s="18"/>
      <c r="WXR820" s="18"/>
      <c r="WXS820" s="18"/>
      <c r="WXT820" s="18"/>
      <c r="WXU820" s="18"/>
      <c r="WXV820" s="18"/>
      <c r="WXW820" s="18"/>
      <c r="WXX820" s="18"/>
      <c r="WXY820" s="18"/>
      <c r="WXZ820" s="18"/>
      <c r="WYA820" s="18"/>
      <c r="WYB820" s="18"/>
      <c r="WYC820" s="18"/>
      <c r="WYD820" s="18"/>
      <c r="WYE820" s="18"/>
      <c r="WYF820" s="18"/>
      <c r="WYG820" s="18"/>
      <c r="WYH820" s="18"/>
      <c r="WYI820" s="18"/>
      <c r="WYJ820" s="18"/>
      <c r="WYK820" s="18"/>
      <c r="WYL820" s="18"/>
      <c r="WYM820" s="18"/>
      <c r="WYN820" s="18"/>
      <c r="WYO820" s="18"/>
      <c r="WYP820" s="18"/>
      <c r="WYQ820" s="18"/>
      <c r="WYR820" s="18"/>
      <c r="WYS820" s="18"/>
      <c r="WYT820" s="18"/>
      <c r="WYU820" s="18"/>
      <c r="WYV820" s="18"/>
      <c r="WYW820" s="18"/>
      <c r="WYX820" s="18"/>
      <c r="WYY820" s="18"/>
      <c r="WYZ820" s="18"/>
      <c r="WZA820" s="18"/>
      <c r="WZB820" s="18"/>
      <c r="WZC820" s="18"/>
      <c r="WZD820" s="18"/>
      <c r="WZE820" s="18"/>
      <c r="WZF820" s="18"/>
      <c r="WZG820" s="18"/>
      <c r="WZH820" s="18"/>
      <c r="WZI820" s="18"/>
      <c r="WZJ820" s="18"/>
      <c r="WZK820" s="18"/>
      <c r="WZL820" s="18"/>
      <c r="WZM820" s="18"/>
      <c r="WZN820" s="18"/>
      <c r="WZO820" s="18"/>
      <c r="WZP820" s="18"/>
      <c r="WZQ820" s="18"/>
      <c r="WZR820" s="18"/>
      <c r="WZS820" s="18"/>
      <c r="WZT820" s="18"/>
      <c r="WZU820" s="18"/>
      <c r="WZV820" s="18"/>
      <c r="WZW820" s="18"/>
      <c r="WZX820" s="18"/>
      <c r="WZY820" s="18"/>
      <c r="WZZ820" s="18"/>
      <c r="XAA820" s="18"/>
      <c r="XAB820" s="18"/>
      <c r="XAC820" s="18"/>
      <c r="XAD820" s="18"/>
      <c r="XAE820" s="18"/>
      <c r="XAF820" s="18"/>
      <c r="XAG820" s="18"/>
      <c r="XAH820" s="18"/>
      <c r="XAI820" s="18"/>
      <c r="XAJ820" s="18"/>
      <c r="XAK820" s="18"/>
      <c r="XAL820" s="18"/>
      <c r="XAM820" s="18"/>
      <c r="XAN820" s="18"/>
      <c r="XAO820" s="18"/>
      <c r="XAP820" s="18"/>
      <c r="XAQ820" s="18"/>
      <c r="XAR820" s="18"/>
      <c r="XAS820" s="18"/>
      <c r="XAT820" s="18"/>
      <c r="XAU820" s="18"/>
      <c r="XAV820" s="18"/>
      <c r="XAW820" s="18"/>
      <c r="XAX820" s="18"/>
      <c r="XAY820" s="18"/>
      <c r="XAZ820" s="18"/>
      <c r="XBA820" s="18"/>
      <c r="XBB820" s="18"/>
      <c r="XBC820" s="18"/>
      <c r="XBD820" s="18"/>
      <c r="XBE820" s="18"/>
      <c r="XBF820" s="18"/>
      <c r="XBG820" s="18"/>
      <c r="XBH820" s="18"/>
      <c r="XBI820" s="18"/>
      <c r="XBJ820" s="18"/>
      <c r="XBK820" s="18"/>
      <c r="XBL820" s="18"/>
      <c r="XBM820" s="18"/>
      <c r="XBN820" s="18"/>
      <c r="XBO820" s="18"/>
      <c r="XBP820" s="18"/>
      <c r="XBQ820" s="18"/>
      <c r="XBR820" s="18"/>
      <c r="XBS820" s="18"/>
      <c r="XBT820" s="18"/>
      <c r="XBU820" s="18"/>
      <c r="XBV820" s="18"/>
      <c r="XBW820" s="18"/>
      <c r="XBX820" s="18"/>
      <c r="XBY820" s="18"/>
      <c r="XBZ820" s="18"/>
      <c r="XCA820" s="18"/>
      <c r="XCB820" s="18"/>
      <c r="XCC820" s="18"/>
      <c r="XCD820" s="18"/>
      <c r="XCE820" s="18"/>
      <c r="XCF820" s="18"/>
      <c r="XCG820" s="18"/>
      <c r="XCH820" s="18"/>
      <c r="XCI820" s="18"/>
      <c r="XCJ820" s="18"/>
      <c r="XCK820" s="18"/>
      <c r="XCL820" s="18"/>
      <c r="XCM820" s="18"/>
      <c r="XCN820" s="18"/>
      <c r="XCO820" s="18"/>
      <c r="XCP820" s="18"/>
      <c r="XCQ820" s="18"/>
      <c r="XCR820" s="18"/>
      <c r="XCS820" s="18"/>
      <c r="XCT820" s="18"/>
      <c r="XCU820" s="18"/>
      <c r="XCV820" s="18"/>
      <c r="XCW820" s="18"/>
      <c r="XCX820" s="18"/>
      <c r="XCY820" s="18"/>
      <c r="XCZ820" s="18"/>
      <c r="XDA820" s="18"/>
      <c r="XDB820" s="18"/>
      <c r="XDC820" s="18"/>
      <c r="XDD820" s="18"/>
      <c r="XDE820" s="18"/>
      <c r="XDF820" s="18"/>
      <c r="XDG820" s="18"/>
      <c r="XDH820" s="18"/>
      <c r="XDI820" s="18"/>
      <c r="XDJ820" s="18"/>
      <c r="XDK820" s="18"/>
      <c r="XDL820" s="18"/>
      <c r="XDM820" s="18"/>
      <c r="XDN820" s="18"/>
      <c r="XDO820" s="18"/>
      <c r="XDP820" s="18"/>
      <c r="XDQ820" s="18"/>
      <c r="XDR820" s="18"/>
      <c r="XDS820" s="18"/>
      <c r="XDT820" s="18"/>
      <c r="XDU820" s="18"/>
      <c r="XDV820" s="18"/>
      <c r="XDW820" s="18"/>
      <c r="XDX820" s="18"/>
      <c r="XDY820" s="18"/>
      <c r="XDZ820" s="18"/>
      <c r="XEA820" s="18"/>
      <c r="XEB820" s="18"/>
      <c r="XEC820" s="18"/>
      <c r="XED820" s="18"/>
      <c r="XEE820" s="18"/>
      <c r="XEF820" s="18"/>
      <c r="XEG820" s="18"/>
      <c r="XEH820" s="18"/>
      <c r="XEI820" s="18"/>
      <c r="XEJ820" s="18"/>
      <c r="XEK820" s="18"/>
      <c r="XEL820" s="18"/>
      <c r="XEM820" s="18"/>
      <c r="XEN820" s="18"/>
      <c r="XEO820" s="18"/>
      <c r="XEP820" s="18"/>
      <c r="XEQ820" s="18"/>
      <c r="XER820" s="18"/>
      <c r="XES820" s="18"/>
      <c r="XET820" s="18"/>
      <c r="XEU820" s="18"/>
      <c r="XEV820" s="18"/>
      <c r="XEW820" s="18"/>
      <c r="XEX820" s="18"/>
      <c r="XEY820" s="18"/>
      <c r="XEZ820" s="18"/>
      <c r="XFA820" s="18"/>
      <c r="XFB820" s="18"/>
      <c r="XFC820" s="18"/>
      <c r="XFD820" s="18"/>
    </row>
    <row r="821" spans="1:16384" s="137" customFormat="1" ht="15.75" customHeight="1" x14ac:dyDescent="0.2">
      <c r="A821" s="558" t="s">
        <v>17</v>
      </c>
      <c r="B821" s="558"/>
      <c r="C821" s="486">
        <f>SUM(C816:C820)</f>
        <v>16330818.740000004</v>
      </c>
      <c r="D821" s="483">
        <f t="shared" ref="D821:Y821" si="263">SUM(D816:D820)</f>
        <v>11227446.010000002</v>
      </c>
      <c r="E821" s="483">
        <f t="shared" si="263"/>
        <v>0</v>
      </c>
      <c r="F821" s="483">
        <f t="shared" si="263"/>
        <v>1565357.32</v>
      </c>
      <c r="G821" s="483">
        <f t="shared" si="263"/>
        <v>5700919.8799999999</v>
      </c>
      <c r="H821" s="483">
        <f t="shared" si="263"/>
        <v>1573618.63</v>
      </c>
      <c r="I821" s="483">
        <f t="shared" si="263"/>
        <v>1430573.63</v>
      </c>
      <c r="J821" s="483">
        <f t="shared" si="263"/>
        <v>956976.55</v>
      </c>
      <c r="K821" s="483">
        <f t="shared" si="263"/>
        <v>0</v>
      </c>
      <c r="L821" s="483">
        <f t="shared" si="263"/>
        <v>0</v>
      </c>
      <c r="M821" s="483">
        <f t="shared" si="263"/>
        <v>0</v>
      </c>
      <c r="N821" s="483">
        <f t="shared" si="263"/>
        <v>0</v>
      </c>
      <c r="O821" s="483">
        <f t="shared" si="263"/>
        <v>0</v>
      </c>
      <c r="P821" s="483">
        <f t="shared" si="263"/>
        <v>0</v>
      </c>
      <c r="Q821" s="483">
        <f t="shared" si="263"/>
        <v>0</v>
      </c>
      <c r="R821" s="483">
        <f t="shared" si="263"/>
        <v>0</v>
      </c>
      <c r="S821" s="483">
        <f t="shared" si="263"/>
        <v>0</v>
      </c>
      <c r="T821" s="483">
        <f t="shared" si="263"/>
        <v>0</v>
      </c>
      <c r="U821" s="483">
        <f t="shared" si="263"/>
        <v>0</v>
      </c>
      <c r="V821" s="483">
        <f t="shared" si="263"/>
        <v>0</v>
      </c>
      <c r="W821" s="483">
        <f t="shared" si="263"/>
        <v>0</v>
      </c>
      <c r="X821" s="483">
        <f t="shared" si="263"/>
        <v>560614.46</v>
      </c>
      <c r="Y821" s="483">
        <f t="shared" si="263"/>
        <v>4542758.2700000005</v>
      </c>
      <c r="Z821" s="486">
        <f>(C821-Y821)*0.0214</f>
        <v>252264.49405800004</v>
      </c>
      <c r="AA821" s="38"/>
      <c r="AB821" s="38"/>
      <c r="AC821" s="90"/>
      <c r="AD821" s="90"/>
      <c r="AE821" s="91"/>
      <c r="AG821" s="91"/>
    </row>
    <row r="822" spans="1:16384" ht="15.75" customHeight="1" x14ac:dyDescent="0.25">
      <c r="A822" s="607" t="s">
        <v>57</v>
      </c>
      <c r="B822" s="608"/>
      <c r="C822" s="609"/>
      <c r="D822" s="689"/>
      <c r="E822" s="689"/>
      <c r="F822" s="689"/>
      <c r="G822" s="689"/>
      <c r="H822" s="689"/>
      <c r="I822" s="689"/>
      <c r="J822" s="689"/>
      <c r="K822" s="689"/>
      <c r="L822" s="689"/>
      <c r="M822" s="689"/>
      <c r="N822" s="689"/>
      <c r="O822" s="689"/>
      <c r="P822" s="689"/>
      <c r="Q822" s="689"/>
      <c r="R822" s="689"/>
      <c r="S822" s="689"/>
      <c r="T822" s="689"/>
      <c r="U822" s="689"/>
      <c r="V822" s="689"/>
      <c r="W822" s="689"/>
      <c r="X822" s="689"/>
      <c r="Y822" s="689"/>
      <c r="Z822" s="538"/>
      <c r="AA822" s="38"/>
      <c r="AB822" s="38"/>
      <c r="AD822" s="90"/>
    </row>
    <row r="823" spans="1:16384" ht="15.75" customHeight="1" x14ac:dyDescent="0.25">
      <c r="A823" s="485">
        <f>A820+1</f>
        <v>644</v>
      </c>
      <c r="B823" s="339" t="s">
        <v>255</v>
      </c>
      <c r="C823" s="486">
        <f>D823+M823+O823+Q823+S823+U823+W823+X823+Y823</f>
        <v>17938259.699999999</v>
      </c>
      <c r="D823" s="531">
        <f>E823+F823+G823+H823+I823+J823</f>
        <v>0</v>
      </c>
      <c r="E823" s="483"/>
      <c r="F823" s="483"/>
      <c r="G823" s="483"/>
      <c r="H823" s="483"/>
      <c r="I823" s="483"/>
      <c r="J823" s="483"/>
      <c r="K823" s="483"/>
      <c r="L823" s="483"/>
      <c r="M823" s="483"/>
      <c r="N823" s="483"/>
      <c r="O823" s="483"/>
      <c r="P823" s="483"/>
      <c r="Q823" s="483"/>
      <c r="R823" s="483">
        <v>2725</v>
      </c>
      <c r="S823" s="483">
        <v>17938259.699999999</v>
      </c>
      <c r="T823" s="483"/>
      <c r="U823" s="483"/>
      <c r="V823" s="483"/>
      <c r="W823" s="483"/>
      <c r="X823" s="483"/>
      <c r="Y823" s="483"/>
      <c r="Z823" s="486"/>
      <c r="AA823" s="38"/>
      <c r="AB823" s="38"/>
      <c r="AC823" s="90"/>
      <c r="AD823" s="90"/>
    </row>
    <row r="824" spans="1:16384" ht="15.75" customHeight="1" x14ac:dyDescent="0.25">
      <c r="A824" s="485">
        <f>A823+1</f>
        <v>645</v>
      </c>
      <c r="B824" s="339" t="s">
        <v>256</v>
      </c>
      <c r="C824" s="486">
        <f>D824+M824+O824+Q824+S824+U824+W824+X824+Y824</f>
        <v>2673736.04</v>
      </c>
      <c r="D824" s="531">
        <f>E824+F824+G824+H824+I824+J824</f>
        <v>0</v>
      </c>
      <c r="E824" s="483"/>
      <c r="F824" s="483"/>
      <c r="G824" s="483"/>
      <c r="H824" s="483"/>
      <c r="I824" s="483"/>
      <c r="J824" s="483"/>
      <c r="K824" s="483"/>
      <c r="L824" s="483"/>
      <c r="M824" s="483"/>
      <c r="N824" s="483">
        <v>970</v>
      </c>
      <c r="O824" s="483">
        <v>2673736.04</v>
      </c>
      <c r="P824" s="483"/>
      <c r="Q824" s="483"/>
      <c r="R824" s="483"/>
      <c r="S824" s="483"/>
      <c r="T824" s="483"/>
      <c r="U824" s="483"/>
      <c r="V824" s="483"/>
      <c r="W824" s="483"/>
      <c r="X824" s="483"/>
      <c r="Y824" s="483"/>
      <c r="Z824" s="486"/>
      <c r="AA824" s="38"/>
      <c r="AB824" s="38"/>
      <c r="AD824" s="90"/>
    </row>
    <row r="825" spans="1:16384" ht="15.75" customHeight="1" x14ac:dyDescent="0.25">
      <c r="A825" s="485">
        <f>A824+1</f>
        <v>646</v>
      </c>
      <c r="B825" s="315" t="s">
        <v>1755</v>
      </c>
      <c r="C825" s="486">
        <f>D825+M825+O825+Q825+S825+U825+W825+X825+Y825</f>
        <v>819598.96</v>
      </c>
      <c r="D825" s="541">
        <f>E825+F825+G825+H825+I825+J825</f>
        <v>0</v>
      </c>
      <c r="E825" s="483"/>
      <c r="F825" s="483"/>
      <c r="G825" s="483"/>
      <c r="H825" s="483"/>
      <c r="I825" s="483"/>
      <c r="J825" s="483"/>
      <c r="K825" s="483"/>
      <c r="L825" s="483"/>
      <c r="M825" s="483"/>
      <c r="N825" s="483"/>
      <c r="O825" s="483"/>
      <c r="P825" s="483"/>
      <c r="Q825" s="483"/>
      <c r="R825" s="483"/>
      <c r="S825" s="483"/>
      <c r="T825" s="483"/>
      <c r="U825" s="483"/>
      <c r="V825" s="483"/>
      <c r="W825" s="483"/>
      <c r="X825" s="483"/>
      <c r="Y825" s="483">
        <v>819598.96</v>
      </c>
      <c r="Z825" s="486"/>
      <c r="AA825" s="38" t="s">
        <v>1756</v>
      </c>
      <c r="AB825" s="38" t="s">
        <v>1756</v>
      </c>
      <c r="AC825" s="90"/>
      <c r="AD825" s="90"/>
    </row>
    <row r="826" spans="1:16384" ht="15.75" customHeight="1" x14ac:dyDescent="0.25">
      <c r="A826" s="558" t="s">
        <v>17</v>
      </c>
      <c r="B826" s="558"/>
      <c r="C826" s="486">
        <f>SUM(C823:C825)</f>
        <v>21431594.699999999</v>
      </c>
      <c r="D826" s="486">
        <f t="shared" ref="D826:Y826" si="264">SUM(D823:D825)</f>
        <v>0</v>
      </c>
      <c r="E826" s="486">
        <f t="shared" si="264"/>
        <v>0</v>
      </c>
      <c r="F826" s="486">
        <f t="shared" si="264"/>
        <v>0</v>
      </c>
      <c r="G826" s="486">
        <f t="shared" si="264"/>
        <v>0</v>
      </c>
      <c r="H826" s="486">
        <f t="shared" si="264"/>
        <v>0</v>
      </c>
      <c r="I826" s="486">
        <f t="shared" si="264"/>
        <v>0</v>
      </c>
      <c r="J826" s="486">
        <f t="shared" si="264"/>
        <v>0</v>
      </c>
      <c r="K826" s="486">
        <f t="shared" si="264"/>
        <v>0</v>
      </c>
      <c r="L826" s="486">
        <f t="shared" si="264"/>
        <v>0</v>
      </c>
      <c r="M826" s="486">
        <f t="shared" si="264"/>
        <v>0</v>
      </c>
      <c r="N826" s="486">
        <f t="shared" si="264"/>
        <v>970</v>
      </c>
      <c r="O826" s="486">
        <f t="shared" si="264"/>
        <v>2673736.04</v>
      </c>
      <c r="P826" s="486">
        <f t="shared" si="264"/>
        <v>0</v>
      </c>
      <c r="Q826" s="486">
        <f t="shared" si="264"/>
        <v>0</v>
      </c>
      <c r="R826" s="486">
        <f t="shared" si="264"/>
        <v>2725</v>
      </c>
      <c r="S826" s="486">
        <f t="shared" si="264"/>
        <v>17938259.699999999</v>
      </c>
      <c r="T826" s="486">
        <f t="shared" si="264"/>
        <v>0</v>
      </c>
      <c r="U826" s="486">
        <f t="shared" si="264"/>
        <v>0</v>
      </c>
      <c r="V826" s="486">
        <f t="shared" si="264"/>
        <v>0</v>
      </c>
      <c r="W826" s="486">
        <f t="shared" si="264"/>
        <v>0</v>
      </c>
      <c r="X826" s="486">
        <f t="shared" si="264"/>
        <v>0</v>
      </c>
      <c r="Y826" s="486">
        <f t="shared" si="264"/>
        <v>819598.96</v>
      </c>
      <c r="Z826" s="486">
        <f>(C826-Y826)*0.0214</f>
        <v>441096.70883599995</v>
      </c>
      <c r="AA826" s="38"/>
      <c r="AB826" s="38"/>
      <c r="AC826" s="90"/>
      <c r="AD826" s="90"/>
      <c r="AG826" s="91"/>
    </row>
    <row r="827" spans="1:16384" ht="15.75" customHeight="1" x14ac:dyDescent="0.25">
      <c r="A827" s="607" t="s">
        <v>146</v>
      </c>
      <c r="B827" s="608"/>
      <c r="C827" s="609"/>
      <c r="D827" s="689"/>
      <c r="E827" s="689"/>
      <c r="F827" s="689"/>
      <c r="G827" s="689"/>
      <c r="H827" s="689"/>
      <c r="I827" s="689"/>
      <c r="J827" s="689"/>
      <c r="K827" s="689"/>
      <c r="L827" s="689"/>
      <c r="M827" s="689"/>
      <c r="N827" s="689"/>
      <c r="O827" s="689"/>
      <c r="P827" s="689"/>
      <c r="Q827" s="689"/>
      <c r="R827" s="689"/>
      <c r="S827" s="689"/>
      <c r="T827" s="689"/>
      <c r="U827" s="689"/>
      <c r="V827" s="689"/>
      <c r="W827" s="689"/>
      <c r="X827" s="689"/>
      <c r="Y827" s="689"/>
      <c r="Z827" s="486">
        <f>(C827-Y827)*0.0214</f>
        <v>0</v>
      </c>
      <c r="AA827" s="38"/>
      <c r="AB827" s="38"/>
      <c r="AC827" s="90"/>
      <c r="AD827" s="91"/>
      <c r="AE827" s="132"/>
    </row>
    <row r="828" spans="1:16384" ht="15.75" customHeight="1" x14ac:dyDescent="0.25">
      <c r="A828" s="134">
        <f>A825+1</f>
        <v>647</v>
      </c>
      <c r="B828" s="339" t="s">
        <v>257</v>
      </c>
      <c r="C828" s="486">
        <f>D828+K828+N828+P828+R828+T828+V828+W828+X828+Y828</f>
        <v>13687638.92</v>
      </c>
      <c r="D828" s="483">
        <f>SUM(E828:J828)</f>
        <v>13687638.92</v>
      </c>
      <c r="E828" s="483"/>
      <c r="F828" s="181"/>
      <c r="G828" s="483">
        <v>9832903.4199999999</v>
      </c>
      <c r="H828" s="483">
        <v>1422656.38</v>
      </c>
      <c r="I828" s="483">
        <v>1606889.78</v>
      </c>
      <c r="J828" s="483">
        <v>825189.34</v>
      </c>
      <c r="K828" s="483"/>
      <c r="L828" s="483"/>
      <c r="M828" s="483"/>
      <c r="N828" s="483"/>
      <c r="O828" s="483"/>
      <c r="P828" s="483"/>
      <c r="Q828" s="483"/>
      <c r="R828" s="483"/>
      <c r="S828" s="483"/>
      <c r="T828" s="483"/>
      <c r="U828" s="483"/>
      <c r="V828" s="483"/>
      <c r="W828" s="483"/>
      <c r="X828" s="483"/>
      <c r="Y828" s="483"/>
      <c r="Z828" s="486">
        <f>(C828-Y828)*0.0214</f>
        <v>292915.47288799996</v>
      </c>
      <c r="AA828" s="38"/>
      <c r="AB828" s="38"/>
      <c r="AC828" s="90"/>
      <c r="AD828" s="91"/>
      <c r="AE828" s="132"/>
    </row>
    <row r="829" spans="1:16384" ht="15.75" customHeight="1" x14ac:dyDescent="0.25">
      <c r="A829" s="134">
        <f>A828+1</f>
        <v>648</v>
      </c>
      <c r="B829" s="339" t="s">
        <v>258</v>
      </c>
      <c r="C829" s="486">
        <f>D829+K829+N829+P829+R829+T829+V829+W829+X829+Y829</f>
        <v>22391356.680000003</v>
      </c>
      <c r="D829" s="483">
        <f>SUM(E829:J829)</f>
        <v>22391356.680000003</v>
      </c>
      <c r="E829" s="483"/>
      <c r="F829" s="181"/>
      <c r="G829" s="483">
        <v>15585469.5</v>
      </c>
      <c r="H829" s="483">
        <v>1761557.1</v>
      </c>
      <c r="I829" s="483">
        <v>3840587.3</v>
      </c>
      <c r="J829" s="483">
        <v>1203742.78</v>
      </c>
      <c r="K829" s="483"/>
      <c r="L829" s="483"/>
      <c r="M829" s="483"/>
      <c r="N829" s="483"/>
      <c r="O829" s="483"/>
      <c r="P829" s="483"/>
      <c r="Q829" s="483"/>
      <c r="R829" s="483"/>
      <c r="S829" s="483"/>
      <c r="T829" s="483"/>
      <c r="U829" s="483"/>
      <c r="V829" s="483"/>
      <c r="W829" s="483"/>
      <c r="X829" s="483"/>
      <c r="Y829" s="483"/>
      <c r="Z829" s="486">
        <f>(C829-Y829)*0.0214</f>
        <v>479175.03295200004</v>
      </c>
      <c r="AA829" s="38"/>
      <c r="AB829" s="38"/>
      <c r="AC829" s="90"/>
      <c r="AD829" s="91"/>
      <c r="AE829" s="132"/>
    </row>
    <row r="830" spans="1:16384" ht="15.75" customHeight="1" x14ac:dyDescent="0.25">
      <c r="A830" s="558" t="s">
        <v>17</v>
      </c>
      <c r="B830" s="558"/>
      <c r="C830" s="486">
        <f>SUM(C828:C829)</f>
        <v>36078995.600000001</v>
      </c>
      <c r="D830" s="483">
        <f t="shared" ref="D830:Y830" si="265">SUM(D828:D829)</f>
        <v>36078995.600000001</v>
      </c>
      <c r="E830" s="483">
        <f t="shared" si="265"/>
        <v>0</v>
      </c>
      <c r="F830" s="483">
        <f t="shared" si="265"/>
        <v>0</v>
      </c>
      <c r="G830" s="483">
        <f t="shared" si="265"/>
        <v>25418372.920000002</v>
      </c>
      <c r="H830" s="483">
        <f t="shared" si="265"/>
        <v>3184213.48</v>
      </c>
      <c r="I830" s="483">
        <f t="shared" si="265"/>
        <v>5447477.0800000001</v>
      </c>
      <c r="J830" s="483">
        <f t="shared" si="265"/>
        <v>2028932.12</v>
      </c>
      <c r="K830" s="483">
        <f t="shared" si="265"/>
        <v>0</v>
      </c>
      <c r="L830" s="483">
        <f t="shared" si="265"/>
        <v>0</v>
      </c>
      <c r="M830" s="483">
        <f t="shared" si="265"/>
        <v>0</v>
      </c>
      <c r="N830" s="483">
        <f t="shared" si="265"/>
        <v>0</v>
      </c>
      <c r="O830" s="483">
        <f t="shared" si="265"/>
        <v>0</v>
      </c>
      <c r="P830" s="483">
        <f t="shared" si="265"/>
        <v>0</v>
      </c>
      <c r="Q830" s="483">
        <f t="shared" si="265"/>
        <v>0</v>
      </c>
      <c r="R830" s="483">
        <f t="shared" si="265"/>
        <v>0</v>
      </c>
      <c r="S830" s="483">
        <f t="shared" si="265"/>
        <v>0</v>
      </c>
      <c r="T830" s="483">
        <f t="shared" si="265"/>
        <v>0</v>
      </c>
      <c r="U830" s="483">
        <f t="shared" si="265"/>
        <v>0</v>
      </c>
      <c r="V830" s="483">
        <f t="shared" si="265"/>
        <v>0</v>
      </c>
      <c r="W830" s="483">
        <f t="shared" si="265"/>
        <v>0</v>
      </c>
      <c r="X830" s="483">
        <f t="shared" si="265"/>
        <v>0</v>
      </c>
      <c r="Y830" s="483">
        <f t="shared" si="265"/>
        <v>0</v>
      </c>
      <c r="Z830" s="486">
        <f>(C830-Y830)*0.0214</f>
        <v>772090.50584</v>
      </c>
      <c r="AA830" s="38"/>
      <c r="AB830" s="38"/>
      <c r="AC830" s="90"/>
      <c r="AD830" s="91"/>
      <c r="AE830" s="132"/>
      <c r="AF830" s="91"/>
    </row>
    <row r="831" spans="1:16384" ht="15.75" customHeight="1" x14ac:dyDescent="0.25">
      <c r="A831" s="607" t="s">
        <v>145</v>
      </c>
      <c r="B831" s="608"/>
      <c r="C831" s="609"/>
      <c r="D831" s="689"/>
      <c r="E831" s="689"/>
      <c r="F831" s="689"/>
      <c r="G831" s="689"/>
      <c r="H831" s="689"/>
      <c r="I831" s="689"/>
      <c r="J831" s="689"/>
      <c r="K831" s="689"/>
      <c r="L831" s="689"/>
      <c r="M831" s="689"/>
      <c r="N831" s="689"/>
      <c r="O831" s="689"/>
      <c r="P831" s="689"/>
      <c r="Q831" s="689"/>
      <c r="R831" s="689"/>
      <c r="S831" s="689"/>
      <c r="T831" s="689"/>
      <c r="U831" s="689"/>
      <c r="V831" s="689"/>
      <c r="W831" s="689"/>
      <c r="X831" s="689"/>
      <c r="Y831" s="689"/>
      <c r="Z831" s="538"/>
      <c r="AA831" s="38"/>
      <c r="AB831" s="38"/>
      <c r="AC831" s="90"/>
      <c r="AD831" s="90"/>
    </row>
    <row r="832" spans="1:16384" ht="15.75" customHeight="1" x14ac:dyDescent="0.25">
      <c r="A832" s="485">
        <f>A829+1</f>
        <v>649</v>
      </c>
      <c r="B832" s="315" t="s">
        <v>1331</v>
      </c>
      <c r="C832" s="486">
        <f t="shared" ref="C832:C839" si="266">D832+M832+O832+Q832+S832+U832+W832+X832+Y832</f>
        <v>1176142.1800000002</v>
      </c>
      <c r="D832" s="531">
        <f t="shared" ref="D832:D839" si="267">E832+F832+G832+H832+I832+J832</f>
        <v>0</v>
      </c>
      <c r="E832" s="483"/>
      <c r="F832" s="483"/>
      <c r="G832" s="483"/>
      <c r="H832" s="483"/>
      <c r="I832" s="483"/>
      <c r="J832" s="483"/>
      <c r="K832" s="483"/>
      <c r="L832" s="483"/>
      <c r="M832" s="483"/>
      <c r="N832" s="483"/>
      <c r="O832" s="483"/>
      <c r="P832" s="483"/>
      <c r="Q832" s="483"/>
      <c r="R832" s="483"/>
      <c r="S832" s="483"/>
      <c r="T832" s="483"/>
      <c r="U832" s="483"/>
      <c r="V832" s="483"/>
      <c r="W832" s="483"/>
      <c r="X832" s="483"/>
      <c r="Y832" s="181">
        <f>230750.4+204724.99+201757.44+113355.07+425554.28</f>
        <v>1176142.1800000002</v>
      </c>
      <c r="Z832" s="486">
        <v>1176142.18</v>
      </c>
      <c r="AA832" s="38"/>
      <c r="AB832" s="38" t="s">
        <v>1332</v>
      </c>
      <c r="AC832" s="90"/>
      <c r="AD832" s="90"/>
    </row>
    <row r="833" spans="1:30" ht="15.75" customHeight="1" x14ac:dyDescent="0.25">
      <c r="A833" s="134">
        <f t="shared" ref="A833:A839" si="268">A832+1</f>
        <v>650</v>
      </c>
      <c r="B833" s="315" t="s">
        <v>1333</v>
      </c>
      <c r="C833" s="486">
        <f t="shared" si="266"/>
        <v>2015949.42</v>
      </c>
      <c r="D833" s="531">
        <f t="shared" si="267"/>
        <v>0</v>
      </c>
      <c r="E833" s="483"/>
      <c r="F833" s="483"/>
      <c r="G833" s="483"/>
      <c r="H833" s="483"/>
      <c r="I833" s="483"/>
      <c r="J833" s="483"/>
      <c r="K833" s="483"/>
      <c r="L833" s="483"/>
      <c r="M833" s="483"/>
      <c r="N833" s="483"/>
      <c r="O833" s="483"/>
      <c r="P833" s="483"/>
      <c r="Q833" s="483"/>
      <c r="R833" s="483"/>
      <c r="S833" s="483"/>
      <c r="T833" s="483"/>
      <c r="U833" s="483"/>
      <c r="V833" s="483"/>
      <c r="W833" s="483"/>
      <c r="X833" s="483"/>
      <c r="Y833" s="181">
        <f>339990.14+380988.1+756096.55+352148.66+186725.97</f>
        <v>2015949.42</v>
      </c>
      <c r="Z833" s="486">
        <v>2023735.1099999999</v>
      </c>
      <c r="AA833" s="38"/>
      <c r="AB833" s="38" t="s">
        <v>1690</v>
      </c>
      <c r="AC833" s="90"/>
      <c r="AD833" s="90"/>
    </row>
    <row r="834" spans="1:30" ht="15.75" customHeight="1" x14ac:dyDescent="0.25">
      <c r="A834" s="134">
        <f t="shared" si="268"/>
        <v>651</v>
      </c>
      <c r="B834" s="315" t="s">
        <v>1334</v>
      </c>
      <c r="C834" s="486">
        <f t="shared" si="266"/>
        <v>2002756.2299999997</v>
      </c>
      <c r="D834" s="531">
        <f t="shared" si="267"/>
        <v>0</v>
      </c>
      <c r="E834" s="483"/>
      <c r="F834" s="483"/>
      <c r="G834" s="483"/>
      <c r="H834" s="483"/>
      <c r="I834" s="483"/>
      <c r="J834" s="483"/>
      <c r="K834" s="483"/>
      <c r="L834" s="483"/>
      <c r="M834" s="483"/>
      <c r="N834" s="483"/>
      <c r="O834" s="483"/>
      <c r="P834" s="483"/>
      <c r="Q834" s="483"/>
      <c r="R834" s="483"/>
      <c r="S834" s="483"/>
      <c r="T834" s="483"/>
      <c r="U834" s="483"/>
      <c r="V834" s="483"/>
      <c r="W834" s="483"/>
      <c r="X834" s="483"/>
      <c r="Y834" s="181">
        <f>337567.31+751153.67+349666.63+185213.93+379154.69</f>
        <v>2002756.2299999997</v>
      </c>
      <c r="Z834" s="486">
        <v>2003623.3599999999</v>
      </c>
      <c r="AA834" s="38"/>
      <c r="AB834" s="38" t="s">
        <v>1691</v>
      </c>
      <c r="AC834" s="90"/>
      <c r="AD834" s="90"/>
    </row>
    <row r="835" spans="1:30" ht="15.75" customHeight="1" x14ac:dyDescent="0.25">
      <c r="A835" s="134">
        <f t="shared" si="268"/>
        <v>652</v>
      </c>
      <c r="B835" s="315" t="s">
        <v>1335</v>
      </c>
      <c r="C835" s="486">
        <f t="shared" si="266"/>
        <v>1992304.3900000001</v>
      </c>
      <c r="D835" s="531">
        <f t="shared" si="267"/>
        <v>0</v>
      </c>
      <c r="E835" s="483"/>
      <c r="F835" s="483"/>
      <c r="G835" s="483"/>
      <c r="H835" s="483"/>
      <c r="I835" s="483"/>
      <c r="J835" s="483"/>
      <c r="K835" s="483"/>
      <c r="L835" s="483"/>
      <c r="M835" s="483"/>
      <c r="N835" s="483"/>
      <c r="O835" s="483"/>
      <c r="P835" s="483"/>
      <c r="Q835" s="483"/>
      <c r="R835" s="483"/>
      <c r="S835" s="483"/>
      <c r="T835" s="483"/>
      <c r="U835" s="483"/>
      <c r="V835" s="483"/>
      <c r="W835" s="483"/>
      <c r="X835" s="483"/>
      <c r="Y835" s="181">
        <f>335647.94+747237.91+377702.21+184016.01+347700.32</f>
        <v>1992304.3900000001</v>
      </c>
      <c r="Z835" s="486">
        <v>2024107.91</v>
      </c>
      <c r="AA835" s="38"/>
      <c r="AB835" s="38" t="s">
        <v>1692</v>
      </c>
      <c r="AC835" s="90"/>
      <c r="AD835" s="90"/>
    </row>
    <row r="836" spans="1:30" ht="15.75" customHeight="1" x14ac:dyDescent="0.25">
      <c r="A836" s="134">
        <f t="shared" si="268"/>
        <v>653</v>
      </c>
      <c r="B836" s="339" t="s">
        <v>259</v>
      </c>
      <c r="C836" s="486">
        <f t="shared" si="266"/>
        <v>20280152.419999998</v>
      </c>
      <c r="D836" s="531">
        <f t="shared" si="267"/>
        <v>10217685.899999999</v>
      </c>
      <c r="E836" s="483"/>
      <c r="F836" s="483"/>
      <c r="G836" s="483">
        <v>6457318.2699999996</v>
      </c>
      <c r="H836" s="483">
        <v>1420187.82</v>
      </c>
      <c r="I836" s="483">
        <v>1240539.04</v>
      </c>
      <c r="J836" s="483">
        <v>1099640.77</v>
      </c>
      <c r="K836" s="483"/>
      <c r="L836" s="483"/>
      <c r="M836" s="483"/>
      <c r="N836" s="483"/>
      <c r="O836" s="483"/>
      <c r="P836" s="483">
        <v>588.4</v>
      </c>
      <c r="Q836" s="483">
        <v>9469301.7599999998</v>
      </c>
      <c r="R836" s="483"/>
      <c r="S836" s="483"/>
      <c r="T836" s="483"/>
      <c r="U836" s="483"/>
      <c r="V836" s="483"/>
      <c r="W836" s="483"/>
      <c r="X836" s="483">
        <f>181473.38+411691.38</f>
        <v>593164.76</v>
      </c>
      <c r="Y836" s="483"/>
      <c r="Z836" s="486"/>
      <c r="AA836" s="38" t="s">
        <v>354</v>
      </c>
      <c r="AB836" s="38"/>
      <c r="AC836" s="90"/>
      <c r="AD836" s="90"/>
    </row>
    <row r="837" spans="1:30" ht="15.75" customHeight="1" x14ac:dyDescent="0.25">
      <c r="A837" s="134">
        <f t="shared" si="268"/>
        <v>654</v>
      </c>
      <c r="B837" s="339" t="s">
        <v>260</v>
      </c>
      <c r="C837" s="486">
        <f t="shared" si="266"/>
        <v>11839983.030000001</v>
      </c>
      <c r="D837" s="531">
        <f t="shared" si="267"/>
        <v>4519396.37</v>
      </c>
      <c r="E837" s="483"/>
      <c r="F837" s="483"/>
      <c r="G837" s="483">
        <v>3317534.6</v>
      </c>
      <c r="H837" s="483">
        <v>594579.57999999996</v>
      </c>
      <c r="I837" s="483">
        <v>477602.64</v>
      </c>
      <c r="J837" s="483">
        <v>129679.55</v>
      </c>
      <c r="K837" s="483"/>
      <c r="L837" s="483"/>
      <c r="M837" s="483"/>
      <c r="N837" s="483"/>
      <c r="O837" s="483"/>
      <c r="P837" s="483">
        <v>358.7</v>
      </c>
      <c r="Q837" s="483">
        <v>6964996.0199999996</v>
      </c>
      <c r="R837" s="483"/>
      <c r="S837" s="483"/>
      <c r="T837" s="483"/>
      <c r="U837" s="483"/>
      <c r="V837" s="483"/>
      <c r="W837" s="483"/>
      <c r="X837" s="483">
        <v>355590.64</v>
      </c>
      <c r="Y837" s="483"/>
      <c r="Z837" s="486"/>
      <c r="AA837" s="38" t="s">
        <v>354</v>
      </c>
      <c r="AB837" s="38"/>
      <c r="AC837" s="90"/>
      <c r="AD837" s="90"/>
    </row>
    <row r="838" spans="1:30" ht="15.75" customHeight="1" x14ac:dyDescent="0.25">
      <c r="A838" s="134">
        <f t="shared" si="268"/>
        <v>655</v>
      </c>
      <c r="B838" s="339" t="s">
        <v>261</v>
      </c>
      <c r="C838" s="486">
        <f t="shared" si="266"/>
        <v>45618302.340000004</v>
      </c>
      <c r="D838" s="531">
        <f t="shared" si="267"/>
        <v>28195689.66</v>
      </c>
      <c r="E838" s="483"/>
      <c r="F838" s="483"/>
      <c r="G838" s="483">
        <v>19225697.600000001</v>
      </c>
      <c r="H838" s="483">
        <v>2825668.36</v>
      </c>
      <c r="I838" s="483">
        <v>2757789.91</v>
      </c>
      <c r="J838" s="483">
        <v>3386533.79</v>
      </c>
      <c r="K838" s="483"/>
      <c r="L838" s="483"/>
      <c r="M838" s="483"/>
      <c r="N838" s="483"/>
      <c r="O838" s="483"/>
      <c r="P838" s="483">
        <v>972.1</v>
      </c>
      <c r="Q838" s="483">
        <v>16961685.800000001</v>
      </c>
      <c r="R838" s="483"/>
      <c r="S838" s="483"/>
      <c r="T838" s="483"/>
      <c r="U838" s="483"/>
      <c r="V838" s="483"/>
      <c r="W838" s="483"/>
      <c r="X838" s="483">
        <f>299459.22+161467.66</f>
        <v>460926.88</v>
      </c>
      <c r="Y838" s="483"/>
      <c r="Z838" s="486"/>
      <c r="AA838" s="38" t="s">
        <v>355</v>
      </c>
      <c r="AB838" s="38"/>
      <c r="AC838" s="90"/>
      <c r="AD838" s="90"/>
    </row>
    <row r="839" spans="1:30" ht="15.75" customHeight="1" x14ac:dyDescent="0.25">
      <c r="A839" s="134">
        <f t="shared" si="268"/>
        <v>656</v>
      </c>
      <c r="B839" s="339" t="s">
        <v>262</v>
      </c>
      <c r="C839" s="486">
        <f t="shared" si="266"/>
        <v>34077234.160000004</v>
      </c>
      <c r="D839" s="531">
        <f t="shared" si="267"/>
        <v>18453072.460000001</v>
      </c>
      <c r="E839" s="483"/>
      <c r="F839" s="483"/>
      <c r="G839" s="483">
        <v>11295859.16</v>
      </c>
      <c r="H839" s="483">
        <v>2268342.3199999998</v>
      </c>
      <c r="I839" s="483">
        <v>2589361.3199999998</v>
      </c>
      <c r="J839" s="483">
        <v>2299509.66</v>
      </c>
      <c r="K839" s="483"/>
      <c r="L839" s="483"/>
      <c r="M839" s="483"/>
      <c r="N839" s="483"/>
      <c r="O839" s="483"/>
      <c r="P839" s="483">
        <v>765</v>
      </c>
      <c r="Q839" s="483">
        <v>14902104.359999999</v>
      </c>
      <c r="R839" s="483"/>
      <c r="S839" s="483"/>
      <c r="T839" s="483"/>
      <c r="U839" s="483"/>
      <c r="V839" s="483"/>
      <c r="W839" s="483"/>
      <c r="X839" s="483">
        <f>145622.62+576434.72</f>
        <v>722057.34</v>
      </c>
      <c r="Y839" s="483"/>
      <c r="Z839" s="486"/>
      <c r="AA839" s="38" t="s">
        <v>354</v>
      </c>
      <c r="AB839" s="38"/>
      <c r="AC839" s="90"/>
      <c r="AD839" s="90"/>
    </row>
    <row r="840" spans="1:30" ht="15.75" customHeight="1" x14ac:dyDescent="0.25">
      <c r="A840" s="558" t="s">
        <v>17</v>
      </c>
      <c r="B840" s="558"/>
      <c r="C840" s="486">
        <f>SUM(C832:C839)</f>
        <v>119002824.17000002</v>
      </c>
      <c r="D840" s="483">
        <f t="shared" ref="D840:Y840" si="269">SUM(D832:D839)</f>
        <v>61385844.390000001</v>
      </c>
      <c r="E840" s="483">
        <f t="shared" si="269"/>
        <v>0</v>
      </c>
      <c r="F840" s="483">
        <f t="shared" si="269"/>
        <v>0</v>
      </c>
      <c r="G840" s="483">
        <f t="shared" si="269"/>
        <v>40296409.629999995</v>
      </c>
      <c r="H840" s="483">
        <f t="shared" si="269"/>
        <v>7108778.0800000001</v>
      </c>
      <c r="I840" s="483">
        <f t="shared" si="269"/>
        <v>7065292.9100000001</v>
      </c>
      <c r="J840" s="483">
        <f t="shared" si="269"/>
        <v>6915363.7700000005</v>
      </c>
      <c r="K840" s="483">
        <f t="shared" si="269"/>
        <v>0</v>
      </c>
      <c r="L840" s="483">
        <f t="shared" si="269"/>
        <v>0</v>
      </c>
      <c r="M840" s="483">
        <f t="shared" si="269"/>
        <v>0</v>
      </c>
      <c r="N840" s="483">
        <f t="shared" si="269"/>
        <v>0</v>
      </c>
      <c r="O840" s="483">
        <f t="shared" si="269"/>
        <v>0</v>
      </c>
      <c r="P840" s="483">
        <f t="shared" si="269"/>
        <v>2684.2</v>
      </c>
      <c r="Q840" s="483">
        <f t="shared" si="269"/>
        <v>48298087.939999998</v>
      </c>
      <c r="R840" s="483">
        <f t="shared" si="269"/>
        <v>0</v>
      </c>
      <c r="S840" s="483">
        <f t="shared" si="269"/>
        <v>0</v>
      </c>
      <c r="T840" s="483">
        <f t="shared" si="269"/>
        <v>0</v>
      </c>
      <c r="U840" s="483">
        <f t="shared" si="269"/>
        <v>0</v>
      </c>
      <c r="V840" s="483">
        <f t="shared" si="269"/>
        <v>0</v>
      </c>
      <c r="W840" s="483">
        <f t="shared" si="269"/>
        <v>0</v>
      </c>
      <c r="X840" s="483">
        <f t="shared" si="269"/>
        <v>2131739.62</v>
      </c>
      <c r="Y840" s="483">
        <f t="shared" si="269"/>
        <v>7187152.2200000007</v>
      </c>
      <c r="Z840" s="486">
        <f>SUM(Z832:Z839)</f>
        <v>7227608.5600000005</v>
      </c>
      <c r="AA840" s="38"/>
      <c r="AB840" s="38">
        <f>Y840-Z840</f>
        <v>-40456.339999999851</v>
      </c>
      <c r="AC840" s="90"/>
      <c r="AD840" s="90"/>
    </row>
    <row r="841" spans="1:30" ht="15.75" customHeight="1" x14ac:dyDescent="0.25">
      <c r="A841" s="607" t="s">
        <v>1336</v>
      </c>
      <c r="B841" s="608"/>
      <c r="C841" s="609"/>
      <c r="D841" s="483"/>
      <c r="E841" s="483"/>
      <c r="F841" s="483"/>
      <c r="G841" s="483"/>
      <c r="H841" s="483"/>
      <c r="I841" s="483"/>
      <c r="J841" s="483"/>
      <c r="K841" s="483"/>
      <c r="L841" s="483"/>
      <c r="M841" s="483"/>
      <c r="N841" s="483"/>
      <c r="O841" s="483"/>
      <c r="P841" s="483"/>
      <c r="Q841" s="483"/>
      <c r="R841" s="483"/>
      <c r="S841" s="483"/>
      <c r="T841" s="483"/>
      <c r="U841" s="483"/>
      <c r="V841" s="483"/>
      <c r="W841" s="483"/>
      <c r="X841" s="483"/>
      <c r="Y841" s="483"/>
      <c r="Z841" s="486"/>
      <c r="AA841" s="38"/>
      <c r="AB841" s="38"/>
      <c r="AC841" s="90"/>
      <c r="AD841" s="90"/>
    </row>
    <row r="842" spans="1:30" ht="15.75" customHeight="1" x14ac:dyDescent="0.25">
      <c r="A842" s="134">
        <f>A839+1</f>
        <v>657</v>
      </c>
      <c r="B842" s="309" t="s">
        <v>1337</v>
      </c>
      <c r="C842" s="486">
        <f>D842+M842+O842+Q842+S842+U842+W842+X842+Y842</f>
        <v>2494837.4900000002</v>
      </c>
      <c r="D842" s="531">
        <f>E842+F842+G842+H842+I842+J842</f>
        <v>0</v>
      </c>
      <c r="E842" s="483"/>
      <c r="F842" s="483"/>
      <c r="G842" s="483"/>
      <c r="H842" s="483"/>
      <c r="I842" s="483"/>
      <c r="J842" s="483"/>
      <c r="K842" s="483"/>
      <c r="L842" s="483"/>
      <c r="M842" s="483"/>
      <c r="N842" s="483"/>
      <c r="O842" s="483"/>
      <c r="P842" s="483"/>
      <c r="Q842" s="483"/>
      <c r="R842" s="483"/>
      <c r="S842" s="483"/>
      <c r="T842" s="483"/>
      <c r="U842" s="483"/>
      <c r="V842" s="483"/>
      <c r="W842" s="483"/>
      <c r="X842" s="483"/>
      <c r="Y842" s="381">
        <v>2494837.4900000002</v>
      </c>
      <c r="Z842" s="38"/>
      <c r="AA842" s="136"/>
      <c r="AB842" s="38" t="s">
        <v>1338</v>
      </c>
      <c r="AC842" s="90"/>
      <c r="AD842" s="90"/>
    </row>
    <row r="843" spans="1:30" ht="15.75" customHeight="1" x14ac:dyDescent="0.25">
      <c r="A843" s="558" t="s">
        <v>17</v>
      </c>
      <c r="B843" s="558"/>
      <c r="C843" s="486">
        <f>SUM(C842)</f>
        <v>2494837.4900000002</v>
      </c>
      <c r="D843" s="483">
        <f t="shared" ref="D843:Y843" si="270">SUM(D842)</f>
        <v>0</v>
      </c>
      <c r="E843" s="483">
        <f t="shared" si="270"/>
        <v>0</v>
      </c>
      <c r="F843" s="483">
        <f t="shared" si="270"/>
        <v>0</v>
      </c>
      <c r="G843" s="483">
        <f t="shared" si="270"/>
        <v>0</v>
      </c>
      <c r="H843" s="483">
        <f t="shared" si="270"/>
        <v>0</v>
      </c>
      <c r="I843" s="483">
        <f t="shared" si="270"/>
        <v>0</v>
      </c>
      <c r="J843" s="483">
        <f t="shared" si="270"/>
        <v>0</v>
      </c>
      <c r="K843" s="483">
        <f t="shared" si="270"/>
        <v>0</v>
      </c>
      <c r="L843" s="483">
        <f t="shared" si="270"/>
        <v>0</v>
      </c>
      <c r="M843" s="483">
        <f t="shared" si="270"/>
        <v>0</v>
      </c>
      <c r="N843" s="483">
        <f t="shared" si="270"/>
        <v>0</v>
      </c>
      <c r="O843" s="483">
        <f t="shared" si="270"/>
        <v>0</v>
      </c>
      <c r="P843" s="483">
        <f t="shared" si="270"/>
        <v>0</v>
      </c>
      <c r="Q843" s="483">
        <f t="shared" si="270"/>
        <v>0</v>
      </c>
      <c r="R843" s="483">
        <f t="shared" si="270"/>
        <v>0</v>
      </c>
      <c r="S843" s="483">
        <f t="shared" si="270"/>
        <v>0</v>
      </c>
      <c r="T843" s="483">
        <f t="shared" si="270"/>
        <v>0</v>
      </c>
      <c r="U843" s="483">
        <f t="shared" si="270"/>
        <v>0</v>
      </c>
      <c r="V843" s="483">
        <f t="shared" si="270"/>
        <v>0</v>
      </c>
      <c r="W843" s="483">
        <f t="shared" si="270"/>
        <v>0</v>
      </c>
      <c r="X843" s="483">
        <f t="shared" si="270"/>
        <v>0</v>
      </c>
      <c r="Y843" s="483">
        <f t="shared" si="270"/>
        <v>2494837.4900000002</v>
      </c>
      <c r="Z843" s="486">
        <f>(C843-Y843)*0.0214</f>
        <v>0</v>
      </c>
      <c r="AA843" s="38"/>
      <c r="AB843" s="38"/>
      <c r="AC843" s="90"/>
      <c r="AD843" s="90"/>
    </row>
    <row r="844" spans="1:30" ht="15.75" customHeight="1" x14ac:dyDescent="0.25">
      <c r="A844" s="607" t="s">
        <v>1339</v>
      </c>
      <c r="B844" s="608"/>
      <c r="C844" s="609"/>
      <c r="D844" s="483"/>
      <c r="E844" s="483"/>
      <c r="F844" s="483"/>
      <c r="G844" s="483"/>
      <c r="H844" s="483"/>
      <c r="I844" s="483"/>
      <c r="J844" s="483"/>
      <c r="K844" s="483"/>
      <c r="L844" s="483"/>
      <c r="M844" s="483"/>
      <c r="N844" s="483"/>
      <c r="O844" s="483"/>
      <c r="P844" s="483"/>
      <c r="Q844" s="483"/>
      <c r="R844" s="483"/>
      <c r="S844" s="483"/>
      <c r="T844" s="483"/>
      <c r="U844" s="483"/>
      <c r="V844" s="483"/>
      <c r="W844" s="483"/>
      <c r="X844" s="483"/>
      <c r="Y844" s="483"/>
      <c r="Z844" s="486"/>
      <c r="AA844" s="38"/>
      <c r="AB844" s="38"/>
      <c r="AC844" s="90"/>
      <c r="AD844" s="90"/>
    </row>
    <row r="845" spans="1:30" ht="15.75" customHeight="1" x14ac:dyDescent="0.25">
      <c r="A845" s="134">
        <f>A842+1</f>
        <v>658</v>
      </c>
      <c r="B845" s="339" t="s">
        <v>1340</v>
      </c>
      <c r="C845" s="486">
        <f>D845+M845+O845+Q845+S845+U845+W845+X845+Y845</f>
        <v>146270.1</v>
      </c>
      <c r="D845" s="531">
        <f>E845+F845+G845+H845+I845+J845</f>
        <v>0</v>
      </c>
      <c r="E845" s="483"/>
      <c r="F845" s="483"/>
      <c r="G845" s="483"/>
      <c r="H845" s="483"/>
      <c r="I845" s="483"/>
      <c r="J845" s="483"/>
      <c r="K845" s="483"/>
      <c r="L845" s="483"/>
      <c r="M845" s="483"/>
      <c r="N845" s="483"/>
      <c r="O845" s="483"/>
      <c r="P845" s="483"/>
      <c r="Q845" s="483"/>
      <c r="R845" s="483"/>
      <c r="S845" s="483"/>
      <c r="T845" s="483"/>
      <c r="U845" s="483"/>
      <c r="V845" s="483"/>
      <c r="W845" s="483"/>
      <c r="X845" s="483"/>
      <c r="Y845" s="483">
        <v>146270.1</v>
      </c>
      <c r="Z845" s="486"/>
      <c r="AA845" s="38" t="s">
        <v>1712</v>
      </c>
      <c r="AB845" s="38" t="s">
        <v>1341</v>
      </c>
      <c r="AC845" s="90"/>
      <c r="AD845" s="90"/>
    </row>
    <row r="846" spans="1:30" ht="15.75" customHeight="1" x14ac:dyDescent="0.25">
      <c r="A846" s="134">
        <f>A845+1</f>
        <v>659</v>
      </c>
      <c r="B846" s="339" t="s">
        <v>1342</v>
      </c>
      <c r="C846" s="486">
        <f>D846+M846+O846+Q846+S846+U846+W846+X846+Y846</f>
        <v>146270.1</v>
      </c>
      <c r="D846" s="531">
        <f>E846+F846+G846+H846+I846+J846</f>
        <v>0</v>
      </c>
      <c r="E846" s="483"/>
      <c r="F846" s="483"/>
      <c r="G846" s="483"/>
      <c r="H846" s="483"/>
      <c r="I846" s="483"/>
      <c r="J846" s="483"/>
      <c r="K846" s="483"/>
      <c r="L846" s="483"/>
      <c r="M846" s="483"/>
      <c r="N846" s="483"/>
      <c r="O846" s="483"/>
      <c r="P846" s="483"/>
      <c r="Q846" s="483"/>
      <c r="R846" s="483"/>
      <c r="S846" s="483"/>
      <c r="T846" s="483"/>
      <c r="U846" s="483"/>
      <c r="V846" s="483"/>
      <c r="W846" s="483"/>
      <c r="X846" s="483"/>
      <c r="Y846" s="483">
        <v>146270.1</v>
      </c>
      <c r="Z846" s="486"/>
      <c r="AA846" s="38" t="s">
        <v>1292</v>
      </c>
      <c r="AB846" s="38" t="s">
        <v>1292</v>
      </c>
      <c r="AC846" s="90"/>
      <c r="AD846" s="90"/>
    </row>
    <row r="847" spans="1:30" ht="15.75" customHeight="1" x14ac:dyDescent="0.25">
      <c r="A847" s="134">
        <f>A846+1</f>
        <v>660</v>
      </c>
      <c r="B847" s="339" t="s">
        <v>1343</v>
      </c>
      <c r="C847" s="486">
        <f>D847+M847+O847+Q847+S847+U847+W847+X847+Y847</f>
        <v>186891.82</v>
      </c>
      <c r="D847" s="531">
        <f>E847+F847+G847+H847+I847+J847</f>
        <v>0</v>
      </c>
      <c r="E847" s="483"/>
      <c r="F847" s="483"/>
      <c r="G847" s="483"/>
      <c r="H847" s="483"/>
      <c r="I847" s="483"/>
      <c r="J847" s="483"/>
      <c r="K847" s="483"/>
      <c r="L847" s="483"/>
      <c r="M847" s="483"/>
      <c r="N847" s="483"/>
      <c r="O847" s="483"/>
      <c r="P847" s="483"/>
      <c r="Q847" s="483"/>
      <c r="R847" s="483"/>
      <c r="S847" s="483"/>
      <c r="T847" s="483"/>
      <c r="U847" s="483"/>
      <c r="V847" s="483"/>
      <c r="W847" s="483"/>
      <c r="X847" s="483"/>
      <c r="Y847" s="483">
        <v>186891.82</v>
      </c>
      <c r="Z847" s="486"/>
      <c r="AA847" s="38" t="s">
        <v>511</v>
      </c>
      <c r="AB847" s="38" t="s">
        <v>511</v>
      </c>
      <c r="AC847" s="90"/>
      <c r="AD847" s="90"/>
    </row>
    <row r="848" spans="1:30" ht="15.75" customHeight="1" x14ac:dyDescent="0.25">
      <c r="A848" s="134">
        <f>A847+1</f>
        <v>661</v>
      </c>
      <c r="B848" s="339" t="s">
        <v>1344</v>
      </c>
      <c r="C848" s="486">
        <f>D848+M848+O848+Q848+S848+U848+W848+X848+Y848</f>
        <v>1065347.1600000001</v>
      </c>
      <c r="D848" s="531">
        <f>E848+F848+G848+H848+I848+J848</f>
        <v>0</v>
      </c>
      <c r="E848" s="483"/>
      <c r="F848" s="483"/>
      <c r="G848" s="483"/>
      <c r="H848" s="483"/>
      <c r="I848" s="483"/>
      <c r="J848" s="483"/>
      <c r="K848" s="483"/>
      <c r="L848" s="483"/>
      <c r="M848" s="483"/>
      <c r="N848" s="483"/>
      <c r="O848" s="483"/>
      <c r="P848" s="483"/>
      <c r="Q848" s="483"/>
      <c r="R848" s="483"/>
      <c r="S848" s="483"/>
      <c r="T848" s="483"/>
      <c r="U848" s="483"/>
      <c r="V848" s="483"/>
      <c r="W848" s="483"/>
      <c r="X848" s="483"/>
      <c r="Y848" s="483">
        <v>1065347.1600000001</v>
      </c>
      <c r="Z848" s="486"/>
      <c r="AA848" s="38" t="s">
        <v>1345</v>
      </c>
      <c r="AB848" s="38" t="s">
        <v>1345</v>
      </c>
      <c r="AC848" s="90"/>
      <c r="AD848" s="90"/>
    </row>
    <row r="849" spans="1:33" ht="15.75" customHeight="1" x14ac:dyDescent="0.25">
      <c r="A849" s="558" t="s">
        <v>17</v>
      </c>
      <c r="B849" s="558"/>
      <c r="C849" s="486">
        <f>SUM(C845:C848)</f>
        <v>1544779.1800000002</v>
      </c>
      <c r="D849" s="483">
        <f t="shared" ref="D849:Y849" si="271">SUM(D845:D848)</f>
        <v>0</v>
      </c>
      <c r="E849" s="483">
        <f t="shared" si="271"/>
        <v>0</v>
      </c>
      <c r="F849" s="483">
        <f t="shared" si="271"/>
        <v>0</v>
      </c>
      <c r="G849" s="483">
        <f t="shared" si="271"/>
        <v>0</v>
      </c>
      <c r="H849" s="483">
        <f t="shared" si="271"/>
        <v>0</v>
      </c>
      <c r="I849" s="483">
        <f t="shared" si="271"/>
        <v>0</v>
      </c>
      <c r="J849" s="483">
        <f t="shared" si="271"/>
        <v>0</v>
      </c>
      <c r="K849" s="483">
        <f t="shared" si="271"/>
        <v>0</v>
      </c>
      <c r="L849" s="483">
        <f t="shared" si="271"/>
        <v>0</v>
      </c>
      <c r="M849" s="483">
        <f t="shared" si="271"/>
        <v>0</v>
      </c>
      <c r="N849" s="483">
        <f t="shared" si="271"/>
        <v>0</v>
      </c>
      <c r="O849" s="483">
        <f t="shared" si="271"/>
        <v>0</v>
      </c>
      <c r="P849" s="483">
        <f t="shared" si="271"/>
        <v>0</v>
      </c>
      <c r="Q849" s="483">
        <f t="shared" si="271"/>
        <v>0</v>
      </c>
      <c r="R849" s="483">
        <f t="shared" si="271"/>
        <v>0</v>
      </c>
      <c r="S849" s="483">
        <f t="shared" si="271"/>
        <v>0</v>
      </c>
      <c r="T849" s="483">
        <f t="shared" si="271"/>
        <v>0</v>
      </c>
      <c r="U849" s="483">
        <f t="shared" si="271"/>
        <v>0</v>
      </c>
      <c r="V849" s="483">
        <f t="shared" si="271"/>
        <v>0</v>
      </c>
      <c r="W849" s="483">
        <f t="shared" si="271"/>
        <v>0</v>
      </c>
      <c r="X849" s="483">
        <f t="shared" si="271"/>
        <v>0</v>
      </c>
      <c r="Y849" s="483">
        <f t="shared" si="271"/>
        <v>1544779.1800000002</v>
      </c>
      <c r="Z849" s="486">
        <f>(C849-Y849)*0.0214</f>
        <v>0</v>
      </c>
      <c r="AA849" s="38"/>
      <c r="AB849" s="38"/>
      <c r="AC849" s="90"/>
      <c r="AD849" s="90"/>
    </row>
    <row r="850" spans="1:33" ht="15.75" customHeight="1" x14ac:dyDescent="0.25">
      <c r="A850" s="607" t="s">
        <v>786</v>
      </c>
      <c r="B850" s="608"/>
      <c r="C850" s="609"/>
      <c r="D850" s="483"/>
      <c r="E850" s="483"/>
      <c r="F850" s="483"/>
      <c r="G850" s="483"/>
      <c r="H850" s="483"/>
      <c r="I850" s="483"/>
      <c r="J850" s="483"/>
      <c r="K850" s="483"/>
      <c r="L850" s="483"/>
      <c r="M850" s="483"/>
      <c r="N850" s="483"/>
      <c r="O850" s="483"/>
      <c r="P850" s="483"/>
      <c r="Q850" s="483"/>
      <c r="R850" s="483"/>
      <c r="S850" s="483"/>
      <c r="T850" s="483"/>
      <c r="U850" s="483"/>
      <c r="V850" s="483"/>
      <c r="W850" s="483"/>
      <c r="X850" s="483"/>
      <c r="Y850" s="483"/>
      <c r="Z850" s="486"/>
      <c r="AA850" s="38"/>
      <c r="AB850" s="38"/>
      <c r="AC850" s="90"/>
      <c r="AD850" s="90"/>
      <c r="AG850" s="91"/>
    </row>
    <row r="851" spans="1:33" s="46" customFormat="1" ht="20.25" customHeight="1" x14ac:dyDescent="0.2">
      <c r="A851" s="485">
        <f>A848+1</f>
        <v>662</v>
      </c>
      <c r="B851" s="312" t="s">
        <v>787</v>
      </c>
      <c r="C851" s="486">
        <f>D851+M851+O851+Q851+S851+U851+W851+X851+Y851</f>
        <v>564151.35</v>
      </c>
      <c r="D851" s="531">
        <f>E851+F851+G851+H851+I851+J851</f>
        <v>0</v>
      </c>
      <c r="E851" s="462"/>
      <c r="F851" s="462"/>
      <c r="G851" s="462"/>
      <c r="H851" s="462"/>
      <c r="I851" s="462"/>
      <c r="J851" s="462"/>
      <c r="K851" s="462"/>
      <c r="L851" s="462"/>
      <c r="M851" s="462"/>
      <c r="N851" s="462"/>
      <c r="O851" s="462"/>
      <c r="P851" s="462"/>
      <c r="Q851" s="462"/>
      <c r="R851" s="462"/>
      <c r="S851" s="462"/>
      <c r="T851" s="462"/>
      <c r="U851" s="462"/>
      <c r="V851" s="462"/>
      <c r="W851" s="462"/>
      <c r="X851" s="462"/>
      <c r="Y851" s="531">
        <v>564151.35</v>
      </c>
      <c r="Z851" s="527"/>
      <c r="AA851" s="38" t="s">
        <v>1346</v>
      </c>
      <c r="AB851" s="103" t="s">
        <v>973</v>
      </c>
    </row>
    <row r="852" spans="1:33" ht="15.75" customHeight="1" x14ac:dyDescent="0.25">
      <c r="A852" s="558" t="s">
        <v>17</v>
      </c>
      <c r="B852" s="558"/>
      <c r="C852" s="486">
        <f>SUM(C851)</f>
        <v>564151.35</v>
      </c>
      <c r="D852" s="483">
        <f t="shared" ref="D852:Y852" si="272">SUM(D851)</f>
        <v>0</v>
      </c>
      <c r="E852" s="483">
        <f t="shared" si="272"/>
        <v>0</v>
      </c>
      <c r="F852" s="483">
        <f t="shared" si="272"/>
        <v>0</v>
      </c>
      <c r="G852" s="483">
        <f t="shared" si="272"/>
        <v>0</v>
      </c>
      <c r="H852" s="483">
        <f t="shared" si="272"/>
        <v>0</v>
      </c>
      <c r="I852" s="483">
        <f t="shared" si="272"/>
        <v>0</v>
      </c>
      <c r="J852" s="483">
        <f t="shared" si="272"/>
        <v>0</v>
      </c>
      <c r="K852" s="483">
        <f t="shared" si="272"/>
        <v>0</v>
      </c>
      <c r="L852" s="483">
        <f t="shared" ref="L852" si="273">SUM(L851)</f>
        <v>0</v>
      </c>
      <c r="M852" s="483">
        <f t="shared" si="272"/>
        <v>0</v>
      </c>
      <c r="N852" s="483">
        <f t="shared" si="272"/>
        <v>0</v>
      </c>
      <c r="O852" s="483">
        <f t="shared" si="272"/>
        <v>0</v>
      </c>
      <c r="P852" s="483">
        <f t="shared" si="272"/>
        <v>0</v>
      </c>
      <c r="Q852" s="483">
        <f t="shared" si="272"/>
        <v>0</v>
      </c>
      <c r="R852" s="483">
        <f t="shared" si="272"/>
        <v>0</v>
      </c>
      <c r="S852" s="483">
        <f t="shared" si="272"/>
        <v>0</v>
      </c>
      <c r="T852" s="483">
        <f t="shared" si="272"/>
        <v>0</v>
      </c>
      <c r="U852" s="483">
        <f t="shared" si="272"/>
        <v>0</v>
      </c>
      <c r="V852" s="483">
        <f t="shared" si="272"/>
        <v>0</v>
      </c>
      <c r="W852" s="483">
        <f t="shared" si="272"/>
        <v>0</v>
      </c>
      <c r="X852" s="483">
        <f t="shared" si="272"/>
        <v>0</v>
      </c>
      <c r="Y852" s="483">
        <f t="shared" si="272"/>
        <v>564151.35</v>
      </c>
      <c r="Z852" s="486">
        <f>(C852-Y852)*0.0214</f>
        <v>0</v>
      </c>
      <c r="AA852" s="38"/>
      <c r="AB852" s="38"/>
      <c r="AC852" s="90"/>
      <c r="AD852" s="90"/>
    </row>
    <row r="853" spans="1:33" s="5" customFormat="1" ht="15.75" customHeight="1" x14ac:dyDescent="0.25">
      <c r="A853" s="581" t="s">
        <v>58</v>
      </c>
      <c r="B853" s="581"/>
      <c r="C853" s="528">
        <f>C807+C810+C821+C826+C840+C843+C849+C852+C830+C814</f>
        <v>268213620.30000001</v>
      </c>
      <c r="D853" s="113">
        <f t="shared" ref="D853:Y853" si="274">D807+D810+D821+D826+D840+D843+D849+D852+D830</f>
        <v>136402892.69999999</v>
      </c>
      <c r="E853" s="113">
        <f t="shared" si="274"/>
        <v>0</v>
      </c>
      <c r="F853" s="113">
        <f t="shared" si="274"/>
        <v>4685674.9800000004</v>
      </c>
      <c r="G853" s="113">
        <f t="shared" si="274"/>
        <v>86301948.769999996</v>
      </c>
      <c r="H853" s="113">
        <f t="shared" si="274"/>
        <v>15208367.83</v>
      </c>
      <c r="I853" s="113">
        <f t="shared" si="274"/>
        <v>18586256.579999998</v>
      </c>
      <c r="J853" s="113">
        <f t="shared" si="274"/>
        <v>11620644.540000003</v>
      </c>
      <c r="K853" s="113">
        <f t="shared" si="274"/>
        <v>0</v>
      </c>
      <c r="L853" s="113">
        <f t="shared" si="274"/>
        <v>0</v>
      </c>
      <c r="M853" s="113">
        <f t="shared" si="274"/>
        <v>0</v>
      </c>
      <c r="N853" s="113">
        <f t="shared" si="274"/>
        <v>970</v>
      </c>
      <c r="O853" s="113">
        <f t="shared" si="274"/>
        <v>2673736.04</v>
      </c>
      <c r="P853" s="113">
        <f t="shared" si="274"/>
        <v>3804.2</v>
      </c>
      <c r="Q853" s="113">
        <f t="shared" si="274"/>
        <v>54743162.979999997</v>
      </c>
      <c r="R853" s="113">
        <f t="shared" si="274"/>
        <v>7021</v>
      </c>
      <c r="S853" s="113">
        <f t="shared" si="274"/>
        <v>46079960.519999996</v>
      </c>
      <c r="T853" s="113">
        <f t="shared" si="274"/>
        <v>0</v>
      </c>
      <c r="U853" s="113">
        <f t="shared" si="274"/>
        <v>0</v>
      </c>
      <c r="V853" s="113">
        <f t="shared" si="274"/>
        <v>0</v>
      </c>
      <c r="W853" s="113">
        <f t="shared" si="274"/>
        <v>0</v>
      </c>
      <c r="X853" s="113">
        <f t="shared" si="274"/>
        <v>2692354.08</v>
      </c>
      <c r="Y853" s="113">
        <f t="shared" si="274"/>
        <v>23320827.980000004</v>
      </c>
      <c r="Z853" s="486">
        <f>(C853-Y853)*0.0214</f>
        <v>5240705.7556479992</v>
      </c>
      <c r="AA853" s="38"/>
      <c r="AB853" s="38"/>
      <c r="AC853" s="186"/>
      <c r="AD853" s="90"/>
      <c r="AE853" s="4"/>
    </row>
    <row r="854" spans="1:33" s="5" customFormat="1" ht="16.5" customHeight="1" x14ac:dyDescent="0.25">
      <c r="A854" s="554" t="s">
        <v>59</v>
      </c>
      <c r="B854" s="555"/>
      <c r="C854" s="555"/>
      <c r="D854" s="555"/>
      <c r="E854" s="555"/>
      <c r="F854" s="555"/>
      <c r="G854" s="555"/>
      <c r="H854" s="555"/>
      <c r="I854" s="555"/>
      <c r="J854" s="555"/>
      <c r="K854" s="555"/>
      <c r="L854" s="555"/>
      <c r="M854" s="555"/>
      <c r="N854" s="555"/>
      <c r="O854" s="555"/>
      <c r="P854" s="555"/>
      <c r="Q854" s="555"/>
      <c r="R854" s="555"/>
      <c r="S854" s="555"/>
      <c r="T854" s="555"/>
      <c r="U854" s="555"/>
      <c r="V854" s="555"/>
      <c r="W854" s="555"/>
      <c r="X854" s="555"/>
      <c r="Y854" s="556"/>
      <c r="Z854" s="528"/>
      <c r="AA854" s="38"/>
      <c r="AB854" s="38"/>
      <c r="AD854" s="90"/>
      <c r="AE854" s="91"/>
    </row>
    <row r="855" spans="1:33" ht="18.75" customHeight="1" x14ac:dyDescent="0.25">
      <c r="A855" s="642" t="s">
        <v>60</v>
      </c>
      <c r="B855" s="643"/>
      <c r="C855" s="644"/>
      <c r="D855" s="689"/>
      <c r="E855" s="689"/>
      <c r="F855" s="689"/>
      <c r="G855" s="689"/>
      <c r="H855" s="689"/>
      <c r="I855" s="689"/>
      <c r="J855" s="689"/>
      <c r="K855" s="689"/>
      <c r="L855" s="689"/>
      <c r="M855" s="689"/>
      <c r="N855" s="689"/>
      <c r="O855" s="689"/>
      <c r="P855" s="689"/>
      <c r="Q855" s="689"/>
      <c r="R855" s="689"/>
      <c r="S855" s="689"/>
      <c r="T855" s="689"/>
      <c r="U855" s="689"/>
      <c r="V855" s="689"/>
      <c r="W855" s="689"/>
      <c r="X855" s="689"/>
      <c r="Y855" s="689"/>
      <c r="Z855" s="538"/>
      <c r="AA855" s="38"/>
      <c r="AB855" s="38"/>
      <c r="AD855" s="90"/>
    </row>
    <row r="856" spans="1:33" ht="18.75" customHeight="1" x14ac:dyDescent="0.25">
      <c r="A856" s="134">
        <f>A851+1</f>
        <v>663</v>
      </c>
      <c r="B856" s="339" t="s">
        <v>263</v>
      </c>
      <c r="C856" s="486">
        <f t="shared" ref="C856:C862" si="275">D856+M856+O856+Q856+S856+U856+W856+X856+Y856</f>
        <v>13062858.42</v>
      </c>
      <c r="D856" s="531">
        <f t="shared" ref="D856:D862" si="276">E856+F856+G856+H856+I856+J856</f>
        <v>0</v>
      </c>
      <c r="E856" s="483"/>
      <c r="F856" s="531"/>
      <c r="G856" s="531"/>
      <c r="H856" s="531"/>
      <c r="I856" s="531"/>
      <c r="J856" s="531"/>
      <c r="K856" s="531"/>
      <c r="L856" s="531"/>
      <c r="M856" s="531"/>
      <c r="N856" s="463"/>
      <c r="O856" s="483"/>
      <c r="P856" s="531"/>
      <c r="Q856" s="531"/>
      <c r="R856" s="463">
        <v>584</v>
      </c>
      <c r="S856" s="463">
        <v>13062858.42</v>
      </c>
      <c r="T856" s="463"/>
      <c r="U856" s="463"/>
      <c r="V856" s="463"/>
      <c r="W856" s="463"/>
      <c r="X856" s="483"/>
      <c r="Y856" s="483"/>
      <c r="Z856" s="486"/>
      <c r="AA856" s="38"/>
      <c r="AB856" s="38"/>
      <c r="AD856" s="90"/>
    </row>
    <row r="857" spans="1:33" ht="18.75" customHeight="1" x14ac:dyDescent="0.25">
      <c r="A857" s="134">
        <f t="shared" ref="A857:A862" si="277">A856+1</f>
        <v>664</v>
      </c>
      <c r="B857" s="339" t="s">
        <v>264</v>
      </c>
      <c r="C857" s="486">
        <f t="shared" si="275"/>
        <v>13062858.42</v>
      </c>
      <c r="D857" s="531">
        <f t="shared" si="276"/>
        <v>0</v>
      </c>
      <c r="E857" s="483"/>
      <c r="F857" s="531"/>
      <c r="G857" s="531"/>
      <c r="H857" s="531"/>
      <c r="I857" s="531"/>
      <c r="J857" s="531"/>
      <c r="K857" s="531"/>
      <c r="L857" s="531"/>
      <c r="M857" s="531"/>
      <c r="N857" s="463"/>
      <c r="O857" s="483"/>
      <c r="P857" s="531"/>
      <c r="Q857" s="531"/>
      <c r="R857" s="463">
        <v>584</v>
      </c>
      <c r="S857" s="463">
        <v>13062858.42</v>
      </c>
      <c r="T857" s="463"/>
      <c r="U857" s="463"/>
      <c r="V857" s="463"/>
      <c r="W857" s="463"/>
      <c r="X857" s="483"/>
      <c r="Y857" s="483"/>
      <c r="Z857" s="486"/>
      <c r="AA857" s="38"/>
      <c r="AB857" s="38"/>
      <c r="AD857" s="90"/>
    </row>
    <row r="858" spans="1:33" ht="18.75" customHeight="1" x14ac:dyDescent="0.25">
      <c r="A858" s="134">
        <f t="shared" si="277"/>
        <v>665</v>
      </c>
      <c r="B858" s="339" t="s">
        <v>265</v>
      </c>
      <c r="C858" s="486">
        <f t="shared" si="275"/>
        <v>13062858.42</v>
      </c>
      <c r="D858" s="531">
        <f t="shared" si="276"/>
        <v>0</v>
      </c>
      <c r="E858" s="483"/>
      <c r="F858" s="531"/>
      <c r="G858" s="531"/>
      <c r="H858" s="531"/>
      <c r="I858" s="531"/>
      <c r="J858" s="531"/>
      <c r="K858" s="531"/>
      <c r="L858" s="531"/>
      <c r="M858" s="531"/>
      <c r="N858" s="463"/>
      <c r="O858" s="483"/>
      <c r="P858" s="531"/>
      <c r="Q858" s="531"/>
      <c r="R858" s="463">
        <v>584</v>
      </c>
      <c r="S858" s="463">
        <v>13062858.42</v>
      </c>
      <c r="T858" s="463"/>
      <c r="U858" s="463"/>
      <c r="V858" s="463"/>
      <c r="W858" s="463"/>
      <c r="X858" s="483"/>
      <c r="Y858" s="483"/>
      <c r="Z858" s="486"/>
      <c r="AA858" s="38"/>
      <c r="AB858" s="38"/>
      <c r="AD858" s="90"/>
    </row>
    <row r="859" spans="1:33" ht="18.75" customHeight="1" x14ac:dyDescent="0.25">
      <c r="A859" s="134">
        <f t="shared" si="277"/>
        <v>666</v>
      </c>
      <c r="B859" s="339" t="s">
        <v>266</v>
      </c>
      <c r="C859" s="486">
        <f t="shared" si="275"/>
        <v>15212849.09</v>
      </c>
      <c r="D859" s="531">
        <f t="shared" si="276"/>
        <v>0</v>
      </c>
      <c r="E859" s="483"/>
      <c r="F859" s="531"/>
      <c r="G859" s="531"/>
      <c r="H859" s="531"/>
      <c r="I859" s="531"/>
      <c r="J859" s="531"/>
      <c r="K859" s="531"/>
      <c r="L859" s="531"/>
      <c r="M859" s="531"/>
      <c r="N859" s="463">
        <v>570</v>
      </c>
      <c r="O859" s="463">
        <v>3005331.37</v>
      </c>
      <c r="P859" s="531"/>
      <c r="Q859" s="531"/>
      <c r="R859" s="463">
        <v>723</v>
      </c>
      <c r="S859" s="463">
        <v>12207517.720000001</v>
      </c>
      <c r="T859" s="463"/>
      <c r="U859" s="463"/>
      <c r="V859" s="463"/>
      <c r="W859" s="483"/>
      <c r="X859" s="483"/>
      <c r="Y859" s="483"/>
      <c r="Z859" s="486"/>
      <c r="AA859" s="38"/>
      <c r="AB859" s="38"/>
      <c r="AD859" s="90"/>
    </row>
    <row r="860" spans="1:33" ht="18.75" customHeight="1" x14ac:dyDescent="0.25">
      <c r="A860" s="134">
        <f t="shared" si="277"/>
        <v>667</v>
      </c>
      <c r="B860" s="339" t="s">
        <v>267</v>
      </c>
      <c r="C860" s="486">
        <f t="shared" si="275"/>
        <v>15275007.48</v>
      </c>
      <c r="D860" s="531">
        <f t="shared" si="276"/>
        <v>0</v>
      </c>
      <c r="E860" s="483"/>
      <c r="F860" s="531"/>
      <c r="G860" s="531"/>
      <c r="H860" s="531"/>
      <c r="I860" s="531"/>
      <c r="J860" s="531"/>
      <c r="K860" s="531"/>
      <c r="L860" s="531"/>
      <c r="M860" s="531"/>
      <c r="N860" s="463">
        <v>570</v>
      </c>
      <c r="O860" s="463">
        <v>3067489.76</v>
      </c>
      <c r="P860" s="531"/>
      <c r="Q860" s="531"/>
      <c r="R860" s="463">
        <v>723</v>
      </c>
      <c r="S860" s="463">
        <v>12207517.720000001</v>
      </c>
      <c r="T860" s="463"/>
      <c r="U860" s="463"/>
      <c r="V860" s="463"/>
      <c r="W860" s="483"/>
      <c r="X860" s="483"/>
      <c r="Y860" s="483"/>
      <c r="Z860" s="486"/>
      <c r="AA860" s="38"/>
      <c r="AB860" s="38"/>
      <c r="AD860" s="90"/>
    </row>
    <row r="861" spans="1:33" ht="18.75" customHeight="1" x14ac:dyDescent="0.25">
      <c r="A861" s="134">
        <f t="shared" si="277"/>
        <v>668</v>
      </c>
      <c r="B861" s="339" t="s">
        <v>268</v>
      </c>
      <c r="C861" s="486">
        <f t="shared" si="275"/>
        <v>13062858.42</v>
      </c>
      <c r="D861" s="531">
        <f t="shared" si="276"/>
        <v>0</v>
      </c>
      <c r="E861" s="483"/>
      <c r="F861" s="531"/>
      <c r="G861" s="531"/>
      <c r="H861" s="531"/>
      <c r="I861" s="531"/>
      <c r="J861" s="531"/>
      <c r="K861" s="531"/>
      <c r="L861" s="531"/>
      <c r="M861" s="531"/>
      <c r="N861" s="463"/>
      <c r="O861" s="483"/>
      <c r="P861" s="531"/>
      <c r="Q861" s="531"/>
      <c r="R861" s="463">
        <v>584</v>
      </c>
      <c r="S861" s="463">
        <v>13062858.42</v>
      </c>
      <c r="T861" s="463"/>
      <c r="U861" s="463"/>
      <c r="V861" s="463"/>
      <c r="W861" s="483"/>
      <c r="X861" s="483"/>
      <c r="Y861" s="483"/>
      <c r="Z861" s="486"/>
      <c r="AA861" s="38"/>
      <c r="AB861" s="38"/>
      <c r="AD861" s="90"/>
    </row>
    <row r="862" spans="1:33" ht="18.75" customHeight="1" x14ac:dyDescent="0.25">
      <c r="A862" s="134">
        <f t="shared" si="277"/>
        <v>669</v>
      </c>
      <c r="B862" s="339" t="s">
        <v>269</v>
      </c>
      <c r="C862" s="486">
        <f t="shared" si="275"/>
        <v>15970208.5</v>
      </c>
      <c r="D862" s="531">
        <f t="shared" si="276"/>
        <v>0</v>
      </c>
      <c r="E862" s="483"/>
      <c r="F862" s="531"/>
      <c r="G862" s="531"/>
      <c r="H862" s="531"/>
      <c r="I862" s="531"/>
      <c r="J862" s="531"/>
      <c r="K862" s="531"/>
      <c r="L862" s="531"/>
      <c r="M862" s="531"/>
      <c r="N862" s="463">
        <v>570</v>
      </c>
      <c r="O862" s="463">
        <v>3762690.78</v>
      </c>
      <c r="P862" s="531"/>
      <c r="Q862" s="531"/>
      <c r="R862" s="463">
        <v>723</v>
      </c>
      <c r="S862" s="463">
        <v>12207517.720000001</v>
      </c>
      <c r="T862" s="463"/>
      <c r="U862" s="463"/>
      <c r="V862" s="463"/>
      <c r="W862" s="483"/>
      <c r="X862" s="483"/>
      <c r="Y862" s="483"/>
      <c r="Z862" s="486"/>
      <c r="AA862" s="38"/>
      <c r="AB862" s="38"/>
      <c r="AD862" s="90"/>
    </row>
    <row r="863" spans="1:33" ht="18.75" customHeight="1" x14ac:dyDescent="0.25">
      <c r="A863" s="558" t="s">
        <v>17</v>
      </c>
      <c r="B863" s="558"/>
      <c r="C863" s="527">
        <f>SUM(C856:C862)</f>
        <v>98709498.75</v>
      </c>
      <c r="D863" s="531">
        <f t="shared" ref="D863:AA863" si="278">SUM(D856:D862)</f>
        <v>0</v>
      </c>
      <c r="E863" s="531">
        <f t="shared" si="278"/>
        <v>0</v>
      </c>
      <c r="F863" s="531">
        <f t="shared" si="278"/>
        <v>0</v>
      </c>
      <c r="G863" s="531">
        <f t="shared" si="278"/>
        <v>0</v>
      </c>
      <c r="H863" s="531">
        <f t="shared" si="278"/>
        <v>0</v>
      </c>
      <c r="I863" s="531">
        <f t="shared" si="278"/>
        <v>0</v>
      </c>
      <c r="J863" s="531">
        <f t="shared" si="278"/>
        <v>0</v>
      </c>
      <c r="K863" s="531">
        <f t="shared" si="278"/>
        <v>0</v>
      </c>
      <c r="L863" s="531">
        <f t="shared" si="278"/>
        <v>0</v>
      </c>
      <c r="M863" s="531">
        <f t="shared" si="278"/>
        <v>0</v>
      </c>
      <c r="N863" s="531">
        <f t="shared" si="278"/>
        <v>1710</v>
      </c>
      <c r="O863" s="531">
        <f t="shared" si="278"/>
        <v>9835511.9100000001</v>
      </c>
      <c r="P863" s="531">
        <f t="shared" si="278"/>
        <v>0</v>
      </c>
      <c r="Q863" s="531">
        <f t="shared" si="278"/>
        <v>0</v>
      </c>
      <c r="R863" s="531">
        <f t="shared" si="278"/>
        <v>4505</v>
      </c>
      <c r="S863" s="531">
        <f t="shared" si="278"/>
        <v>88873986.839999989</v>
      </c>
      <c r="T863" s="531">
        <f t="shared" si="278"/>
        <v>0</v>
      </c>
      <c r="U863" s="531">
        <f t="shared" si="278"/>
        <v>0</v>
      </c>
      <c r="V863" s="531">
        <f t="shared" si="278"/>
        <v>0</v>
      </c>
      <c r="W863" s="531">
        <f t="shared" si="278"/>
        <v>0</v>
      </c>
      <c r="X863" s="531">
        <f t="shared" si="278"/>
        <v>0</v>
      </c>
      <c r="Y863" s="531">
        <f t="shared" si="278"/>
        <v>0</v>
      </c>
      <c r="Z863" s="486">
        <f>(C863-Y863)*0.0214</f>
        <v>2112383.2732500001</v>
      </c>
      <c r="AA863" s="527">
        <f t="shared" si="278"/>
        <v>0</v>
      </c>
      <c r="AB863" s="38"/>
      <c r="AC863" s="90"/>
      <c r="AD863" s="90"/>
      <c r="AG863" s="91"/>
    </row>
    <row r="864" spans="1:33" ht="18.75" customHeight="1" x14ac:dyDescent="0.25">
      <c r="A864" s="607" t="s">
        <v>61</v>
      </c>
      <c r="B864" s="608"/>
      <c r="C864" s="609"/>
      <c r="D864" s="689"/>
      <c r="E864" s="689"/>
      <c r="F864" s="689"/>
      <c r="G864" s="689"/>
      <c r="H864" s="689"/>
      <c r="I864" s="689"/>
      <c r="J864" s="689"/>
      <c r="K864" s="689"/>
      <c r="L864" s="689"/>
      <c r="M864" s="689"/>
      <c r="N864" s="689"/>
      <c r="O864" s="689"/>
      <c r="P864" s="689"/>
      <c r="Q864" s="689"/>
      <c r="R864" s="689"/>
      <c r="S864" s="689"/>
      <c r="T864" s="689"/>
      <c r="U864" s="689"/>
      <c r="V864" s="689"/>
      <c r="W864" s="689"/>
      <c r="X864" s="689"/>
      <c r="Y864" s="689"/>
      <c r="Z864" s="538"/>
      <c r="AA864" s="38"/>
      <c r="AB864" s="38"/>
      <c r="AD864" s="90"/>
    </row>
    <row r="865" spans="1:33" ht="18.75" customHeight="1" x14ac:dyDescent="0.25">
      <c r="A865" s="134">
        <f>A862+1</f>
        <v>670</v>
      </c>
      <c r="B865" s="339" t="s">
        <v>270</v>
      </c>
      <c r="C865" s="486">
        <f t="shared" ref="C865:C874" si="279">D865+M865+O865+Q865+S865+U865+W865+X865+Y865</f>
        <v>636567.52</v>
      </c>
      <c r="D865" s="531">
        <f t="shared" ref="D865:D874" si="280">E865+F865+G865+H865+I865+J865</f>
        <v>636567.52</v>
      </c>
      <c r="E865" s="483"/>
      <c r="F865" s="531">
        <v>636567.52</v>
      </c>
      <c r="G865" s="531"/>
      <c r="H865" s="531"/>
      <c r="I865" s="531"/>
      <c r="J865" s="531"/>
      <c r="K865" s="531"/>
      <c r="L865" s="531"/>
      <c r="M865" s="531"/>
      <c r="N865" s="531"/>
      <c r="O865" s="531"/>
      <c r="P865" s="531"/>
      <c r="Q865" s="531"/>
      <c r="R865" s="531"/>
      <c r="S865" s="483"/>
      <c r="T865" s="531"/>
      <c r="U865" s="531"/>
      <c r="V865" s="531"/>
      <c r="W865" s="531"/>
      <c r="X865" s="531"/>
      <c r="Y865" s="531"/>
      <c r="Z865" s="527"/>
      <c r="AA865" s="38"/>
      <c r="AB865" s="38"/>
      <c r="AC865" s="90"/>
      <c r="AD865" s="90"/>
    </row>
    <row r="866" spans="1:33" ht="18.75" customHeight="1" x14ac:dyDescent="0.25">
      <c r="A866" s="134">
        <f t="shared" ref="A866:A874" si="281">A865+1</f>
        <v>671</v>
      </c>
      <c r="B866" s="339" t="s">
        <v>271</v>
      </c>
      <c r="C866" s="486">
        <f t="shared" si="279"/>
        <v>636567.52</v>
      </c>
      <c r="D866" s="531">
        <f t="shared" si="280"/>
        <v>636567.52</v>
      </c>
      <c r="E866" s="483"/>
      <c r="F866" s="531">
        <v>636567.52</v>
      </c>
      <c r="G866" s="531"/>
      <c r="H866" s="531"/>
      <c r="I866" s="531"/>
      <c r="J866" s="531"/>
      <c r="K866" s="531"/>
      <c r="L866" s="531"/>
      <c r="M866" s="531"/>
      <c r="N866" s="531"/>
      <c r="O866" s="531"/>
      <c r="P866" s="531"/>
      <c r="Q866" s="531"/>
      <c r="R866" s="531"/>
      <c r="S866" s="483"/>
      <c r="T866" s="531"/>
      <c r="U866" s="531"/>
      <c r="V866" s="531"/>
      <c r="W866" s="531"/>
      <c r="X866" s="531"/>
      <c r="Y866" s="531"/>
      <c r="Z866" s="527"/>
      <c r="AA866" s="38"/>
      <c r="AB866" s="38"/>
      <c r="AC866" s="90"/>
      <c r="AD866" s="90"/>
    </row>
    <row r="867" spans="1:33" ht="18.75" customHeight="1" x14ac:dyDescent="0.25">
      <c r="A867" s="134">
        <f t="shared" si="281"/>
        <v>672</v>
      </c>
      <c r="B867" s="339" t="s">
        <v>272</v>
      </c>
      <c r="C867" s="486">
        <f t="shared" si="279"/>
        <v>671784.62</v>
      </c>
      <c r="D867" s="531">
        <f t="shared" si="280"/>
        <v>671784.62</v>
      </c>
      <c r="E867" s="483"/>
      <c r="F867" s="531">
        <v>671784.62</v>
      </c>
      <c r="G867" s="531"/>
      <c r="H867" s="531"/>
      <c r="I867" s="531"/>
      <c r="J867" s="531"/>
      <c r="K867" s="531"/>
      <c r="L867" s="531"/>
      <c r="M867" s="531"/>
      <c r="N867" s="531"/>
      <c r="O867" s="531"/>
      <c r="P867" s="483"/>
      <c r="Q867" s="483"/>
      <c r="R867" s="531"/>
      <c r="S867" s="483"/>
      <c r="T867" s="483"/>
      <c r="U867" s="483"/>
      <c r="V867" s="483"/>
      <c r="W867" s="483"/>
      <c r="X867" s="531"/>
      <c r="Y867" s="531"/>
      <c r="Z867" s="527"/>
      <c r="AA867" s="38"/>
      <c r="AB867" s="38"/>
      <c r="AC867" s="90"/>
      <c r="AD867" s="90"/>
    </row>
    <row r="868" spans="1:33" ht="18.75" customHeight="1" x14ac:dyDescent="0.25">
      <c r="A868" s="134">
        <f t="shared" si="281"/>
        <v>673</v>
      </c>
      <c r="B868" s="339" t="s">
        <v>273</v>
      </c>
      <c r="C868" s="486">
        <f t="shared" si="279"/>
        <v>675987.78</v>
      </c>
      <c r="D868" s="531">
        <f t="shared" si="280"/>
        <v>675987.78</v>
      </c>
      <c r="E868" s="483"/>
      <c r="F868" s="531">
        <v>675987.78</v>
      </c>
      <c r="G868" s="531"/>
      <c r="H868" s="531"/>
      <c r="I868" s="531"/>
      <c r="J868" s="531"/>
      <c r="K868" s="531"/>
      <c r="L868" s="531"/>
      <c r="M868" s="531"/>
      <c r="N868" s="531"/>
      <c r="O868" s="531"/>
      <c r="P868" s="483"/>
      <c r="Q868" s="483"/>
      <c r="R868" s="531"/>
      <c r="S868" s="483"/>
      <c r="T868" s="483"/>
      <c r="U868" s="483"/>
      <c r="V868" s="483"/>
      <c r="W868" s="483"/>
      <c r="X868" s="531"/>
      <c r="Y868" s="531"/>
      <c r="Z868" s="527"/>
      <c r="AA868" s="38"/>
      <c r="AB868" s="38"/>
      <c r="AC868" s="90"/>
      <c r="AD868" s="90"/>
    </row>
    <row r="869" spans="1:33" ht="18.75" customHeight="1" x14ac:dyDescent="0.25">
      <c r="A869" s="134">
        <f t="shared" si="281"/>
        <v>674</v>
      </c>
      <c r="B869" s="339" t="s">
        <v>62</v>
      </c>
      <c r="C869" s="486">
        <f t="shared" si="279"/>
        <v>3662083.9800000004</v>
      </c>
      <c r="D869" s="531">
        <f t="shared" si="280"/>
        <v>557899.28</v>
      </c>
      <c r="E869" s="483"/>
      <c r="F869" s="531">
        <v>557899.28</v>
      </c>
      <c r="G869" s="531"/>
      <c r="H869" s="531"/>
      <c r="I869" s="531"/>
      <c r="J869" s="531"/>
      <c r="K869" s="531"/>
      <c r="L869" s="531"/>
      <c r="M869" s="531"/>
      <c r="N869" s="531"/>
      <c r="O869" s="531"/>
      <c r="P869" s="531"/>
      <c r="Q869" s="531"/>
      <c r="R869" s="531">
        <v>528</v>
      </c>
      <c r="S869" s="531">
        <v>3104184.7</v>
      </c>
      <c r="T869" s="531"/>
      <c r="U869" s="531"/>
      <c r="V869" s="531"/>
      <c r="W869" s="531"/>
      <c r="X869" s="531"/>
      <c r="Y869" s="531"/>
      <c r="Z869" s="527"/>
      <c r="AA869" s="38"/>
      <c r="AB869" s="38"/>
      <c r="AD869" s="90"/>
    </row>
    <row r="870" spans="1:33" ht="18.75" customHeight="1" x14ac:dyDescent="0.25">
      <c r="A870" s="134">
        <f t="shared" si="281"/>
        <v>675</v>
      </c>
      <c r="B870" s="339" t="s">
        <v>274</v>
      </c>
      <c r="C870" s="486">
        <f t="shared" si="279"/>
        <v>3956909.34</v>
      </c>
      <c r="D870" s="531">
        <f t="shared" si="280"/>
        <v>364775.76</v>
      </c>
      <c r="E870" s="483"/>
      <c r="F870" s="531"/>
      <c r="G870" s="531"/>
      <c r="H870" s="531">
        <v>139509.04</v>
      </c>
      <c r="I870" s="531"/>
      <c r="J870" s="531">
        <v>225266.72</v>
      </c>
      <c r="K870" s="531"/>
      <c r="L870" s="531"/>
      <c r="M870" s="531"/>
      <c r="N870" s="531"/>
      <c r="O870" s="531"/>
      <c r="P870" s="483"/>
      <c r="Q870" s="483"/>
      <c r="R870" s="531">
        <v>560.74</v>
      </c>
      <c r="S870" s="531">
        <v>3592133.58</v>
      </c>
      <c r="T870" s="483"/>
      <c r="U870" s="483"/>
      <c r="V870" s="483"/>
      <c r="W870" s="483"/>
      <c r="X870" s="531"/>
      <c r="Y870" s="531"/>
      <c r="Z870" s="527"/>
      <c r="AA870" s="38"/>
      <c r="AB870" s="38"/>
      <c r="AD870" s="90"/>
    </row>
    <row r="871" spans="1:33" ht="18.75" customHeight="1" x14ac:dyDescent="0.25">
      <c r="A871" s="134">
        <f t="shared" si="281"/>
        <v>676</v>
      </c>
      <c r="B871" s="339" t="s">
        <v>63</v>
      </c>
      <c r="C871" s="486">
        <f t="shared" si="279"/>
        <v>3305086.7800000003</v>
      </c>
      <c r="D871" s="531">
        <f t="shared" si="280"/>
        <v>537664.64</v>
      </c>
      <c r="E871" s="483"/>
      <c r="F871" s="531"/>
      <c r="G871" s="531"/>
      <c r="H871" s="531">
        <v>335562.5</v>
      </c>
      <c r="I871" s="531"/>
      <c r="J871" s="531">
        <v>202102.14</v>
      </c>
      <c r="K871" s="531"/>
      <c r="L871" s="531"/>
      <c r="M871" s="531"/>
      <c r="N871" s="531"/>
      <c r="O871" s="531"/>
      <c r="P871" s="531"/>
      <c r="Q871" s="531"/>
      <c r="R871" s="531">
        <v>486</v>
      </c>
      <c r="S871" s="531">
        <v>2767422.14</v>
      </c>
      <c r="T871" s="531"/>
      <c r="U871" s="531"/>
      <c r="V871" s="531"/>
      <c r="W871" s="531"/>
      <c r="X871" s="531"/>
      <c r="Y871" s="531"/>
      <c r="Z871" s="527"/>
      <c r="AA871" s="38"/>
      <c r="AB871" s="38"/>
      <c r="AD871" s="90"/>
    </row>
    <row r="872" spans="1:33" ht="18.75" customHeight="1" x14ac:dyDescent="0.25">
      <c r="A872" s="134">
        <f t="shared" si="281"/>
        <v>677</v>
      </c>
      <c r="B872" s="339" t="s">
        <v>64</v>
      </c>
      <c r="C872" s="486">
        <f t="shared" si="279"/>
        <v>1393059.6199999999</v>
      </c>
      <c r="D872" s="531">
        <f t="shared" si="280"/>
        <v>1393059.6199999999</v>
      </c>
      <c r="E872" s="483"/>
      <c r="F872" s="531">
        <v>435365.72</v>
      </c>
      <c r="G872" s="531"/>
      <c r="H872" s="531">
        <v>266246.94</v>
      </c>
      <c r="I872" s="531"/>
      <c r="J872" s="531">
        <v>691446.96</v>
      </c>
      <c r="K872" s="531"/>
      <c r="L872" s="531"/>
      <c r="M872" s="531"/>
      <c r="N872" s="531"/>
      <c r="O872" s="531"/>
      <c r="P872" s="531"/>
      <c r="Q872" s="531"/>
      <c r="R872" s="531"/>
      <c r="S872" s="483"/>
      <c r="T872" s="531"/>
      <c r="U872" s="531"/>
      <c r="V872" s="531"/>
      <c r="W872" s="531"/>
      <c r="X872" s="531"/>
      <c r="Y872" s="531"/>
      <c r="Z872" s="527"/>
      <c r="AA872" s="38"/>
      <c r="AB872" s="38"/>
      <c r="AC872" s="90"/>
      <c r="AD872" s="90"/>
    </row>
    <row r="873" spans="1:33" ht="18.75" customHeight="1" x14ac:dyDescent="0.25">
      <c r="A873" s="134">
        <f t="shared" si="281"/>
        <v>678</v>
      </c>
      <c r="B873" s="339" t="s">
        <v>275</v>
      </c>
      <c r="C873" s="486">
        <f t="shared" si="279"/>
        <v>3992892.83</v>
      </c>
      <c r="D873" s="531">
        <f t="shared" si="280"/>
        <v>790300.28</v>
      </c>
      <c r="E873" s="483"/>
      <c r="F873" s="531"/>
      <c r="G873" s="531"/>
      <c r="H873" s="531">
        <v>340060.66</v>
      </c>
      <c r="I873" s="531"/>
      <c r="J873" s="531">
        <v>450239.62</v>
      </c>
      <c r="K873" s="531"/>
      <c r="L873" s="531"/>
      <c r="M873" s="531"/>
      <c r="N873" s="531"/>
      <c r="O873" s="531"/>
      <c r="P873" s="483"/>
      <c r="Q873" s="483"/>
      <c r="R873" s="531">
        <v>486</v>
      </c>
      <c r="S873" s="531">
        <v>3202592.55</v>
      </c>
      <c r="T873" s="483"/>
      <c r="U873" s="483"/>
      <c r="V873" s="483"/>
      <c r="W873" s="483"/>
      <c r="X873" s="531"/>
      <c r="Y873" s="531"/>
      <c r="Z873" s="527"/>
      <c r="AA873" s="38"/>
      <c r="AB873" s="38"/>
      <c r="AD873" s="90"/>
    </row>
    <row r="874" spans="1:33" ht="18.75" customHeight="1" x14ac:dyDescent="0.25">
      <c r="A874" s="134">
        <f t="shared" si="281"/>
        <v>679</v>
      </c>
      <c r="B874" s="339" t="s">
        <v>276</v>
      </c>
      <c r="C874" s="486">
        <f t="shared" si="279"/>
        <v>3820910.8</v>
      </c>
      <c r="D874" s="531">
        <f t="shared" si="280"/>
        <v>562051.69999999995</v>
      </c>
      <c r="E874" s="483"/>
      <c r="F874" s="531"/>
      <c r="G874" s="531"/>
      <c r="H874" s="531">
        <v>322200.18</v>
      </c>
      <c r="I874" s="531"/>
      <c r="J874" s="531">
        <v>239851.51999999999</v>
      </c>
      <c r="K874" s="531"/>
      <c r="L874" s="531"/>
      <c r="M874" s="531"/>
      <c r="N874" s="531"/>
      <c r="O874" s="531"/>
      <c r="P874" s="483"/>
      <c r="Q874" s="483"/>
      <c r="R874" s="531">
        <v>425</v>
      </c>
      <c r="S874" s="531">
        <v>3258859.1</v>
      </c>
      <c r="T874" s="483"/>
      <c r="U874" s="483"/>
      <c r="V874" s="483"/>
      <c r="W874" s="483"/>
      <c r="X874" s="531"/>
      <c r="Y874" s="531"/>
      <c r="Z874" s="527"/>
      <c r="AA874" s="38"/>
      <c r="AB874" s="38"/>
      <c r="AD874" s="90"/>
    </row>
    <row r="875" spans="1:33" ht="18.75" customHeight="1" x14ac:dyDescent="0.25">
      <c r="A875" s="558" t="s">
        <v>17</v>
      </c>
      <c r="B875" s="558"/>
      <c r="C875" s="527">
        <f>SUM(C865:C874)</f>
        <v>22751850.790000003</v>
      </c>
      <c r="D875" s="531">
        <f t="shared" ref="D875:Y875" si="282">SUM(D865:D874)</f>
        <v>6826658.7200000007</v>
      </c>
      <c r="E875" s="531">
        <f t="shared" si="282"/>
        <v>0</v>
      </c>
      <c r="F875" s="531">
        <f t="shared" si="282"/>
        <v>3614172.4400000004</v>
      </c>
      <c r="G875" s="531">
        <f t="shared" si="282"/>
        <v>0</v>
      </c>
      <c r="H875" s="531">
        <f t="shared" si="282"/>
        <v>1403579.3199999998</v>
      </c>
      <c r="I875" s="531">
        <f t="shared" si="282"/>
        <v>0</v>
      </c>
      <c r="J875" s="531">
        <f t="shared" si="282"/>
        <v>1808906.96</v>
      </c>
      <c r="K875" s="531">
        <f t="shared" si="282"/>
        <v>0</v>
      </c>
      <c r="L875" s="531">
        <f t="shared" si="282"/>
        <v>0</v>
      </c>
      <c r="M875" s="531">
        <f t="shared" si="282"/>
        <v>0</v>
      </c>
      <c r="N875" s="531">
        <f t="shared" si="282"/>
        <v>0</v>
      </c>
      <c r="O875" s="531">
        <f t="shared" si="282"/>
        <v>0</v>
      </c>
      <c r="P875" s="531">
        <f t="shared" si="282"/>
        <v>0</v>
      </c>
      <c r="Q875" s="531">
        <f t="shared" si="282"/>
        <v>0</v>
      </c>
      <c r="R875" s="531">
        <f t="shared" si="282"/>
        <v>2485.7399999999998</v>
      </c>
      <c r="S875" s="531">
        <f t="shared" si="282"/>
        <v>15925192.069999998</v>
      </c>
      <c r="T875" s="531">
        <f t="shared" si="282"/>
        <v>0</v>
      </c>
      <c r="U875" s="531">
        <f t="shared" si="282"/>
        <v>0</v>
      </c>
      <c r="V875" s="531">
        <f t="shared" si="282"/>
        <v>0</v>
      </c>
      <c r="W875" s="531">
        <f t="shared" si="282"/>
        <v>0</v>
      </c>
      <c r="X875" s="531">
        <f t="shared" si="282"/>
        <v>0</v>
      </c>
      <c r="Y875" s="531">
        <f t="shared" si="282"/>
        <v>0</v>
      </c>
      <c r="Z875" s="486">
        <f>(C875-Y875)*0.0214</f>
        <v>486889.60690600006</v>
      </c>
      <c r="AA875" s="38"/>
      <c r="AB875" s="38"/>
      <c r="AC875" s="90"/>
      <c r="AD875" s="90"/>
      <c r="AG875" s="91"/>
    </row>
    <row r="876" spans="1:33" ht="18.75" customHeight="1" x14ac:dyDescent="0.25">
      <c r="A876" s="607" t="s">
        <v>65</v>
      </c>
      <c r="B876" s="608"/>
      <c r="C876" s="609"/>
      <c r="D876" s="689"/>
      <c r="E876" s="689"/>
      <c r="F876" s="689"/>
      <c r="G876" s="689"/>
      <c r="H876" s="689"/>
      <c r="I876" s="689"/>
      <c r="J876" s="689"/>
      <c r="K876" s="689"/>
      <c r="L876" s="689"/>
      <c r="M876" s="689"/>
      <c r="N876" s="689"/>
      <c r="O876" s="689"/>
      <c r="P876" s="689"/>
      <c r="Q876" s="689"/>
      <c r="R876" s="689"/>
      <c r="S876" s="689"/>
      <c r="T876" s="689"/>
      <c r="U876" s="689"/>
      <c r="V876" s="689"/>
      <c r="W876" s="689"/>
      <c r="X876" s="689"/>
      <c r="Y876" s="689"/>
      <c r="Z876" s="538"/>
      <c r="AA876" s="38"/>
      <c r="AB876" s="38"/>
      <c r="AD876" s="90"/>
    </row>
    <row r="877" spans="1:33" ht="18.75" customHeight="1" x14ac:dyDescent="0.25">
      <c r="A877" s="134">
        <f>A874+1</f>
        <v>680</v>
      </c>
      <c r="B877" s="339" t="s">
        <v>277</v>
      </c>
      <c r="C877" s="486">
        <f t="shared" ref="C877:C886" si="283">D877+M877+O877+Q877+S877+U877+W877+X877+Y877</f>
        <v>9125789.5999999996</v>
      </c>
      <c r="D877" s="531">
        <f>E877+F877+G877+H877+I877+J877</f>
        <v>9125789.5999999996</v>
      </c>
      <c r="E877" s="483"/>
      <c r="F877" s="483"/>
      <c r="G877" s="483">
        <v>8043090.04</v>
      </c>
      <c r="H877" s="483">
        <v>1082699.56</v>
      </c>
      <c r="I877" s="483"/>
      <c r="J877" s="483"/>
      <c r="K877" s="483"/>
      <c r="L877" s="483"/>
      <c r="M877" s="483"/>
      <c r="N877" s="483"/>
      <c r="O877" s="483"/>
      <c r="P877" s="483"/>
      <c r="Q877" s="483"/>
      <c r="R877" s="483"/>
      <c r="S877" s="483"/>
      <c r="T877" s="483"/>
      <c r="U877" s="483"/>
      <c r="V877" s="483"/>
      <c r="W877" s="483"/>
      <c r="X877" s="531"/>
      <c r="Y877" s="531"/>
      <c r="Z877" s="527"/>
      <c r="AA877" s="38"/>
      <c r="AB877" s="136"/>
      <c r="AC877" s="90"/>
      <c r="AD877" s="90"/>
    </row>
    <row r="878" spans="1:33" ht="18.75" customHeight="1" x14ac:dyDescent="0.25">
      <c r="A878" s="134">
        <f>A877+1</f>
        <v>681</v>
      </c>
      <c r="B878" s="339" t="s">
        <v>278</v>
      </c>
      <c r="C878" s="486">
        <f t="shared" si="283"/>
        <v>3020994.38</v>
      </c>
      <c r="D878" s="531">
        <f>E878+F878+G878+H878+I878+J878</f>
        <v>3020994.38</v>
      </c>
      <c r="E878" s="483"/>
      <c r="F878" s="483"/>
      <c r="G878" s="483"/>
      <c r="H878" s="483">
        <v>1002950.49</v>
      </c>
      <c r="I878" s="483">
        <v>2018043.89</v>
      </c>
      <c r="J878" s="483"/>
      <c r="K878" s="483"/>
      <c r="L878" s="483"/>
      <c r="M878" s="483"/>
      <c r="N878" s="483"/>
      <c r="O878" s="483"/>
      <c r="P878" s="483"/>
      <c r="Q878" s="483"/>
      <c r="R878" s="483"/>
      <c r="S878" s="483"/>
      <c r="T878" s="483"/>
      <c r="U878" s="483"/>
      <c r="V878" s="483"/>
      <c r="W878" s="483"/>
      <c r="X878" s="531"/>
      <c r="Y878" s="483"/>
      <c r="Z878" s="486"/>
      <c r="AA878" s="38"/>
      <c r="AB878" s="136"/>
      <c r="AD878" s="90"/>
    </row>
    <row r="879" spans="1:33" ht="18.75" customHeight="1" x14ac:dyDescent="0.25">
      <c r="A879" s="134">
        <f t="shared" ref="A879:A890" si="284">A878+1</f>
        <v>682</v>
      </c>
      <c r="B879" s="339" t="s">
        <v>279</v>
      </c>
      <c r="C879" s="486">
        <f t="shared" si="283"/>
        <v>22106510.659999996</v>
      </c>
      <c r="D879" s="531">
        <f>E879+F879+G879+H879+I879+J879</f>
        <v>10513981.719999999</v>
      </c>
      <c r="E879" s="483"/>
      <c r="F879" s="483"/>
      <c r="G879" s="483">
        <v>6839125.4199999999</v>
      </c>
      <c r="H879" s="483">
        <v>1121148.68</v>
      </c>
      <c r="I879" s="483">
        <v>2553707.62</v>
      </c>
      <c r="J879" s="483"/>
      <c r="K879" s="483"/>
      <c r="L879" s="483"/>
      <c r="M879" s="483"/>
      <c r="N879" s="483"/>
      <c r="O879" s="483"/>
      <c r="P879" s="483"/>
      <c r="Q879" s="483"/>
      <c r="R879" s="483">
        <v>2286</v>
      </c>
      <c r="S879" s="483">
        <v>11592528.939999999</v>
      </c>
      <c r="T879" s="483"/>
      <c r="U879" s="483"/>
      <c r="V879" s="483"/>
      <c r="W879" s="483"/>
      <c r="X879" s="531"/>
      <c r="Y879" s="483"/>
      <c r="Z879" s="486"/>
      <c r="AA879" s="38"/>
      <c r="AB879" s="136"/>
      <c r="AD879" s="90"/>
    </row>
    <row r="880" spans="1:33" s="127" customFormat="1" ht="16.5" customHeight="1" x14ac:dyDescent="0.2">
      <c r="A880" s="134">
        <f t="shared" si="284"/>
        <v>683</v>
      </c>
      <c r="B880" s="312" t="s">
        <v>1669</v>
      </c>
      <c r="C880" s="486">
        <f t="shared" si="283"/>
        <v>1297483.17</v>
      </c>
      <c r="D880" s="531">
        <f>E880+F880+G880+H880+I880+J880</f>
        <v>0</v>
      </c>
      <c r="E880" s="7"/>
      <c r="F880" s="7"/>
      <c r="G880" s="7"/>
      <c r="H880" s="7"/>
      <c r="I880" s="7"/>
      <c r="J880" s="7"/>
      <c r="K880" s="7"/>
      <c r="L880" s="7"/>
      <c r="M880" s="7"/>
      <c r="N880" s="381"/>
      <c r="O880" s="381"/>
      <c r="P880" s="7"/>
      <c r="Q880" s="7"/>
      <c r="R880" s="7"/>
      <c r="S880" s="7"/>
      <c r="T880" s="7"/>
      <c r="U880" s="7"/>
      <c r="V880" s="7"/>
      <c r="W880" s="7"/>
      <c r="X880" s="7"/>
      <c r="Y880" s="531">
        <v>1297483.17</v>
      </c>
      <c r="Z880" s="527"/>
      <c r="AA880" s="524"/>
      <c r="AB880" s="136" t="s">
        <v>1611</v>
      </c>
    </row>
    <row r="881" spans="1:33" ht="18.75" customHeight="1" x14ac:dyDescent="0.25">
      <c r="A881" s="134">
        <f t="shared" si="284"/>
        <v>684</v>
      </c>
      <c r="B881" s="10" t="s">
        <v>344</v>
      </c>
      <c r="C881" s="486">
        <f t="shared" si="283"/>
        <v>1443483.38</v>
      </c>
      <c r="D881" s="531">
        <f>E881+F881+G881+H881+I881+J881</f>
        <v>0</v>
      </c>
      <c r="E881" s="483"/>
      <c r="F881" s="533"/>
      <c r="G881" s="533"/>
      <c r="H881" s="533"/>
      <c r="I881" s="533"/>
      <c r="J881" s="533"/>
      <c r="K881" s="533"/>
      <c r="L881" s="533"/>
      <c r="M881" s="533"/>
      <c r="N881" s="531">
        <v>1060</v>
      </c>
      <c r="O881" s="531">
        <v>1443483.38</v>
      </c>
      <c r="P881" s="533"/>
      <c r="Q881" s="533"/>
      <c r="R881" s="533"/>
      <c r="S881" s="533"/>
      <c r="T881" s="533"/>
      <c r="U881" s="533"/>
      <c r="V881" s="533"/>
      <c r="W881" s="533"/>
      <c r="X881" s="533"/>
      <c r="Y881" s="531"/>
      <c r="Z881" s="527"/>
      <c r="AA881" s="532"/>
      <c r="AB881" s="136"/>
      <c r="AD881" s="90"/>
    </row>
    <row r="882" spans="1:33" s="127" customFormat="1" ht="16.5" customHeight="1" x14ac:dyDescent="0.2">
      <c r="A882" s="134">
        <f t="shared" si="284"/>
        <v>685</v>
      </c>
      <c r="B882" s="392" t="s">
        <v>1347</v>
      </c>
      <c r="C882" s="486">
        <f t="shared" si="283"/>
        <v>709860.85</v>
      </c>
      <c r="D882" s="531"/>
      <c r="E882" s="7"/>
      <c r="F882" s="7"/>
      <c r="G882" s="7"/>
      <c r="H882" s="7"/>
      <c r="I882" s="7"/>
      <c r="J882" s="7"/>
      <c r="K882" s="7"/>
      <c r="L882" s="7"/>
      <c r="M882" s="7"/>
      <c r="N882" s="381"/>
      <c r="O882" s="381"/>
      <c r="P882" s="7"/>
      <c r="Q882" s="7"/>
      <c r="R882" s="7"/>
      <c r="S882" s="7"/>
      <c r="T882" s="7"/>
      <c r="U882" s="7"/>
      <c r="V882" s="7"/>
      <c r="W882" s="7"/>
      <c r="X882" s="7"/>
      <c r="Y882" s="531">
        <v>709860.85</v>
      </c>
      <c r="Z882" s="527"/>
      <c r="AA882" s="524" t="s">
        <v>1348</v>
      </c>
      <c r="AB882" s="524" t="s">
        <v>1348</v>
      </c>
    </row>
    <row r="883" spans="1:33" s="204" customFormat="1" ht="16.5" customHeight="1" x14ac:dyDescent="0.2">
      <c r="A883" s="134">
        <f t="shared" si="284"/>
        <v>686</v>
      </c>
      <c r="B883" s="392" t="s">
        <v>1659</v>
      </c>
      <c r="C883" s="486">
        <f>D883+M883+O883+Q883+S883+U883+W883+X883+Y883</f>
        <v>559671.11</v>
      </c>
      <c r="D883" s="531"/>
      <c r="E883" s="7"/>
      <c r="F883" s="7"/>
      <c r="G883" s="7"/>
      <c r="H883" s="7"/>
      <c r="I883" s="7"/>
      <c r="J883" s="7"/>
      <c r="K883" s="7"/>
      <c r="L883" s="7"/>
      <c r="M883" s="7"/>
      <c r="N883" s="381"/>
      <c r="O883" s="381"/>
      <c r="P883" s="7"/>
      <c r="Q883" s="7"/>
      <c r="R883" s="7"/>
      <c r="S883" s="7"/>
      <c r="T883" s="7"/>
      <c r="U883" s="7"/>
      <c r="V883" s="7"/>
      <c r="W883" s="7"/>
      <c r="X883" s="7"/>
      <c r="Y883" s="531">
        <v>559671.11</v>
      </c>
      <c r="Z883" s="527"/>
      <c r="AA883" s="330"/>
      <c r="AB883" s="366"/>
      <c r="AC883" s="204" t="s">
        <v>1349</v>
      </c>
      <c r="AD883" s="204" t="s">
        <v>1348</v>
      </c>
    </row>
    <row r="884" spans="1:33" s="204" customFormat="1" ht="16.5" customHeight="1" x14ac:dyDescent="0.2">
      <c r="A884" s="134">
        <f t="shared" si="284"/>
        <v>687</v>
      </c>
      <c r="B884" s="340" t="s">
        <v>1737</v>
      </c>
      <c r="C884" s="486">
        <f t="shared" ref="C884:C885" si="285">D884+M884+O884+Q884+S884+U884+W884+X884+Y884</f>
        <v>87731000</v>
      </c>
      <c r="D884" s="531"/>
      <c r="E884" s="7"/>
      <c r="F884" s="7"/>
      <c r="G884" s="7"/>
      <c r="H884" s="7"/>
      <c r="I884" s="7"/>
      <c r="J884" s="7"/>
      <c r="K884" s="7"/>
      <c r="L884" s="7"/>
      <c r="M884" s="7"/>
      <c r="N884" s="381"/>
      <c r="O884" s="381"/>
      <c r="P884" s="7"/>
      <c r="Q884" s="7"/>
      <c r="R884" s="7">
        <v>8300</v>
      </c>
      <c r="S884" s="7">
        <v>87731000</v>
      </c>
      <c r="T884" s="7"/>
      <c r="U884" s="7"/>
      <c r="V884" s="7"/>
      <c r="W884" s="7"/>
      <c r="X884" s="7"/>
      <c r="Y884" s="531"/>
      <c r="Z884" s="527"/>
      <c r="AA884" s="330"/>
      <c r="AB884" s="366"/>
    </row>
    <row r="885" spans="1:33" s="205" customFormat="1" x14ac:dyDescent="0.2">
      <c r="A885" s="134">
        <f t="shared" si="284"/>
        <v>688</v>
      </c>
      <c r="B885" s="320" t="s">
        <v>1350</v>
      </c>
      <c r="C885" s="486">
        <f t="shared" si="285"/>
        <v>1151442.1400000001</v>
      </c>
      <c r="D885" s="531"/>
      <c r="E885" s="7"/>
      <c r="F885" s="7"/>
      <c r="G885" s="7"/>
      <c r="H885" s="7"/>
      <c r="I885" s="7"/>
      <c r="J885" s="7"/>
      <c r="K885" s="7"/>
      <c r="L885" s="7"/>
      <c r="M885" s="7"/>
      <c r="N885" s="381"/>
      <c r="O885" s="381"/>
      <c r="P885" s="7"/>
      <c r="Q885" s="7"/>
      <c r="R885" s="7"/>
      <c r="S885" s="7"/>
      <c r="T885" s="7"/>
      <c r="U885" s="7"/>
      <c r="V885" s="7"/>
      <c r="W885" s="7"/>
      <c r="X885" s="7"/>
      <c r="Y885" s="531">
        <v>1151442.1400000001</v>
      </c>
      <c r="Z885" s="527"/>
      <c r="AA885" s="182" t="s">
        <v>1349</v>
      </c>
      <c r="AB885" s="524" t="s">
        <v>1348</v>
      </c>
    </row>
    <row r="886" spans="1:33" s="205" customFormat="1" x14ac:dyDescent="0.2">
      <c r="A886" s="134">
        <f t="shared" si="284"/>
        <v>689</v>
      </c>
      <c r="B886" s="320" t="s">
        <v>1351</v>
      </c>
      <c r="C886" s="486">
        <f t="shared" si="283"/>
        <v>524836.81000000006</v>
      </c>
      <c r="D886" s="531"/>
      <c r="E886" s="7"/>
      <c r="F886" s="7"/>
      <c r="G886" s="7"/>
      <c r="H886" s="7"/>
      <c r="I886" s="7"/>
      <c r="J886" s="7"/>
      <c r="K886" s="7"/>
      <c r="L886" s="7"/>
      <c r="M886" s="7"/>
      <c r="N886" s="381"/>
      <c r="O886" s="381"/>
      <c r="P886" s="7"/>
      <c r="Q886" s="7"/>
      <c r="R886" s="7"/>
      <c r="S886" s="7"/>
      <c r="T886" s="7"/>
      <c r="U886" s="7"/>
      <c r="V886" s="7"/>
      <c r="W886" s="7"/>
      <c r="X886" s="7"/>
      <c r="Y886" s="531">
        <v>524836.81000000006</v>
      </c>
      <c r="Z886" s="527"/>
      <c r="AA886" s="182" t="s">
        <v>981</v>
      </c>
      <c r="AB886" s="136" t="s">
        <v>981</v>
      </c>
    </row>
    <row r="887" spans="1:33" s="206" customFormat="1" x14ac:dyDescent="0.25">
      <c r="A887" s="134">
        <f t="shared" si="284"/>
        <v>690</v>
      </c>
      <c r="B887" s="320" t="s">
        <v>1660</v>
      </c>
      <c r="C887" s="486">
        <f>D887+M887+O887+Q887+S887+U887+W887+X887+Y887</f>
        <v>398499.88</v>
      </c>
      <c r="D887" s="531"/>
      <c r="E887" s="7"/>
      <c r="F887" s="7"/>
      <c r="G887" s="7"/>
      <c r="H887" s="7"/>
      <c r="I887" s="7"/>
      <c r="J887" s="7"/>
      <c r="K887" s="7"/>
      <c r="L887" s="7"/>
      <c r="M887" s="7"/>
      <c r="N887" s="381"/>
      <c r="O887" s="381"/>
      <c r="P887" s="7"/>
      <c r="Q887" s="7"/>
      <c r="R887" s="7"/>
      <c r="S887" s="7"/>
      <c r="T887" s="7"/>
      <c r="U887" s="7"/>
      <c r="V887" s="7"/>
      <c r="W887" s="7"/>
      <c r="X887" s="7"/>
      <c r="Y887" s="531">
        <v>398499.88</v>
      </c>
      <c r="Z887" s="527"/>
      <c r="AA887" s="331"/>
      <c r="AB887" s="332"/>
      <c r="AC887" s="206" t="s">
        <v>981</v>
      </c>
      <c r="AD887" s="206" t="s">
        <v>981</v>
      </c>
    </row>
    <row r="888" spans="1:33" s="206" customFormat="1" x14ac:dyDescent="0.25">
      <c r="A888" s="134">
        <f t="shared" si="284"/>
        <v>691</v>
      </c>
      <c r="B888" s="320" t="s">
        <v>1661</v>
      </c>
      <c r="C888" s="486">
        <f>D888+M888+O888+Q888+S888+U888+W888+X888+Y888</f>
        <v>954241.69</v>
      </c>
      <c r="D888" s="531"/>
      <c r="E888" s="7"/>
      <c r="F888" s="7"/>
      <c r="G888" s="7"/>
      <c r="H888" s="7"/>
      <c r="I888" s="7"/>
      <c r="J888" s="7"/>
      <c r="K888" s="7"/>
      <c r="L888" s="7"/>
      <c r="M888" s="7"/>
      <c r="N888" s="381"/>
      <c r="O888" s="381"/>
      <c r="P888" s="7"/>
      <c r="Q888" s="7"/>
      <c r="R888" s="7"/>
      <c r="S888" s="7"/>
      <c r="T888" s="7"/>
      <c r="U888" s="7"/>
      <c r="V888" s="7"/>
      <c r="W888" s="7"/>
      <c r="X888" s="7"/>
      <c r="Y888" s="531">
        <v>954241.69</v>
      </c>
      <c r="Z888" s="527"/>
      <c r="AA888" s="331"/>
      <c r="AB888" s="332"/>
      <c r="AC888" s="206" t="s">
        <v>1349</v>
      </c>
      <c r="AD888" s="206" t="s">
        <v>1349</v>
      </c>
    </row>
    <row r="889" spans="1:33" s="206" customFormat="1" x14ac:dyDescent="0.25">
      <c r="A889" s="134">
        <f t="shared" si="284"/>
        <v>692</v>
      </c>
      <c r="B889" s="320" t="s">
        <v>1662</v>
      </c>
      <c r="C889" s="486">
        <f>D889+M889+O889+Q889+S889+U889+W889+X889+Y889</f>
        <v>1054011.3700000001</v>
      </c>
      <c r="D889" s="531"/>
      <c r="E889" s="7"/>
      <c r="F889" s="7"/>
      <c r="G889" s="7"/>
      <c r="H889" s="7"/>
      <c r="I889" s="7"/>
      <c r="J889" s="7"/>
      <c r="K889" s="7"/>
      <c r="L889" s="7"/>
      <c r="M889" s="7"/>
      <c r="N889" s="381"/>
      <c r="O889" s="381"/>
      <c r="P889" s="7"/>
      <c r="Q889" s="7"/>
      <c r="R889" s="7"/>
      <c r="S889" s="7"/>
      <c r="T889" s="7"/>
      <c r="U889" s="7"/>
      <c r="V889" s="7"/>
      <c r="W889" s="7"/>
      <c r="X889" s="7"/>
      <c r="Y889" s="531">
        <v>1054011.3700000001</v>
      </c>
      <c r="Z889" s="527"/>
      <c r="AA889" s="331"/>
      <c r="AB889" s="332"/>
      <c r="AC889" s="206" t="s">
        <v>1349</v>
      </c>
      <c r="AD889" s="206" t="s">
        <v>1349</v>
      </c>
    </row>
    <row r="890" spans="1:33" s="206" customFormat="1" x14ac:dyDescent="0.25">
      <c r="A890" s="134">
        <f t="shared" si="284"/>
        <v>693</v>
      </c>
      <c r="B890" s="320" t="s">
        <v>1663</v>
      </c>
      <c r="C890" s="486">
        <f>D890+M890+O890+Q890+S890+U890+W890+X890+Y890</f>
        <v>1265554.93</v>
      </c>
      <c r="D890" s="531"/>
      <c r="E890" s="7"/>
      <c r="F890" s="7"/>
      <c r="G890" s="7"/>
      <c r="H890" s="7"/>
      <c r="I890" s="7"/>
      <c r="J890" s="7"/>
      <c r="K890" s="7"/>
      <c r="L890" s="7"/>
      <c r="M890" s="7"/>
      <c r="N890" s="381"/>
      <c r="O890" s="381"/>
      <c r="P890" s="7"/>
      <c r="Q890" s="7"/>
      <c r="R890" s="7"/>
      <c r="S890" s="7"/>
      <c r="T890" s="7"/>
      <c r="U890" s="7"/>
      <c r="V890" s="7"/>
      <c r="W890" s="7"/>
      <c r="X890" s="7"/>
      <c r="Y890" s="531">
        <v>1265554.93</v>
      </c>
      <c r="Z890" s="527"/>
      <c r="AA890" s="331"/>
      <c r="AB890" s="332"/>
      <c r="AC890" s="206" t="s">
        <v>1349</v>
      </c>
      <c r="AD890" s="206" t="s">
        <v>1349</v>
      </c>
    </row>
    <row r="891" spans="1:33" ht="18.75" customHeight="1" x14ac:dyDescent="0.25">
      <c r="A891" s="558" t="s">
        <v>17</v>
      </c>
      <c r="B891" s="558"/>
      <c r="C891" s="527">
        <f>SUM(C877:C890)</f>
        <v>131343379.97000001</v>
      </c>
      <c r="D891" s="531">
        <f t="shared" ref="D891:Y891" si="286">SUM(D877:D890)</f>
        <v>22660765.699999999</v>
      </c>
      <c r="E891" s="531">
        <f t="shared" si="286"/>
        <v>0</v>
      </c>
      <c r="F891" s="531">
        <f t="shared" si="286"/>
        <v>0</v>
      </c>
      <c r="G891" s="531">
        <f t="shared" si="286"/>
        <v>14882215.460000001</v>
      </c>
      <c r="H891" s="531">
        <f t="shared" si="286"/>
        <v>3206798.73</v>
      </c>
      <c r="I891" s="531">
        <f t="shared" si="286"/>
        <v>4571751.51</v>
      </c>
      <c r="J891" s="531">
        <f t="shared" si="286"/>
        <v>0</v>
      </c>
      <c r="K891" s="531">
        <f t="shared" si="286"/>
        <v>0</v>
      </c>
      <c r="L891" s="531">
        <f t="shared" si="286"/>
        <v>0</v>
      </c>
      <c r="M891" s="531">
        <f t="shared" si="286"/>
        <v>0</v>
      </c>
      <c r="N891" s="531">
        <f t="shared" si="286"/>
        <v>1060</v>
      </c>
      <c r="O891" s="531">
        <f t="shared" si="286"/>
        <v>1443483.38</v>
      </c>
      <c r="P891" s="531">
        <f t="shared" si="286"/>
        <v>0</v>
      </c>
      <c r="Q891" s="531">
        <f t="shared" si="286"/>
        <v>0</v>
      </c>
      <c r="R891" s="531">
        <f t="shared" si="286"/>
        <v>10586</v>
      </c>
      <c r="S891" s="531">
        <f t="shared" si="286"/>
        <v>99323528.939999998</v>
      </c>
      <c r="T891" s="531">
        <f t="shared" si="286"/>
        <v>0</v>
      </c>
      <c r="U891" s="531">
        <f t="shared" si="286"/>
        <v>0</v>
      </c>
      <c r="V891" s="531">
        <f t="shared" si="286"/>
        <v>0</v>
      </c>
      <c r="W891" s="531">
        <f t="shared" si="286"/>
        <v>0</v>
      </c>
      <c r="X891" s="531">
        <f t="shared" si="286"/>
        <v>0</v>
      </c>
      <c r="Y891" s="531">
        <f t="shared" si="286"/>
        <v>7915601.9500000002</v>
      </c>
      <c r="Z891" s="486">
        <f>(C891-Y891)*0.0214</f>
        <v>2641354.4496280001</v>
      </c>
      <c r="AA891" s="38"/>
      <c r="AB891" s="38"/>
      <c r="AC891" s="90"/>
      <c r="AD891" s="90"/>
      <c r="AG891" s="91"/>
    </row>
    <row r="892" spans="1:33" ht="18.75" customHeight="1" x14ac:dyDescent="0.25">
      <c r="A892" s="642" t="s">
        <v>1665</v>
      </c>
      <c r="B892" s="643"/>
      <c r="C892" s="644"/>
      <c r="D892" s="689"/>
      <c r="E892" s="689"/>
      <c r="F892" s="689"/>
      <c r="G892" s="689"/>
      <c r="H892" s="689"/>
      <c r="I892" s="689"/>
      <c r="J892" s="689"/>
      <c r="K892" s="689"/>
      <c r="L892" s="689"/>
      <c r="M892" s="689"/>
      <c r="N892" s="689"/>
      <c r="O892" s="689"/>
      <c r="P892" s="689"/>
      <c r="Q892" s="689"/>
      <c r="R892" s="689"/>
      <c r="S892" s="689"/>
      <c r="T892" s="689"/>
      <c r="U892" s="689"/>
      <c r="V892" s="689"/>
      <c r="W892" s="689"/>
      <c r="X892" s="689"/>
      <c r="Y892" s="689"/>
      <c r="Z892" s="538"/>
      <c r="AA892" s="38"/>
      <c r="AB892" s="38"/>
      <c r="AD892" s="90"/>
    </row>
    <row r="893" spans="1:33" ht="18.75" customHeight="1" x14ac:dyDescent="0.2">
      <c r="A893" s="134">
        <f>A890+1</f>
        <v>694</v>
      </c>
      <c r="B893" s="339" t="s">
        <v>280</v>
      </c>
      <c r="C893" s="486">
        <f>D893+M893+O893+Q893+S893+U893+W893+X893+Y893</f>
        <v>2120395.21</v>
      </c>
      <c r="D893" s="531">
        <f>E893+F893+G893+H893+I893+J893</f>
        <v>0</v>
      </c>
      <c r="E893" s="7"/>
      <c r="F893" s="7"/>
      <c r="G893" s="483"/>
      <c r="H893" s="483"/>
      <c r="I893" s="483"/>
      <c r="J893" s="483"/>
      <c r="K893" s="483"/>
      <c r="L893" s="483"/>
      <c r="M893" s="483"/>
      <c r="N893" s="483"/>
      <c r="O893" s="483"/>
      <c r="P893" s="7"/>
      <c r="Q893" s="7"/>
      <c r="R893" s="483">
        <v>479.6</v>
      </c>
      <c r="S893" s="483">
        <v>1751313.52</v>
      </c>
      <c r="T893" s="483"/>
      <c r="U893" s="483"/>
      <c r="V893" s="483"/>
      <c r="W893" s="483"/>
      <c r="X893" s="483"/>
      <c r="Y893" s="531">
        <v>369081.69</v>
      </c>
      <c r="Z893" s="527"/>
      <c r="AA893" s="38"/>
      <c r="AB893" s="38" t="s">
        <v>1095</v>
      </c>
      <c r="AC893" s="185"/>
      <c r="AD893" s="90"/>
    </row>
    <row r="894" spans="1:33" ht="18.75" customHeight="1" x14ac:dyDescent="0.25">
      <c r="A894" s="134">
        <f>A893+1</f>
        <v>695</v>
      </c>
      <c r="B894" s="339" t="s">
        <v>281</v>
      </c>
      <c r="C894" s="486">
        <f>D894+M894+O894+Q894+S894+U894+W894+X894+Y894</f>
        <v>1867860.94</v>
      </c>
      <c r="D894" s="531">
        <f>E894+F894+G894+H894+I894+J894</f>
        <v>500795.54</v>
      </c>
      <c r="E894" s="483"/>
      <c r="F894" s="483">
        <v>500795.54</v>
      </c>
      <c r="G894" s="483"/>
      <c r="H894" s="483"/>
      <c r="I894" s="483"/>
      <c r="J894" s="483"/>
      <c r="K894" s="483"/>
      <c r="L894" s="483"/>
      <c r="M894" s="483"/>
      <c r="N894" s="483"/>
      <c r="O894" s="483"/>
      <c r="P894" s="483"/>
      <c r="Q894" s="483"/>
      <c r="R894" s="483">
        <v>479.6</v>
      </c>
      <c r="S894" s="483">
        <v>1367065.4</v>
      </c>
      <c r="T894" s="483"/>
      <c r="U894" s="483"/>
      <c r="V894" s="483"/>
      <c r="W894" s="483"/>
      <c r="X894" s="483"/>
      <c r="Y894" s="531"/>
      <c r="Z894" s="527"/>
      <c r="AA894" s="38"/>
      <c r="AB894" s="38" t="s">
        <v>1012</v>
      </c>
      <c r="AC894" s="185"/>
      <c r="AD894" s="90"/>
    </row>
    <row r="895" spans="1:33" s="137" customFormat="1" ht="21.75" customHeight="1" x14ac:dyDescent="0.2">
      <c r="A895" s="134">
        <f>A894+1</f>
        <v>696</v>
      </c>
      <c r="B895" s="314" t="s">
        <v>802</v>
      </c>
      <c r="C895" s="486">
        <f>D895+M895+O895+Q895+S895+U895+W895+X895+Y895</f>
        <v>668694.73</v>
      </c>
      <c r="D895" s="531">
        <f>E895+F895+G895+H895+I895+J895</f>
        <v>0</v>
      </c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531">
        <v>668694.73</v>
      </c>
      <c r="Z895" s="527"/>
      <c r="AA895" s="130"/>
      <c r="AB895" s="130" t="s">
        <v>1095</v>
      </c>
      <c r="AC895" s="202"/>
    </row>
    <row r="896" spans="1:33" s="137" customFormat="1" ht="21.75" customHeight="1" x14ac:dyDescent="0.2">
      <c r="A896" s="134">
        <f>A895+1</f>
        <v>697</v>
      </c>
      <c r="B896" s="314" t="s">
        <v>803</v>
      </c>
      <c r="C896" s="486">
        <f>D896+M896+O896+Q896+S896+U896+W896+X896+Y896</f>
        <v>300018.13</v>
      </c>
      <c r="D896" s="531">
        <f>E896+F896+G896+H896+I896+J896</f>
        <v>0</v>
      </c>
      <c r="E896" s="7"/>
      <c r="F896" s="7"/>
      <c r="G896" s="108"/>
      <c r="H896" s="108"/>
      <c r="I896" s="108"/>
      <c r="J896" s="108"/>
      <c r="K896" s="108"/>
      <c r="L896" s="108"/>
      <c r="M896" s="200"/>
      <c r="N896" s="108"/>
      <c r="O896" s="108"/>
      <c r="P896" s="108"/>
      <c r="Q896" s="108"/>
      <c r="R896" s="108"/>
      <c r="S896" s="108"/>
      <c r="T896" s="7"/>
      <c r="U896" s="7"/>
      <c r="V896" s="7"/>
      <c r="W896" s="7"/>
      <c r="X896" s="7"/>
      <c r="Y896" s="531">
        <v>300018.13</v>
      </c>
      <c r="Z896" s="527"/>
      <c r="AA896" s="130"/>
      <c r="AB896" s="130" t="s">
        <v>1046</v>
      </c>
      <c r="AC896" s="202"/>
    </row>
    <row r="897" spans="1:33" ht="18.75" customHeight="1" x14ac:dyDescent="0.25">
      <c r="A897" s="558" t="s">
        <v>17</v>
      </c>
      <c r="B897" s="558"/>
      <c r="C897" s="486">
        <f>SUM(C893:C896)</f>
        <v>4956969.01</v>
      </c>
      <c r="D897" s="483">
        <f t="shared" ref="D897:Y897" si="287">SUM(D893:D896)</f>
        <v>500795.54</v>
      </c>
      <c r="E897" s="483">
        <f t="shared" si="287"/>
        <v>0</v>
      </c>
      <c r="F897" s="483">
        <f t="shared" si="287"/>
        <v>500795.54</v>
      </c>
      <c r="G897" s="483">
        <f t="shared" si="287"/>
        <v>0</v>
      </c>
      <c r="H897" s="483">
        <f t="shared" si="287"/>
        <v>0</v>
      </c>
      <c r="I897" s="483">
        <f t="shared" si="287"/>
        <v>0</v>
      </c>
      <c r="J897" s="483">
        <f t="shared" si="287"/>
        <v>0</v>
      </c>
      <c r="K897" s="483">
        <f t="shared" si="287"/>
        <v>0</v>
      </c>
      <c r="L897" s="483">
        <f t="shared" si="287"/>
        <v>0</v>
      </c>
      <c r="M897" s="483">
        <f t="shared" si="287"/>
        <v>0</v>
      </c>
      <c r="N897" s="483">
        <f t="shared" si="287"/>
        <v>0</v>
      </c>
      <c r="O897" s="483">
        <f t="shared" si="287"/>
        <v>0</v>
      </c>
      <c r="P897" s="483">
        <f t="shared" si="287"/>
        <v>0</v>
      </c>
      <c r="Q897" s="483">
        <f t="shared" si="287"/>
        <v>0</v>
      </c>
      <c r="R897" s="483">
        <f t="shared" si="287"/>
        <v>959.2</v>
      </c>
      <c r="S897" s="483">
        <f t="shared" si="287"/>
        <v>3118378.92</v>
      </c>
      <c r="T897" s="483">
        <f t="shared" si="287"/>
        <v>0</v>
      </c>
      <c r="U897" s="483">
        <f t="shared" si="287"/>
        <v>0</v>
      </c>
      <c r="V897" s="483">
        <f t="shared" si="287"/>
        <v>0</v>
      </c>
      <c r="W897" s="483">
        <f t="shared" si="287"/>
        <v>0</v>
      </c>
      <c r="X897" s="483">
        <f t="shared" si="287"/>
        <v>0</v>
      </c>
      <c r="Y897" s="483">
        <f t="shared" si="287"/>
        <v>1337794.5499999998</v>
      </c>
      <c r="Z897" s="486">
        <f>(C897-Y897)*0.0214</f>
        <v>77450.333443999989</v>
      </c>
      <c r="AA897" s="38"/>
      <c r="AB897" s="38"/>
      <c r="AC897" s="90"/>
      <c r="AD897" s="90"/>
      <c r="AG897" s="91"/>
    </row>
    <row r="898" spans="1:33" ht="18.75" customHeight="1" x14ac:dyDescent="0.25">
      <c r="A898" s="607" t="s">
        <v>1352</v>
      </c>
      <c r="B898" s="608"/>
      <c r="C898" s="609"/>
      <c r="D898" s="483"/>
      <c r="E898" s="483"/>
      <c r="F898" s="483"/>
      <c r="G898" s="483"/>
      <c r="H898" s="483"/>
      <c r="I898" s="483"/>
      <c r="J898" s="483"/>
      <c r="K898" s="483"/>
      <c r="L898" s="483"/>
      <c r="M898" s="483"/>
      <c r="N898" s="483"/>
      <c r="O898" s="483"/>
      <c r="P898" s="483"/>
      <c r="Q898" s="483"/>
      <c r="R898" s="483"/>
      <c r="S898" s="483"/>
      <c r="T898" s="483"/>
      <c r="U898" s="483"/>
      <c r="V898" s="483"/>
      <c r="W898" s="483"/>
      <c r="X898" s="483"/>
      <c r="Y898" s="483"/>
      <c r="Z898" s="486"/>
      <c r="AA898" s="38"/>
      <c r="AB898" s="38"/>
      <c r="AC898" s="90"/>
      <c r="AD898" s="90"/>
      <c r="AG898" s="91"/>
    </row>
    <row r="899" spans="1:33" ht="18.75" customHeight="1" x14ac:dyDescent="0.2">
      <c r="A899" s="485">
        <f>A896+1</f>
        <v>698</v>
      </c>
      <c r="B899" s="309" t="s">
        <v>1353</v>
      </c>
      <c r="C899" s="486">
        <f>D899+M899+O899+Q899+S899+U899+W899+X899+Y899</f>
        <v>189974.65</v>
      </c>
      <c r="D899" s="531">
        <f>E899+F899+G899+H899+I899+J899</f>
        <v>0</v>
      </c>
      <c r="E899" s="483"/>
      <c r="F899" s="483"/>
      <c r="G899" s="483"/>
      <c r="H899" s="483"/>
      <c r="I899" s="483"/>
      <c r="J899" s="483"/>
      <c r="K899" s="483"/>
      <c r="L899" s="483"/>
      <c r="M899" s="483"/>
      <c r="N899" s="483"/>
      <c r="O899" s="483"/>
      <c r="P899" s="483"/>
      <c r="Q899" s="483"/>
      <c r="R899" s="483"/>
      <c r="S899" s="483"/>
      <c r="T899" s="483"/>
      <c r="U899" s="483"/>
      <c r="V899" s="483"/>
      <c r="W899" s="483"/>
      <c r="X899" s="483"/>
      <c r="Y899" s="200">
        <v>189974.65</v>
      </c>
      <c r="Z899" s="201"/>
      <c r="AA899" s="38" t="s">
        <v>1076</v>
      </c>
      <c r="AB899" s="38" t="s">
        <v>1076</v>
      </c>
      <c r="AC899" s="90"/>
      <c r="AD899" s="90"/>
      <c r="AG899" s="91"/>
    </row>
    <row r="900" spans="1:33" ht="18.75" customHeight="1" x14ac:dyDescent="0.25">
      <c r="A900" s="558" t="s">
        <v>17</v>
      </c>
      <c r="B900" s="558"/>
      <c r="C900" s="486">
        <f t="shared" ref="C900:Y900" si="288">SUM(C899:C899)</f>
        <v>189974.65</v>
      </c>
      <c r="D900" s="483">
        <f t="shared" si="288"/>
        <v>0</v>
      </c>
      <c r="E900" s="483">
        <f t="shared" si="288"/>
        <v>0</v>
      </c>
      <c r="F900" s="483">
        <f t="shared" si="288"/>
        <v>0</v>
      </c>
      <c r="G900" s="483">
        <f t="shared" si="288"/>
        <v>0</v>
      </c>
      <c r="H900" s="483">
        <f t="shared" si="288"/>
        <v>0</v>
      </c>
      <c r="I900" s="483">
        <f t="shared" si="288"/>
        <v>0</v>
      </c>
      <c r="J900" s="483">
        <f t="shared" si="288"/>
        <v>0</v>
      </c>
      <c r="K900" s="483">
        <f t="shared" si="288"/>
        <v>0</v>
      </c>
      <c r="L900" s="483">
        <f>SUM(M899:M899)</f>
        <v>0</v>
      </c>
      <c r="M900" s="483">
        <f>SUM(M899)</f>
        <v>0</v>
      </c>
      <c r="N900" s="483">
        <f t="shared" si="288"/>
        <v>0</v>
      </c>
      <c r="O900" s="483">
        <f t="shared" si="288"/>
        <v>0</v>
      </c>
      <c r="P900" s="483">
        <f t="shared" si="288"/>
        <v>0</v>
      </c>
      <c r="Q900" s="483">
        <f t="shared" si="288"/>
        <v>0</v>
      </c>
      <c r="R900" s="483">
        <f t="shared" si="288"/>
        <v>0</v>
      </c>
      <c r="S900" s="483">
        <f t="shared" si="288"/>
        <v>0</v>
      </c>
      <c r="T900" s="483">
        <f t="shared" si="288"/>
        <v>0</v>
      </c>
      <c r="U900" s="483">
        <f t="shared" si="288"/>
        <v>0</v>
      </c>
      <c r="V900" s="483">
        <f t="shared" si="288"/>
        <v>0</v>
      </c>
      <c r="W900" s="483">
        <f t="shared" si="288"/>
        <v>0</v>
      </c>
      <c r="X900" s="483">
        <f t="shared" si="288"/>
        <v>0</v>
      </c>
      <c r="Y900" s="483">
        <f t="shared" si="288"/>
        <v>189974.65</v>
      </c>
      <c r="Z900" s="486">
        <f>(C900-Y900)*0.0214</f>
        <v>0</v>
      </c>
      <c r="AA900" s="38"/>
      <c r="AB900" s="38"/>
      <c r="AC900" s="90"/>
      <c r="AD900" s="90"/>
      <c r="AE900" s="90"/>
      <c r="AG900" s="90"/>
    </row>
    <row r="901" spans="1:33" ht="18.75" customHeight="1" x14ac:dyDescent="0.25">
      <c r="A901" s="607" t="s">
        <v>67</v>
      </c>
      <c r="B901" s="608"/>
      <c r="C901" s="609"/>
      <c r="D901" s="689"/>
      <c r="E901" s="689"/>
      <c r="F901" s="689"/>
      <c r="G901" s="689"/>
      <c r="H901" s="689"/>
      <c r="I901" s="689"/>
      <c r="J901" s="689"/>
      <c r="K901" s="689"/>
      <c r="L901" s="689"/>
      <c r="M901" s="689"/>
      <c r="N901" s="689"/>
      <c r="O901" s="689"/>
      <c r="P901" s="689"/>
      <c r="Q901" s="689"/>
      <c r="R901" s="689"/>
      <c r="S901" s="689"/>
      <c r="T901" s="689"/>
      <c r="U901" s="689"/>
      <c r="V901" s="689"/>
      <c r="W901" s="689"/>
      <c r="X901" s="689"/>
      <c r="Y901" s="689"/>
      <c r="Z901" s="538"/>
      <c r="AA901" s="38"/>
      <c r="AB901" s="38"/>
      <c r="AD901" s="90"/>
    </row>
    <row r="902" spans="1:33" ht="18.75" customHeight="1" x14ac:dyDescent="0.25">
      <c r="A902" s="134">
        <f>A899+1</f>
        <v>699</v>
      </c>
      <c r="B902" s="339" t="s">
        <v>68</v>
      </c>
      <c r="C902" s="486">
        <f t="shared" ref="C902:C916" si="289">D902+M902+O902+Q902+S902+U902+W902+X902+Y902</f>
        <v>1274168.99</v>
      </c>
      <c r="D902" s="531">
        <f t="shared" ref="D902:D916" si="290">E902+F902+G902+H902+I902+J902</f>
        <v>1113096.7</v>
      </c>
      <c r="E902" s="483"/>
      <c r="F902" s="531">
        <v>1113096.7</v>
      </c>
      <c r="G902" s="531"/>
      <c r="H902" s="531"/>
      <c r="I902" s="531"/>
      <c r="J902" s="531"/>
      <c r="K902" s="531"/>
      <c r="L902" s="531"/>
      <c r="M902" s="531"/>
      <c r="N902" s="531"/>
      <c r="O902" s="483"/>
      <c r="P902" s="531"/>
      <c r="Q902" s="531"/>
      <c r="R902" s="531"/>
      <c r="S902" s="531"/>
      <c r="T902" s="531"/>
      <c r="U902" s="531"/>
      <c r="V902" s="531"/>
      <c r="W902" s="531"/>
      <c r="X902" s="531"/>
      <c r="Y902" s="531">
        <v>161072.29</v>
      </c>
      <c r="Z902" s="527"/>
      <c r="AA902" s="38"/>
      <c r="AB902" s="38" t="s">
        <v>1029</v>
      </c>
      <c r="AD902" s="90"/>
    </row>
    <row r="903" spans="1:33" ht="27" customHeight="1" x14ac:dyDescent="0.25">
      <c r="A903" s="134">
        <f t="shared" ref="A903:A916" si="291">A902+1</f>
        <v>700</v>
      </c>
      <c r="B903" s="339" t="s">
        <v>788</v>
      </c>
      <c r="C903" s="486">
        <f t="shared" si="289"/>
        <v>343203.71</v>
      </c>
      <c r="D903" s="531">
        <f t="shared" si="290"/>
        <v>0</v>
      </c>
      <c r="E903" s="483"/>
      <c r="F903" s="531"/>
      <c r="G903" s="531"/>
      <c r="H903" s="531"/>
      <c r="I903" s="531"/>
      <c r="J903" s="531"/>
      <c r="K903" s="531"/>
      <c r="L903" s="531"/>
      <c r="M903" s="531"/>
      <c r="N903" s="531"/>
      <c r="O903" s="483"/>
      <c r="P903" s="531"/>
      <c r="Q903" s="531"/>
      <c r="R903" s="531"/>
      <c r="S903" s="531"/>
      <c r="T903" s="531"/>
      <c r="U903" s="531"/>
      <c r="V903" s="531"/>
      <c r="W903" s="531"/>
      <c r="X903" s="531"/>
      <c r="Y903" s="531">
        <v>343203.71</v>
      </c>
      <c r="Z903" s="527"/>
      <c r="AA903" s="38"/>
      <c r="AB903" s="38" t="s">
        <v>1029</v>
      </c>
      <c r="AE903" s="132"/>
    </row>
    <row r="904" spans="1:33" ht="24" customHeight="1" x14ac:dyDescent="0.25">
      <c r="A904" s="134">
        <f t="shared" si="291"/>
        <v>701</v>
      </c>
      <c r="B904" s="339" t="s">
        <v>789</v>
      </c>
      <c r="C904" s="486">
        <f t="shared" si="289"/>
        <v>548958.21</v>
      </c>
      <c r="D904" s="531">
        <f t="shared" si="290"/>
        <v>0</v>
      </c>
      <c r="E904" s="483"/>
      <c r="F904" s="483"/>
      <c r="G904" s="531"/>
      <c r="H904" s="531"/>
      <c r="I904" s="531"/>
      <c r="J904" s="531"/>
      <c r="K904" s="531"/>
      <c r="L904" s="531"/>
      <c r="M904" s="531"/>
      <c r="N904" s="531"/>
      <c r="O904" s="483"/>
      <c r="P904" s="531"/>
      <c r="Q904" s="531"/>
      <c r="R904" s="531"/>
      <c r="S904" s="531"/>
      <c r="T904" s="531"/>
      <c r="U904" s="531"/>
      <c r="V904" s="531"/>
      <c r="W904" s="531"/>
      <c r="X904" s="531"/>
      <c r="Y904" s="531">
        <v>548958.21</v>
      </c>
      <c r="Z904" s="527"/>
      <c r="AA904" s="38"/>
      <c r="AB904" s="38" t="s">
        <v>1095</v>
      </c>
      <c r="AE904" s="132"/>
    </row>
    <row r="905" spans="1:33" ht="24" customHeight="1" x14ac:dyDescent="0.25">
      <c r="A905" s="134">
        <f t="shared" si="291"/>
        <v>702</v>
      </c>
      <c r="B905" s="339" t="s">
        <v>790</v>
      </c>
      <c r="C905" s="486">
        <f t="shared" si="289"/>
        <v>222053.94999999998</v>
      </c>
      <c r="D905" s="531">
        <f t="shared" si="290"/>
        <v>0</v>
      </c>
      <c r="E905" s="483"/>
      <c r="F905" s="531"/>
      <c r="G905" s="531"/>
      <c r="H905" s="531"/>
      <c r="I905" s="531"/>
      <c r="J905" s="531"/>
      <c r="K905" s="531"/>
      <c r="L905" s="531"/>
      <c r="M905" s="531"/>
      <c r="N905" s="531"/>
      <c r="O905" s="483"/>
      <c r="P905" s="531"/>
      <c r="Q905" s="531"/>
      <c r="R905" s="531"/>
      <c r="S905" s="531"/>
      <c r="T905" s="531"/>
      <c r="U905" s="531"/>
      <c r="V905" s="531"/>
      <c r="W905" s="531"/>
      <c r="X905" s="531"/>
      <c r="Y905" s="531">
        <v>222053.94999999998</v>
      </c>
      <c r="Z905" s="527"/>
      <c r="AA905" s="38"/>
      <c r="AB905" s="38" t="s">
        <v>1046</v>
      </c>
      <c r="AE905" s="132"/>
    </row>
    <row r="906" spans="1:33" ht="24" customHeight="1" x14ac:dyDescent="0.25">
      <c r="A906" s="134">
        <f t="shared" si="291"/>
        <v>703</v>
      </c>
      <c r="B906" s="339" t="s">
        <v>791</v>
      </c>
      <c r="C906" s="486">
        <f t="shared" si="289"/>
        <v>241326.45</v>
      </c>
      <c r="D906" s="531">
        <f t="shared" si="290"/>
        <v>0</v>
      </c>
      <c r="E906" s="483"/>
      <c r="F906" s="531"/>
      <c r="G906" s="531"/>
      <c r="H906" s="531"/>
      <c r="I906" s="531"/>
      <c r="J906" s="531"/>
      <c r="K906" s="531"/>
      <c r="L906" s="531"/>
      <c r="M906" s="531"/>
      <c r="N906" s="531"/>
      <c r="O906" s="483"/>
      <c r="P906" s="531"/>
      <c r="Q906" s="531"/>
      <c r="R906" s="531"/>
      <c r="S906" s="531"/>
      <c r="T906" s="531"/>
      <c r="U906" s="531"/>
      <c r="V906" s="531"/>
      <c r="W906" s="531"/>
      <c r="X906" s="531"/>
      <c r="Y906" s="531">
        <v>241326.45</v>
      </c>
      <c r="Z906" s="527"/>
      <c r="AA906" s="38"/>
      <c r="AB906" s="38" t="s">
        <v>1046</v>
      </c>
      <c r="AE906" s="132"/>
    </row>
    <row r="907" spans="1:33" ht="24" customHeight="1" x14ac:dyDescent="0.25">
      <c r="A907" s="134">
        <f t="shared" si="291"/>
        <v>704</v>
      </c>
      <c r="B907" s="339" t="s">
        <v>792</v>
      </c>
      <c r="C907" s="486">
        <f t="shared" si="289"/>
        <v>103428.24</v>
      </c>
      <c r="D907" s="531">
        <f t="shared" si="290"/>
        <v>0</v>
      </c>
      <c r="E907" s="483"/>
      <c r="F907" s="531"/>
      <c r="G907" s="531"/>
      <c r="H907" s="531"/>
      <c r="I907" s="531"/>
      <c r="J907" s="531"/>
      <c r="K907" s="531"/>
      <c r="L907" s="531"/>
      <c r="M907" s="531"/>
      <c r="N907" s="531"/>
      <c r="O907" s="483"/>
      <c r="P907" s="531"/>
      <c r="Q907" s="531"/>
      <c r="R907" s="531"/>
      <c r="S907" s="531"/>
      <c r="T907" s="531"/>
      <c r="U907" s="531"/>
      <c r="V907" s="531"/>
      <c r="W907" s="531"/>
      <c r="X907" s="531"/>
      <c r="Y907" s="531">
        <v>103428.24</v>
      </c>
      <c r="Z907" s="527"/>
      <c r="AA907" s="38"/>
      <c r="AB907" s="38" t="s">
        <v>1004</v>
      </c>
      <c r="AE907" s="132"/>
    </row>
    <row r="908" spans="1:33" ht="24" customHeight="1" x14ac:dyDescent="0.25">
      <c r="A908" s="134">
        <f t="shared" si="291"/>
        <v>705</v>
      </c>
      <c r="B908" s="339" t="s">
        <v>793</v>
      </c>
      <c r="C908" s="486">
        <f t="shared" si="289"/>
        <v>163648.28</v>
      </c>
      <c r="D908" s="531">
        <f t="shared" si="290"/>
        <v>0</v>
      </c>
      <c r="E908" s="483"/>
      <c r="F908" s="483"/>
      <c r="G908" s="531"/>
      <c r="H908" s="531"/>
      <c r="I908" s="531"/>
      <c r="J908" s="531"/>
      <c r="K908" s="531"/>
      <c r="L908" s="531"/>
      <c r="M908" s="531"/>
      <c r="N908" s="531"/>
      <c r="O908" s="483"/>
      <c r="P908" s="531"/>
      <c r="Q908" s="531"/>
      <c r="R908" s="531"/>
      <c r="S908" s="531"/>
      <c r="T908" s="531"/>
      <c r="U908" s="531"/>
      <c r="V908" s="531"/>
      <c r="W908" s="531"/>
      <c r="X908" s="531"/>
      <c r="Y908" s="531">
        <f>305198.38-141550.1</f>
        <v>163648.28</v>
      </c>
      <c r="Z908" s="527"/>
      <c r="AA908" s="38"/>
      <c r="AB908" s="38" t="s">
        <v>1095</v>
      </c>
      <c r="AE908" s="132"/>
    </row>
    <row r="909" spans="1:33" ht="24" customHeight="1" x14ac:dyDescent="0.25">
      <c r="A909" s="134">
        <f t="shared" si="291"/>
        <v>706</v>
      </c>
      <c r="B909" s="339" t="s">
        <v>794</v>
      </c>
      <c r="C909" s="486">
        <f t="shared" si="289"/>
        <v>204735.25</v>
      </c>
      <c r="D909" s="531">
        <f t="shared" si="290"/>
        <v>0</v>
      </c>
      <c r="E909" s="483"/>
      <c r="F909" s="531"/>
      <c r="G909" s="531"/>
      <c r="H909" s="531"/>
      <c r="I909" s="531"/>
      <c r="J909" s="531"/>
      <c r="K909" s="531"/>
      <c r="L909" s="531"/>
      <c r="M909" s="531"/>
      <c r="N909" s="531"/>
      <c r="O909" s="483"/>
      <c r="P909" s="531"/>
      <c r="Q909" s="531"/>
      <c r="R909" s="531"/>
      <c r="S909" s="531"/>
      <c r="T909" s="531"/>
      <c r="U909" s="531"/>
      <c r="V909" s="531"/>
      <c r="W909" s="531"/>
      <c r="X909" s="531"/>
      <c r="Y909" s="531">
        <v>204735.25</v>
      </c>
      <c r="Z909" s="527"/>
      <c r="AA909" s="38"/>
      <c r="AB909" s="38" t="s">
        <v>1046</v>
      </c>
      <c r="AE909" s="132"/>
    </row>
    <row r="910" spans="1:33" ht="24" customHeight="1" x14ac:dyDescent="0.25">
      <c r="A910" s="134">
        <f t="shared" si="291"/>
        <v>707</v>
      </c>
      <c r="B910" s="339" t="s">
        <v>795</v>
      </c>
      <c r="C910" s="486">
        <f t="shared" si="289"/>
        <v>211926.93</v>
      </c>
      <c r="D910" s="531">
        <f t="shared" si="290"/>
        <v>0</v>
      </c>
      <c r="E910" s="483"/>
      <c r="F910" s="531"/>
      <c r="G910" s="531"/>
      <c r="H910" s="531"/>
      <c r="I910" s="531"/>
      <c r="J910" s="531"/>
      <c r="K910" s="531"/>
      <c r="L910" s="531"/>
      <c r="M910" s="531"/>
      <c r="N910" s="531"/>
      <c r="O910" s="483"/>
      <c r="P910" s="531"/>
      <c r="Q910" s="531"/>
      <c r="R910" s="531"/>
      <c r="S910" s="531"/>
      <c r="T910" s="531"/>
      <c r="U910" s="531"/>
      <c r="V910" s="531"/>
      <c r="W910" s="531"/>
      <c r="X910" s="531"/>
      <c r="Y910" s="531">
        <v>211926.93</v>
      </c>
      <c r="Z910" s="527"/>
      <c r="AA910" s="38"/>
      <c r="AB910" s="38" t="s">
        <v>1046</v>
      </c>
      <c r="AE910" s="132"/>
    </row>
    <row r="911" spans="1:33" ht="24" customHeight="1" x14ac:dyDescent="0.25">
      <c r="A911" s="134">
        <f t="shared" si="291"/>
        <v>708</v>
      </c>
      <c r="B911" s="339" t="s">
        <v>796</v>
      </c>
      <c r="C911" s="486">
        <f t="shared" si="289"/>
        <v>100049.46</v>
      </c>
      <c r="D911" s="531">
        <f t="shared" si="290"/>
        <v>0</v>
      </c>
      <c r="E911" s="483"/>
      <c r="F911" s="531"/>
      <c r="G911" s="531"/>
      <c r="H911" s="531"/>
      <c r="I911" s="531"/>
      <c r="J911" s="531"/>
      <c r="K911" s="531"/>
      <c r="L911" s="531"/>
      <c r="M911" s="531"/>
      <c r="N911" s="531"/>
      <c r="O911" s="483"/>
      <c r="P911" s="531"/>
      <c r="Q911" s="531"/>
      <c r="R911" s="531"/>
      <c r="S911" s="531"/>
      <c r="T911" s="531"/>
      <c r="U911" s="531"/>
      <c r="V911" s="531"/>
      <c r="W911" s="531"/>
      <c r="X911" s="531"/>
      <c r="Y911" s="531">
        <v>100049.46</v>
      </c>
      <c r="Z911" s="527"/>
      <c r="AA911" s="38"/>
      <c r="AB911" s="38" t="s">
        <v>1004</v>
      </c>
      <c r="AE911" s="132"/>
    </row>
    <row r="912" spans="1:33" ht="24" customHeight="1" x14ac:dyDescent="0.25">
      <c r="A912" s="134">
        <f t="shared" si="291"/>
        <v>709</v>
      </c>
      <c r="B912" s="339" t="s">
        <v>797</v>
      </c>
      <c r="C912" s="486">
        <f t="shared" si="289"/>
        <v>98649.63</v>
      </c>
      <c r="D912" s="531">
        <f t="shared" si="290"/>
        <v>0</v>
      </c>
      <c r="E912" s="483"/>
      <c r="F912" s="531"/>
      <c r="G912" s="531"/>
      <c r="H912" s="531"/>
      <c r="I912" s="531"/>
      <c r="J912" s="531"/>
      <c r="K912" s="531"/>
      <c r="L912" s="531"/>
      <c r="M912" s="531"/>
      <c r="N912" s="531"/>
      <c r="O912" s="483"/>
      <c r="P912" s="531"/>
      <c r="Q912" s="531"/>
      <c r="R912" s="531"/>
      <c r="S912" s="531"/>
      <c r="T912" s="531"/>
      <c r="U912" s="531"/>
      <c r="V912" s="531"/>
      <c r="W912" s="531"/>
      <c r="X912" s="531"/>
      <c r="Y912" s="531">
        <v>98649.63</v>
      </c>
      <c r="Z912" s="527"/>
      <c r="AA912" s="38"/>
      <c r="AB912" s="38" t="s">
        <v>1004</v>
      </c>
      <c r="AE912" s="132"/>
    </row>
    <row r="913" spans="1:34" ht="24" customHeight="1" x14ac:dyDescent="0.25">
      <c r="A913" s="134">
        <f t="shared" si="291"/>
        <v>710</v>
      </c>
      <c r="B913" s="339" t="s">
        <v>798</v>
      </c>
      <c r="C913" s="486">
        <f t="shared" si="289"/>
        <v>98166.97</v>
      </c>
      <c r="D913" s="531">
        <f t="shared" si="290"/>
        <v>0</v>
      </c>
      <c r="E913" s="483"/>
      <c r="F913" s="531"/>
      <c r="G913" s="531"/>
      <c r="H913" s="531"/>
      <c r="I913" s="531"/>
      <c r="J913" s="531"/>
      <c r="K913" s="531"/>
      <c r="L913" s="531"/>
      <c r="M913" s="531"/>
      <c r="N913" s="531"/>
      <c r="O913" s="483"/>
      <c r="P913" s="531"/>
      <c r="Q913" s="531"/>
      <c r="R913" s="531"/>
      <c r="S913" s="531"/>
      <c r="T913" s="531"/>
      <c r="U913" s="531"/>
      <c r="V913" s="531"/>
      <c r="W913" s="531"/>
      <c r="X913" s="531"/>
      <c r="Y913" s="531">
        <v>98166.97</v>
      </c>
      <c r="Z913" s="527"/>
      <c r="AA913" s="38"/>
      <c r="AB913" s="38" t="s">
        <v>1004</v>
      </c>
      <c r="AE913" s="132"/>
    </row>
    <row r="914" spans="1:34" ht="24" customHeight="1" x14ac:dyDescent="0.25">
      <c r="A914" s="134">
        <f t="shared" si="291"/>
        <v>711</v>
      </c>
      <c r="B914" s="339" t="s">
        <v>799</v>
      </c>
      <c r="C914" s="486">
        <f t="shared" si="289"/>
        <v>96414.7</v>
      </c>
      <c r="D914" s="531">
        <f t="shared" si="290"/>
        <v>0</v>
      </c>
      <c r="E914" s="483"/>
      <c r="F914" s="531"/>
      <c r="G914" s="531"/>
      <c r="H914" s="531"/>
      <c r="I914" s="531"/>
      <c r="J914" s="531"/>
      <c r="K914" s="531"/>
      <c r="L914" s="531"/>
      <c r="M914" s="531"/>
      <c r="N914" s="531"/>
      <c r="O914" s="483"/>
      <c r="P914" s="531"/>
      <c r="Q914" s="531"/>
      <c r="R914" s="531"/>
      <c r="S914" s="531"/>
      <c r="T914" s="531"/>
      <c r="U914" s="531"/>
      <c r="V914" s="531"/>
      <c r="W914" s="531"/>
      <c r="X914" s="531"/>
      <c r="Y914" s="531">
        <v>96414.7</v>
      </c>
      <c r="Z914" s="527"/>
      <c r="AA914" s="38"/>
      <c r="AB914" s="38" t="s">
        <v>1004</v>
      </c>
      <c r="AE914" s="132"/>
    </row>
    <row r="915" spans="1:34" ht="24" customHeight="1" x14ac:dyDescent="0.25">
      <c r="A915" s="134">
        <f t="shared" si="291"/>
        <v>712</v>
      </c>
      <c r="B915" s="339" t="s">
        <v>800</v>
      </c>
      <c r="C915" s="486">
        <f t="shared" si="289"/>
        <v>97169.57</v>
      </c>
      <c r="D915" s="531">
        <f t="shared" si="290"/>
        <v>0</v>
      </c>
      <c r="E915" s="483"/>
      <c r="F915" s="531"/>
      <c r="G915" s="531"/>
      <c r="H915" s="531"/>
      <c r="I915" s="531"/>
      <c r="J915" s="531"/>
      <c r="K915" s="531"/>
      <c r="L915" s="531"/>
      <c r="M915" s="531"/>
      <c r="N915" s="531"/>
      <c r="O915" s="483"/>
      <c r="P915" s="531"/>
      <c r="Q915" s="531"/>
      <c r="R915" s="531"/>
      <c r="S915" s="531"/>
      <c r="T915" s="531"/>
      <c r="U915" s="531"/>
      <c r="V915" s="531"/>
      <c r="W915" s="531"/>
      <c r="X915" s="531"/>
      <c r="Y915" s="531">
        <v>97169.57</v>
      </c>
      <c r="Z915" s="527"/>
      <c r="AA915" s="38"/>
      <c r="AB915" s="38" t="s">
        <v>1004</v>
      </c>
      <c r="AE915" s="132"/>
    </row>
    <row r="916" spans="1:34" ht="27" customHeight="1" x14ac:dyDescent="0.25">
      <c r="A916" s="134">
        <f t="shared" si="291"/>
        <v>713</v>
      </c>
      <c r="B916" s="339" t="s">
        <v>801</v>
      </c>
      <c r="C916" s="486">
        <f t="shared" si="289"/>
        <v>251984.43</v>
      </c>
      <c r="D916" s="531">
        <f t="shared" si="290"/>
        <v>0</v>
      </c>
      <c r="E916" s="483"/>
      <c r="F916" s="531"/>
      <c r="G916" s="531"/>
      <c r="H916" s="531"/>
      <c r="I916" s="531"/>
      <c r="J916" s="531"/>
      <c r="K916" s="531"/>
      <c r="L916" s="531"/>
      <c r="M916" s="531"/>
      <c r="N916" s="531"/>
      <c r="O916" s="483"/>
      <c r="P916" s="531"/>
      <c r="Q916" s="531"/>
      <c r="R916" s="531"/>
      <c r="S916" s="531"/>
      <c r="T916" s="531"/>
      <c r="U916" s="531"/>
      <c r="V916" s="531"/>
      <c r="W916" s="531"/>
      <c r="X916" s="531"/>
      <c r="Y916" s="531">
        <v>251984.43</v>
      </c>
      <c r="Z916" s="527"/>
      <c r="AA916" s="38"/>
      <c r="AB916" s="38" t="s">
        <v>1046</v>
      </c>
      <c r="AE916" s="132"/>
    </row>
    <row r="917" spans="1:34" ht="18.75" customHeight="1" x14ac:dyDescent="0.25">
      <c r="A917" s="558" t="s">
        <v>17</v>
      </c>
      <c r="B917" s="558"/>
      <c r="C917" s="527">
        <f>SUM(C902:C916)</f>
        <v>4055884.7700000009</v>
      </c>
      <c r="D917" s="531">
        <f t="shared" ref="D917:Y917" si="292">SUM(D902:D916)</f>
        <v>1113096.7</v>
      </c>
      <c r="E917" s="531">
        <f t="shared" si="292"/>
        <v>0</v>
      </c>
      <c r="F917" s="531">
        <f t="shared" si="292"/>
        <v>1113096.7</v>
      </c>
      <c r="G917" s="531">
        <f t="shared" si="292"/>
        <v>0</v>
      </c>
      <c r="H917" s="531">
        <f t="shared" si="292"/>
        <v>0</v>
      </c>
      <c r="I917" s="531">
        <f t="shared" si="292"/>
        <v>0</v>
      </c>
      <c r="J917" s="531">
        <f t="shared" si="292"/>
        <v>0</v>
      </c>
      <c r="K917" s="531">
        <f t="shared" si="292"/>
        <v>0</v>
      </c>
      <c r="L917" s="531">
        <f t="shared" si="292"/>
        <v>0</v>
      </c>
      <c r="M917" s="531">
        <f t="shared" si="292"/>
        <v>0</v>
      </c>
      <c r="N917" s="531">
        <f t="shared" si="292"/>
        <v>0</v>
      </c>
      <c r="O917" s="531">
        <f t="shared" si="292"/>
        <v>0</v>
      </c>
      <c r="P917" s="531">
        <f t="shared" si="292"/>
        <v>0</v>
      </c>
      <c r="Q917" s="531">
        <f t="shared" si="292"/>
        <v>0</v>
      </c>
      <c r="R917" s="531">
        <f t="shared" si="292"/>
        <v>0</v>
      </c>
      <c r="S917" s="531">
        <f t="shared" si="292"/>
        <v>0</v>
      </c>
      <c r="T917" s="531">
        <f t="shared" si="292"/>
        <v>0</v>
      </c>
      <c r="U917" s="531">
        <f t="shared" si="292"/>
        <v>0</v>
      </c>
      <c r="V917" s="531">
        <f t="shared" si="292"/>
        <v>0</v>
      </c>
      <c r="W917" s="531">
        <f t="shared" si="292"/>
        <v>0</v>
      </c>
      <c r="X917" s="531">
        <f t="shared" si="292"/>
        <v>0</v>
      </c>
      <c r="Y917" s="531">
        <f t="shared" si="292"/>
        <v>2942788.0700000003</v>
      </c>
      <c r="Z917" s="486">
        <f>(C917-Y917)*0.0214</f>
        <v>23820.269380000012</v>
      </c>
      <c r="AA917" s="38"/>
      <c r="AB917" s="38"/>
      <c r="AC917" s="90"/>
      <c r="AD917" s="90"/>
      <c r="AG917" s="91"/>
    </row>
    <row r="918" spans="1:34" ht="18.75" customHeight="1" x14ac:dyDescent="0.25">
      <c r="A918" s="642" t="s">
        <v>69</v>
      </c>
      <c r="B918" s="643"/>
      <c r="C918" s="644"/>
      <c r="D918" s="689"/>
      <c r="E918" s="689"/>
      <c r="F918" s="689"/>
      <c r="G918" s="689"/>
      <c r="H918" s="689"/>
      <c r="I918" s="689"/>
      <c r="J918" s="689"/>
      <c r="K918" s="689"/>
      <c r="L918" s="689"/>
      <c r="M918" s="689"/>
      <c r="N918" s="689"/>
      <c r="O918" s="689"/>
      <c r="P918" s="689"/>
      <c r="Q918" s="689"/>
      <c r="R918" s="689"/>
      <c r="S918" s="689"/>
      <c r="T918" s="689"/>
      <c r="U918" s="689"/>
      <c r="V918" s="689"/>
      <c r="W918" s="689"/>
      <c r="X918" s="689"/>
      <c r="Y918" s="689"/>
      <c r="Z918" s="538"/>
      <c r="AA918" s="38"/>
      <c r="AB918" s="38"/>
      <c r="AD918" s="90"/>
    </row>
    <row r="919" spans="1:34" ht="18.75" customHeight="1" x14ac:dyDescent="0.25">
      <c r="A919" s="134">
        <f>A916+1</f>
        <v>714</v>
      </c>
      <c r="B919" s="339" t="s">
        <v>282</v>
      </c>
      <c r="C919" s="486">
        <f t="shared" ref="C919:C925" si="293">D919+M919+O919+Q919+S919+U919+W919+X919+Y919</f>
        <v>474655</v>
      </c>
      <c r="D919" s="531">
        <f t="shared" ref="D919:D925" si="294">E919+F919+G919+H919+I919+J919</f>
        <v>474655</v>
      </c>
      <c r="E919" s="483"/>
      <c r="F919" s="531">
        <v>474655</v>
      </c>
      <c r="G919" s="531"/>
      <c r="H919" s="531"/>
      <c r="I919" s="531"/>
      <c r="J919" s="531"/>
      <c r="K919" s="531"/>
      <c r="L919" s="531"/>
      <c r="M919" s="531"/>
      <c r="N919" s="531"/>
      <c r="O919" s="531"/>
      <c r="P919" s="531"/>
      <c r="Q919" s="531"/>
      <c r="R919" s="531"/>
      <c r="S919" s="531"/>
      <c r="T919" s="531"/>
      <c r="U919" s="531"/>
      <c r="V919" s="531"/>
      <c r="W919" s="531"/>
      <c r="X919" s="531"/>
      <c r="Y919" s="531"/>
      <c r="Z919" s="527"/>
      <c r="AA919" s="38"/>
      <c r="AB919" s="38"/>
      <c r="AD919" s="90"/>
    </row>
    <row r="920" spans="1:34" ht="18.75" customHeight="1" x14ac:dyDescent="0.25">
      <c r="A920" s="134">
        <f t="shared" ref="A920:A924" si="295">A919+1</f>
        <v>715</v>
      </c>
      <c r="B920" s="339" t="s">
        <v>283</v>
      </c>
      <c r="C920" s="486">
        <f t="shared" si="293"/>
        <v>427558.84</v>
      </c>
      <c r="D920" s="531">
        <f t="shared" si="294"/>
        <v>427558.84</v>
      </c>
      <c r="E920" s="483"/>
      <c r="F920" s="531">
        <v>427558.84</v>
      </c>
      <c r="G920" s="531"/>
      <c r="H920" s="531"/>
      <c r="I920" s="531"/>
      <c r="J920" s="531"/>
      <c r="K920" s="531"/>
      <c r="L920" s="531"/>
      <c r="M920" s="531"/>
      <c r="N920" s="531"/>
      <c r="O920" s="483"/>
      <c r="P920" s="531"/>
      <c r="Q920" s="531"/>
      <c r="R920" s="531"/>
      <c r="S920" s="531"/>
      <c r="T920" s="531"/>
      <c r="U920" s="531"/>
      <c r="V920" s="531"/>
      <c r="W920" s="531"/>
      <c r="X920" s="531"/>
      <c r="Y920" s="531"/>
      <c r="Z920" s="527"/>
      <c r="AA920" s="38"/>
      <c r="AB920" s="38"/>
      <c r="AD920" s="90"/>
    </row>
    <row r="921" spans="1:34" ht="18.75" customHeight="1" x14ac:dyDescent="0.25">
      <c r="A921" s="134">
        <f t="shared" si="295"/>
        <v>716</v>
      </c>
      <c r="B921" s="339" t="s">
        <v>284</v>
      </c>
      <c r="C921" s="486">
        <f t="shared" si="293"/>
        <v>465489.94</v>
      </c>
      <c r="D921" s="531">
        <f t="shared" si="294"/>
        <v>465489.94</v>
      </c>
      <c r="E921" s="483"/>
      <c r="F921" s="531">
        <v>465489.94</v>
      </c>
      <c r="G921" s="531"/>
      <c r="H921" s="531"/>
      <c r="I921" s="531"/>
      <c r="J921" s="531"/>
      <c r="K921" s="531"/>
      <c r="L921" s="531"/>
      <c r="M921" s="531"/>
      <c r="N921" s="531"/>
      <c r="O921" s="531"/>
      <c r="P921" s="531"/>
      <c r="Q921" s="531"/>
      <c r="R921" s="531"/>
      <c r="S921" s="531"/>
      <c r="T921" s="531"/>
      <c r="U921" s="531"/>
      <c r="V921" s="531"/>
      <c r="W921" s="531"/>
      <c r="X921" s="531"/>
      <c r="Y921" s="531"/>
      <c r="Z921" s="527"/>
      <c r="AA921" s="38"/>
      <c r="AB921" s="38"/>
      <c r="AD921" s="90"/>
    </row>
    <row r="922" spans="1:34" ht="18.75" customHeight="1" x14ac:dyDescent="0.25">
      <c r="A922" s="134">
        <f t="shared" si="295"/>
        <v>717</v>
      </c>
      <c r="B922" s="339" t="s">
        <v>285</v>
      </c>
      <c r="C922" s="486">
        <f t="shared" si="293"/>
        <v>463252.66</v>
      </c>
      <c r="D922" s="531">
        <f t="shared" si="294"/>
        <v>463252.66</v>
      </c>
      <c r="E922" s="483"/>
      <c r="F922" s="531">
        <v>463252.66</v>
      </c>
      <c r="G922" s="531"/>
      <c r="H922" s="531"/>
      <c r="I922" s="531"/>
      <c r="J922" s="531"/>
      <c r="K922" s="531"/>
      <c r="L922" s="531"/>
      <c r="M922" s="531"/>
      <c r="N922" s="531"/>
      <c r="O922" s="531"/>
      <c r="P922" s="531"/>
      <c r="Q922" s="531"/>
      <c r="R922" s="531"/>
      <c r="S922" s="531"/>
      <c r="T922" s="531"/>
      <c r="U922" s="531"/>
      <c r="V922" s="531"/>
      <c r="W922" s="531"/>
      <c r="X922" s="531"/>
      <c r="Y922" s="531"/>
      <c r="Z922" s="527"/>
      <c r="AA922" s="38"/>
      <c r="AB922" s="38"/>
      <c r="AD922" s="90"/>
    </row>
    <row r="923" spans="1:34" ht="18.75" customHeight="1" x14ac:dyDescent="0.25">
      <c r="A923" s="134">
        <f t="shared" si="295"/>
        <v>718</v>
      </c>
      <c r="B923" s="339" t="s">
        <v>286</v>
      </c>
      <c r="C923" s="486">
        <f t="shared" si="293"/>
        <v>460041.88</v>
      </c>
      <c r="D923" s="531">
        <f t="shared" si="294"/>
        <v>460041.88</v>
      </c>
      <c r="E923" s="483"/>
      <c r="F923" s="531">
        <v>460041.88</v>
      </c>
      <c r="G923" s="531"/>
      <c r="H923" s="531"/>
      <c r="I923" s="531"/>
      <c r="J923" s="531"/>
      <c r="K923" s="531"/>
      <c r="L923" s="531"/>
      <c r="M923" s="531"/>
      <c r="N923" s="531"/>
      <c r="O923" s="531"/>
      <c r="P923" s="531"/>
      <c r="Q923" s="531"/>
      <c r="R923" s="531"/>
      <c r="S923" s="531"/>
      <c r="T923" s="531"/>
      <c r="U923" s="531"/>
      <c r="V923" s="531"/>
      <c r="W923" s="531"/>
      <c r="X923" s="531"/>
      <c r="Y923" s="531"/>
      <c r="Z923" s="527"/>
      <c r="AA923" s="38"/>
      <c r="AB923" s="38"/>
      <c r="AD923" s="90"/>
    </row>
    <row r="924" spans="1:34" ht="18.75" customHeight="1" x14ac:dyDescent="0.25">
      <c r="A924" s="134">
        <f t="shared" si="295"/>
        <v>719</v>
      </c>
      <c r="B924" s="339" t="s">
        <v>287</v>
      </c>
      <c r="C924" s="486">
        <f t="shared" si="293"/>
        <v>451654.44</v>
      </c>
      <c r="D924" s="531">
        <f t="shared" si="294"/>
        <v>451654.44</v>
      </c>
      <c r="E924" s="483"/>
      <c r="F924" s="531">
        <v>451654.44</v>
      </c>
      <c r="G924" s="531"/>
      <c r="H924" s="531"/>
      <c r="I924" s="531"/>
      <c r="J924" s="531"/>
      <c r="K924" s="531"/>
      <c r="L924" s="531"/>
      <c r="M924" s="531"/>
      <c r="N924" s="531"/>
      <c r="O924" s="531"/>
      <c r="P924" s="531"/>
      <c r="Q924" s="531"/>
      <c r="R924" s="531"/>
      <c r="S924" s="531"/>
      <c r="T924" s="531"/>
      <c r="U924" s="531"/>
      <c r="V924" s="531"/>
      <c r="W924" s="531"/>
      <c r="X924" s="531"/>
      <c r="Y924" s="531"/>
      <c r="Z924" s="527"/>
      <c r="AA924" s="38"/>
      <c r="AB924" s="38"/>
      <c r="AD924" s="90"/>
    </row>
    <row r="925" spans="1:34" ht="18.75" customHeight="1" x14ac:dyDescent="0.25">
      <c r="A925" s="134">
        <f>A924+1</f>
        <v>720</v>
      </c>
      <c r="B925" s="339" t="s">
        <v>288</v>
      </c>
      <c r="C925" s="486">
        <f t="shared" si="293"/>
        <v>1485571.62</v>
      </c>
      <c r="D925" s="531">
        <f t="shared" si="294"/>
        <v>1485571.62</v>
      </c>
      <c r="E925" s="483"/>
      <c r="F925" s="531">
        <v>478649.3</v>
      </c>
      <c r="G925" s="531"/>
      <c r="H925" s="531">
        <v>428066.24</v>
      </c>
      <c r="I925" s="531"/>
      <c r="J925" s="531">
        <v>578856.07999999996</v>
      </c>
      <c r="K925" s="531"/>
      <c r="L925" s="531"/>
      <c r="M925" s="531"/>
      <c r="N925" s="531"/>
      <c r="O925" s="483"/>
      <c r="P925" s="531"/>
      <c r="Q925" s="531"/>
      <c r="R925" s="531"/>
      <c r="S925" s="531"/>
      <c r="T925" s="531"/>
      <c r="U925" s="531"/>
      <c r="V925" s="531"/>
      <c r="W925" s="531"/>
      <c r="X925" s="531"/>
      <c r="Y925" s="531"/>
      <c r="Z925" s="527"/>
      <c r="AA925" s="38"/>
      <c r="AB925" s="38"/>
      <c r="AD925" s="90"/>
    </row>
    <row r="926" spans="1:34" ht="18.75" customHeight="1" x14ac:dyDescent="0.25">
      <c r="A926" s="558" t="s">
        <v>17</v>
      </c>
      <c r="B926" s="558"/>
      <c r="C926" s="486">
        <f t="shared" ref="C926:Y926" si="296">SUM(C919:C925)</f>
        <v>4228224.38</v>
      </c>
      <c r="D926" s="483">
        <f t="shared" si="296"/>
        <v>4228224.38</v>
      </c>
      <c r="E926" s="483">
        <f t="shared" si="296"/>
        <v>0</v>
      </c>
      <c r="F926" s="483">
        <f t="shared" si="296"/>
        <v>3221302.0599999996</v>
      </c>
      <c r="G926" s="483">
        <f t="shared" si="296"/>
        <v>0</v>
      </c>
      <c r="H926" s="483">
        <f t="shared" si="296"/>
        <v>428066.24</v>
      </c>
      <c r="I926" s="483">
        <f t="shared" si="296"/>
        <v>0</v>
      </c>
      <c r="J926" s="483">
        <f t="shared" si="296"/>
        <v>578856.07999999996</v>
      </c>
      <c r="K926" s="483">
        <f t="shared" si="296"/>
        <v>0</v>
      </c>
      <c r="L926" s="483">
        <f t="shared" si="296"/>
        <v>0</v>
      </c>
      <c r="M926" s="483">
        <f t="shared" si="296"/>
        <v>0</v>
      </c>
      <c r="N926" s="483">
        <f t="shared" si="296"/>
        <v>0</v>
      </c>
      <c r="O926" s="483">
        <f t="shared" si="296"/>
        <v>0</v>
      </c>
      <c r="P926" s="483">
        <f t="shared" si="296"/>
        <v>0</v>
      </c>
      <c r="Q926" s="483">
        <f t="shared" si="296"/>
        <v>0</v>
      </c>
      <c r="R926" s="483">
        <f t="shared" si="296"/>
        <v>0</v>
      </c>
      <c r="S926" s="483">
        <f t="shared" si="296"/>
        <v>0</v>
      </c>
      <c r="T926" s="483">
        <f t="shared" si="296"/>
        <v>0</v>
      </c>
      <c r="U926" s="483">
        <f t="shared" si="296"/>
        <v>0</v>
      </c>
      <c r="V926" s="483">
        <f t="shared" si="296"/>
        <v>0</v>
      </c>
      <c r="W926" s="483">
        <f t="shared" si="296"/>
        <v>0</v>
      </c>
      <c r="X926" s="483">
        <f t="shared" si="296"/>
        <v>0</v>
      </c>
      <c r="Y926" s="483">
        <f t="shared" si="296"/>
        <v>0</v>
      </c>
      <c r="Z926" s="486">
        <f>(C926-Y926)*0.0214</f>
        <v>90484.00173199999</v>
      </c>
      <c r="AA926" s="38"/>
      <c r="AB926" s="38"/>
      <c r="AC926" s="90"/>
      <c r="AD926" s="90"/>
      <c r="AG926" s="91"/>
    </row>
    <row r="927" spans="1:34" ht="12.75" x14ac:dyDescent="0.25">
      <c r="A927" s="554" t="s">
        <v>1726</v>
      </c>
      <c r="B927" s="555"/>
      <c r="C927" s="556"/>
      <c r="D927" s="425"/>
      <c r="E927" s="425"/>
      <c r="F927" s="425"/>
      <c r="G927" s="425"/>
      <c r="H927" s="425"/>
      <c r="I927" s="425"/>
      <c r="J927" s="425"/>
      <c r="K927" s="425"/>
      <c r="L927" s="425"/>
      <c r="M927" s="425"/>
      <c r="N927" s="425"/>
      <c r="O927" s="425"/>
      <c r="P927" s="425"/>
      <c r="Q927" s="425"/>
      <c r="R927" s="425"/>
      <c r="S927" s="425"/>
      <c r="T927" s="425"/>
      <c r="U927" s="425"/>
      <c r="V927" s="425"/>
      <c r="W927" s="425"/>
      <c r="X927" s="425"/>
      <c r="Y927" s="425"/>
      <c r="Z927" s="425"/>
      <c r="AA927" s="187"/>
      <c r="AB927" s="187"/>
      <c r="AC927" s="426"/>
      <c r="AD927" s="39"/>
      <c r="AE927" s="38"/>
      <c r="AF927" s="326"/>
      <c r="AG927" s="90"/>
      <c r="AH927" s="90"/>
    </row>
    <row r="928" spans="1:34" ht="12.75" x14ac:dyDescent="0.25">
      <c r="A928" s="134">
        <f>A925+1</f>
        <v>721</v>
      </c>
      <c r="B928" s="490" t="s">
        <v>1729</v>
      </c>
      <c r="C928" s="486">
        <f t="shared" ref="C928" si="297">D928+M928+O928+Q928+S928+U928+W928+X928+Y928</f>
        <v>3791758.9</v>
      </c>
      <c r="D928" s="383"/>
      <c r="E928" s="383"/>
      <c r="F928" s="383"/>
      <c r="G928" s="383"/>
      <c r="H928" s="383"/>
      <c r="I928" s="383"/>
      <c r="J928" s="383"/>
      <c r="K928" s="383"/>
      <c r="L928" s="383"/>
      <c r="M928" s="383"/>
      <c r="N928" s="383"/>
      <c r="O928" s="383">
        <v>3791758.9</v>
      </c>
      <c r="P928" s="383"/>
      <c r="Q928" s="383"/>
      <c r="R928" s="383"/>
      <c r="S928" s="383"/>
      <c r="T928" s="383"/>
      <c r="U928" s="383"/>
      <c r="V928" s="383"/>
      <c r="W928" s="383"/>
      <c r="X928" s="383"/>
      <c r="Y928" s="383"/>
      <c r="Z928" s="383"/>
      <c r="AA928" s="14"/>
      <c r="AB928" s="14"/>
      <c r="AC928" s="94"/>
      <c r="AD928" s="39"/>
      <c r="AE928" s="38"/>
      <c r="AF928" s="326"/>
      <c r="AG928" s="90"/>
      <c r="AH928" s="90"/>
    </row>
    <row r="929" spans="1:34" ht="12.75" x14ac:dyDescent="0.25">
      <c r="A929" s="427">
        <f>A928+1</f>
        <v>722</v>
      </c>
      <c r="B929" s="340" t="s">
        <v>1727</v>
      </c>
      <c r="C929" s="486">
        <f>D929+K929+N929+P929+R929+T929+X929+Y929+Z929+AA929</f>
        <v>344442.48</v>
      </c>
      <c r="D929" s="531">
        <f>E929+F929+G929+H929+I929</f>
        <v>0</v>
      </c>
      <c r="E929" s="483"/>
      <c r="F929" s="483"/>
      <c r="G929" s="483"/>
      <c r="H929" s="483"/>
      <c r="I929" s="483"/>
      <c r="J929" s="483"/>
      <c r="K929" s="483"/>
      <c r="L929" s="483"/>
      <c r="M929" s="483"/>
      <c r="N929" s="483"/>
      <c r="O929" s="483"/>
      <c r="P929" s="483"/>
      <c r="Q929" s="483"/>
      <c r="R929" s="483"/>
      <c r="S929" s="483"/>
      <c r="T929" s="483"/>
      <c r="U929" s="483"/>
      <c r="V929" s="483"/>
      <c r="W929" s="483"/>
      <c r="X929" s="483"/>
      <c r="Y929" s="483">
        <v>344442.48</v>
      </c>
      <c r="Z929" s="483"/>
      <c r="AA929" s="486"/>
      <c r="AB929" s="486"/>
      <c r="AC929" s="428"/>
      <c r="AD929" s="39"/>
      <c r="AE929" s="38"/>
      <c r="AF929" s="326"/>
      <c r="AG929" s="90"/>
      <c r="AH929" s="90"/>
    </row>
    <row r="930" spans="1:34" ht="12.75" x14ac:dyDescent="0.25">
      <c r="A930" s="554" t="s">
        <v>17</v>
      </c>
      <c r="B930" s="556"/>
      <c r="C930" s="486">
        <f>SUM(C928:C929)</f>
        <v>4136201.38</v>
      </c>
      <c r="D930" s="483">
        <f t="shared" ref="D930:Y930" si="298">SUM(D929:D929)</f>
        <v>0</v>
      </c>
      <c r="E930" s="483">
        <f t="shared" si="298"/>
        <v>0</v>
      </c>
      <c r="F930" s="483">
        <f t="shared" si="298"/>
        <v>0</v>
      </c>
      <c r="G930" s="483">
        <f t="shared" si="298"/>
        <v>0</v>
      </c>
      <c r="H930" s="483">
        <f t="shared" si="298"/>
        <v>0</v>
      </c>
      <c r="I930" s="483">
        <f t="shared" si="298"/>
        <v>0</v>
      </c>
      <c r="J930" s="483">
        <f t="shared" si="298"/>
        <v>0</v>
      </c>
      <c r="K930" s="483">
        <f t="shared" si="298"/>
        <v>0</v>
      </c>
      <c r="L930" s="483">
        <f t="shared" si="298"/>
        <v>0</v>
      </c>
      <c r="M930" s="483">
        <f t="shared" si="298"/>
        <v>0</v>
      </c>
      <c r="N930" s="483">
        <f t="shared" si="298"/>
        <v>0</v>
      </c>
      <c r="O930" s="483">
        <f t="shared" si="298"/>
        <v>0</v>
      </c>
      <c r="P930" s="483">
        <f t="shared" si="298"/>
        <v>0</v>
      </c>
      <c r="Q930" s="483">
        <f t="shared" si="298"/>
        <v>0</v>
      </c>
      <c r="R930" s="483">
        <f t="shared" si="298"/>
        <v>0</v>
      </c>
      <c r="S930" s="483">
        <f t="shared" si="298"/>
        <v>0</v>
      </c>
      <c r="T930" s="483">
        <f t="shared" si="298"/>
        <v>0</v>
      </c>
      <c r="U930" s="483">
        <f t="shared" si="298"/>
        <v>0</v>
      </c>
      <c r="V930" s="483">
        <f t="shared" si="298"/>
        <v>0</v>
      </c>
      <c r="W930" s="483">
        <f t="shared" si="298"/>
        <v>0</v>
      </c>
      <c r="X930" s="483">
        <f t="shared" si="298"/>
        <v>0</v>
      </c>
      <c r="Y930" s="483">
        <f t="shared" si="298"/>
        <v>344442.48</v>
      </c>
      <c r="Z930" s="483">
        <f t="shared" ref="Z930:AB930" si="299">SUM(Z929:Z929)</f>
        <v>0</v>
      </c>
      <c r="AA930" s="486">
        <f t="shared" si="299"/>
        <v>0</v>
      </c>
      <c r="AB930" s="486">
        <f t="shared" si="299"/>
        <v>0</v>
      </c>
      <c r="AC930" s="428"/>
      <c r="AD930" s="39"/>
      <c r="AE930" s="38"/>
      <c r="AF930" s="14"/>
      <c r="AG930" s="90"/>
      <c r="AH930" s="90"/>
    </row>
    <row r="931" spans="1:34" ht="18.75" customHeight="1" x14ac:dyDescent="0.25">
      <c r="A931" s="642" t="s">
        <v>804</v>
      </c>
      <c r="B931" s="643"/>
      <c r="C931" s="644"/>
      <c r="D931" s="689"/>
      <c r="E931" s="689"/>
      <c r="F931" s="689"/>
      <c r="G931" s="689"/>
      <c r="H931" s="689"/>
      <c r="I931" s="689"/>
      <c r="J931" s="689"/>
      <c r="K931" s="689"/>
      <c r="L931" s="689"/>
      <c r="M931" s="689"/>
      <c r="N931" s="689"/>
      <c r="O931" s="689"/>
      <c r="P931" s="689"/>
      <c r="Q931" s="689"/>
      <c r="R931" s="689"/>
      <c r="S931" s="689"/>
      <c r="T931" s="689"/>
      <c r="U931" s="689"/>
      <c r="V931" s="689"/>
      <c r="W931" s="689"/>
      <c r="X931" s="689"/>
      <c r="Y931" s="689"/>
      <c r="Z931" s="538"/>
      <c r="AA931" s="38"/>
      <c r="AB931" s="38"/>
      <c r="AD931" s="90"/>
    </row>
    <row r="932" spans="1:34" ht="18.75" customHeight="1" x14ac:dyDescent="0.25">
      <c r="A932" s="134">
        <f>A929+1</f>
        <v>723</v>
      </c>
      <c r="B932" s="314" t="s">
        <v>1014</v>
      </c>
      <c r="C932" s="486">
        <f t="shared" ref="C932:C938" si="300">D932+M932+O932+Q932+S932+U932+W932+X932+Y932</f>
        <v>341682.54000000004</v>
      </c>
      <c r="D932" s="531">
        <f t="shared" ref="D932:D938" si="301">E932+F932+G932+H932+I932+J932</f>
        <v>0</v>
      </c>
      <c r="E932" s="483"/>
      <c r="F932" s="483"/>
      <c r="G932" s="483"/>
      <c r="H932" s="483"/>
      <c r="I932" s="483"/>
      <c r="J932" s="483"/>
      <c r="K932" s="483"/>
      <c r="L932" s="483"/>
      <c r="M932" s="483"/>
      <c r="N932" s="483"/>
      <c r="O932" s="483"/>
      <c r="P932" s="483"/>
      <c r="Q932" s="483"/>
      <c r="R932" s="483"/>
      <c r="S932" s="483"/>
      <c r="T932" s="483"/>
      <c r="U932" s="483"/>
      <c r="V932" s="483"/>
      <c r="W932" s="483"/>
      <c r="X932" s="483"/>
      <c r="Y932" s="483">
        <v>341682.54000000004</v>
      </c>
      <c r="Z932" s="486"/>
      <c r="AA932" s="38"/>
      <c r="AB932" s="38" t="s">
        <v>1016</v>
      </c>
      <c r="AC932" s="90"/>
      <c r="AD932" s="90"/>
      <c r="AG932" s="91"/>
    </row>
    <row r="933" spans="1:34" ht="18.75" customHeight="1" x14ac:dyDescent="0.25">
      <c r="A933" s="134">
        <f t="shared" ref="A933:A938" si="302">A932+1</f>
        <v>724</v>
      </c>
      <c r="B933" s="314" t="s">
        <v>1015</v>
      </c>
      <c r="C933" s="486">
        <f t="shared" si="300"/>
        <v>826508.16999999993</v>
      </c>
      <c r="D933" s="531">
        <f t="shared" si="301"/>
        <v>0</v>
      </c>
      <c r="E933" s="483"/>
      <c r="F933" s="483"/>
      <c r="G933" s="483"/>
      <c r="H933" s="483"/>
      <c r="I933" s="483"/>
      <c r="J933" s="483"/>
      <c r="K933" s="483"/>
      <c r="L933" s="483"/>
      <c r="M933" s="483"/>
      <c r="N933" s="483"/>
      <c r="O933" s="483"/>
      <c r="P933" s="483"/>
      <c r="Q933" s="483"/>
      <c r="R933" s="483"/>
      <c r="S933" s="483"/>
      <c r="T933" s="483"/>
      <c r="U933" s="483"/>
      <c r="V933" s="483"/>
      <c r="W933" s="483"/>
      <c r="X933" s="483"/>
      <c r="Y933" s="483">
        <v>826508.16999999993</v>
      </c>
      <c r="Z933" s="486"/>
      <c r="AA933" s="38"/>
      <c r="AB933" s="38" t="s">
        <v>1017</v>
      </c>
      <c r="AC933" s="90"/>
      <c r="AD933" s="90"/>
      <c r="AG933" s="91"/>
    </row>
    <row r="934" spans="1:34" ht="18.75" customHeight="1" x14ac:dyDescent="0.25">
      <c r="A934" s="134">
        <f t="shared" si="302"/>
        <v>725</v>
      </c>
      <c r="B934" s="314" t="s">
        <v>805</v>
      </c>
      <c r="C934" s="486">
        <f t="shared" si="300"/>
        <v>164521.1</v>
      </c>
      <c r="D934" s="531">
        <f t="shared" si="301"/>
        <v>0</v>
      </c>
      <c r="E934" s="483"/>
      <c r="F934" s="483"/>
      <c r="G934" s="483"/>
      <c r="H934" s="483"/>
      <c r="I934" s="483"/>
      <c r="J934" s="483"/>
      <c r="K934" s="483"/>
      <c r="L934" s="483"/>
      <c r="M934" s="483"/>
      <c r="N934" s="483"/>
      <c r="O934" s="483"/>
      <c r="P934" s="483"/>
      <c r="Q934" s="483"/>
      <c r="R934" s="483"/>
      <c r="S934" s="483"/>
      <c r="T934" s="483"/>
      <c r="U934" s="483"/>
      <c r="V934" s="483"/>
      <c r="W934" s="483"/>
      <c r="X934" s="483"/>
      <c r="Y934" s="483">
        <v>164521.1</v>
      </c>
      <c r="Z934" s="486"/>
      <c r="AA934" s="38"/>
      <c r="AB934" s="38" t="s">
        <v>981</v>
      </c>
      <c r="AC934" s="90"/>
      <c r="AD934" s="90"/>
      <c r="AG934" s="91"/>
    </row>
    <row r="935" spans="1:34" ht="18.75" customHeight="1" x14ac:dyDescent="0.25">
      <c r="A935" s="134">
        <f t="shared" si="302"/>
        <v>726</v>
      </c>
      <c r="B935" s="314" t="s">
        <v>806</v>
      </c>
      <c r="C935" s="486">
        <f t="shared" si="300"/>
        <v>197774.99</v>
      </c>
      <c r="D935" s="531">
        <f t="shared" si="301"/>
        <v>0</v>
      </c>
      <c r="E935" s="483"/>
      <c r="F935" s="483"/>
      <c r="G935" s="483"/>
      <c r="H935" s="483"/>
      <c r="I935" s="483"/>
      <c r="J935" s="483"/>
      <c r="K935" s="483"/>
      <c r="L935" s="483"/>
      <c r="M935" s="483"/>
      <c r="N935" s="483"/>
      <c r="O935" s="483"/>
      <c r="P935" s="483"/>
      <c r="Q935" s="483"/>
      <c r="R935" s="483"/>
      <c r="S935" s="483"/>
      <c r="T935" s="483"/>
      <c r="U935" s="483"/>
      <c r="V935" s="483"/>
      <c r="W935" s="483"/>
      <c r="X935" s="483"/>
      <c r="Y935" s="483">
        <v>197774.99</v>
      </c>
      <c r="Z935" s="486"/>
      <c r="AA935" s="38"/>
      <c r="AB935" s="38" t="s">
        <v>981</v>
      </c>
      <c r="AC935" s="90"/>
      <c r="AD935" s="90"/>
      <c r="AG935" s="91"/>
    </row>
    <row r="936" spans="1:34" ht="18.75" customHeight="1" x14ac:dyDescent="0.25">
      <c r="A936" s="134">
        <f t="shared" si="302"/>
        <v>727</v>
      </c>
      <c r="B936" s="314" t="s">
        <v>807</v>
      </c>
      <c r="C936" s="486">
        <f t="shared" si="300"/>
        <v>163440.12</v>
      </c>
      <c r="D936" s="531">
        <f t="shared" si="301"/>
        <v>0</v>
      </c>
      <c r="E936" s="483"/>
      <c r="F936" s="483"/>
      <c r="G936" s="483"/>
      <c r="H936" s="483"/>
      <c r="I936" s="483"/>
      <c r="J936" s="483"/>
      <c r="K936" s="483"/>
      <c r="L936" s="483"/>
      <c r="M936" s="483"/>
      <c r="N936" s="483"/>
      <c r="O936" s="483"/>
      <c r="P936" s="483"/>
      <c r="Q936" s="483"/>
      <c r="R936" s="483"/>
      <c r="S936" s="483"/>
      <c r="T936" s="483"/>
      <c r="U936" s="483"/>
      <c r="V936" s="483"/>
      <c r="W936" s="483"/>
      <c r="X936" s="483"/>
      <c r="Y936" s="483">
        <v>163440.12</v>
      </c>
      <c r="Z936" s="486"/>
      <c r="AA936" s="38"/>
      <c r="AB936" s="38" t="s">
        <v>981</v>
      </c>
      <c r="AC936" s="90"/>
      <c r="AD936" s="90"/>
      <c r="AG936" s="91"/>
    </row>
    <row r="937" spans="1:34" ht="18.75" customHeight="1" x14ac:dyDescent="0.25">
      <c r="A937" s="134">
        <f t="shared" si="302"/>
        <v>728</v>
      </c>
      <c r="B937" s="314" t="s">
        <v>808</v>
      </c>
      <c r="C937" s="486">
        <f t="shared" si="300"/>
        <v>198212.54</v>
      </c>
      <c r="D937" s="531">
        <f t="shared" si="301"/>
        <v>0</v>
      </c>
      <c r="E937" s="483"/>
      <c r="F937" s="483"/>
      <c r="G937" s="483"/>
      <c r="H937" s="483"/>
      <c r="I937" s="483"/>
      <c r="J937" s="483"/>
      <c r="K937" s="483"/>
      <c r="L937" s="483"/>
      <c r="M937" s="483"/>
      <c r="N937" s="483"/>
      <c r="O937" s="483"/>
      <c r="P937" s="483"/>
      <c r="Q937" s="483"/>
      <c r="R937" s="483"/>
      <c r="S937" s="483"/>
      <c r="T937" s="483"/>
      <c r="U937" s="483"/>
      <c r="V937" s="483"/>
      <c r="W937" s="483"/>
      <c r="X937" s="483"/>
      <c r="Y937" s="483">
        <v>198212.54</v>
      </c>
      <c r="Z937" s="486"/>
      <c r="AA937" s="38"/>
      <c r="AB937" s="38" t="s">
        <v>981</v>
      </c>
      <c r="AC937" s="90"/>
      <c r="AD937" s="90"/>
      <c r="AG937" s="91"/>
    </row>
    <row r="938" spans="1:34" ht="18.75" customHeight="1" x14ac:dyDescent="0.25">
      <c r="A938" s="134">
        <f t="shared" si="302"/>
        <v>729</v>
      </c>
      <c r="B938" s="314" t="s">
        <v>809</v>
      </c>
      <c r="C938" s="486">
        <f t="shared" si="300"/>
        <v>502675.93999999994</v>
      </c>
      <c r="D938" s="531">
        <f t="shared" si="301"/>
        <v>0</v>
      </c>
      <c r="E938" s="483"/>
      <c r="F938" s="483"/>
      <c r="G938" s="483"/>
      <c r="H938" s="483"/>
      <c r="I938" s="483"/>
      <c r="J938" s="483"/>
      <c r="K938" s="483"/>
      <c r="L938" s="483"/>
      <c r="M938" s="483"/>
      <c r="N938" s="483"/>
      <c r="O938" s="483"/>
      <c r="P938" s="483"/>
      <c r="Q938" s="483"/>
      <c r="R938" s="483"/>
      <c r="S938" s="483"/>
      <c r="T938" s="483"/>
      <c r="U938" s="483"/>
      <c r="V938" s="483"/>
      <c r="W938" s="483"/>
      <c r="X938" s="483"/>
      <c r="Y938" s="483">
        <v>502675.93999999994</v>
      </c>
      <c r="Z938" s="486"/>
      <c r="AA938" s="38"/>
      <c r="AB938" s="38" t="s">
        <v>986</v>
      </c>
      <c r="AC938" s="90"/>
      <c r="AD938" s="90"/>
      <c r="AG938" s="91"/>
    </row>
    <row r="939" spans="1:34" ht="18.75" customHeight="1" x14ac:dyDescent="0.25">
      <c r="A939" s="558" t="s">
        <v>17</v>
      </c>
      <c r="B939" s="558"/>
      <c r="C939" s="486">
        <f>SUM(C932:C938)</f>
        <v>2394815.4</v>
      </c>
      <c r="D939" s="483">
        <f t="shared" ref="D939:Y939" si="303">SUM(D932:D938)</f>
        <v>0</v>
      </c>
      <c r="E939" s="483">
        <f t="shared" si="303"/>
        <v>0</v>
      </c>
      <c r="F939" s="483">
        <f t="shared" si="303"/>
        <v>0</v>
      </c>
      <c r="G939" s="483">
        <f t="shared" si="303"/>
        <v>0</v>
      </c>
      <c r="H939" s="483">
        <f t="shared" si="303"/>
        <v>0</v>
      </c>
      <c r="I939" s="483">
        <f t="shared" si="303"/>
        <v>0</v>
      </c>
      <c r="J939" s="483">
        <f t="shared" si="303"/>
        <v>0</v>
      </c>
      <c r="K939" s="483">
        <f t="shared" si="303"/>
        <v>0</v>
      </c>
      <c r="L939" s="483">
        <f t="shared" si="303"/>
        <v>0</v>
      </c>
      <c r="M939" s="483">
        <f t="shared" si="303"/>
        <v>0</v>
      </c>
      <c r="N939" s="483">
        <f t="shared" si="303"/>
        <v>0</v>
      </c>
      <c r="O939" s="483">
        <f t="shared" si="303"/>
        <v>0</v>
      </c>
      <c r="P939" s="483">
        <f t="shared" si="303"/>
        <v>0</v>
      </c>
      <c r="Q939" s="483">
        <f t="shared" si="303"/>
        <v>0</v>
      </c>
      <c r="R939" s="483">
        <f t="shared" si="303"/>
        <v>0</v>
      </c>
      <c r="S939" s="483">
        <f t="shared" si="303"/>
        <v>0</v>
      </c>
      <c r="T939" s="483">
        <f t="shared" si="303"/>
        <v>0</v>
      </c>
      <c r="U939" s="483">
        <f t="shared" si="303"/>
        <v>0</v>
      </c>
      <c r="V939" s="483">
        <f t="shared" si="303"/>
        <v>0</v>
      </c>
      <c r="W939" s="483">
        <f t="shared" si="303"/>
        <v>0</v>
      </c>
      <c r="X939" s="483">
        <f t="shared" si="303"/>
        <v>0</v>
      </c>
      <c r="Y939" s="483">
        <f t="shared" si="303"/>
        <v>2394815.4</v>
      </c>
      <c r="Z939" s="486">
        <f>(C939-Y939)*0.0214</f>
        <v>0</v>
      </c>
      <c r="AA939" s="38"/>
      <c r="AB939" s="38"/>
      <c r="AC939" s="90"/>
      <c r="AD939" s="90"/>
      <c r="AG939" s="91"/>
    </row>
    <row r="940" spans="1:34" ht="18.75" customHeight="1" x14ac:dyDescent="0.25">
      <c r="A940" s="642" t="s">
        <v>812</v>
      </c>
      <c r="B940" s="643"/>
      <c r="C940" s="644"/>
      <c r="D940" s="483"/>
      <c r="E940" s="483"/>
      <c r="F940" s="483"/>
      <c r="G940" s="483"/>
      <c r="H940" s="483"/>
      <c r="I940" s="483"/>
      <c r="J940" s="483"/>
      <c r="K940" s="483"/>
      <c r="L940" s="483"/>
      <c r="M940" s="483"/>
      <c r="N940" s="483"/>
      <c r="O940" s="483"/>
      <c r="P940" s="483"/>
      <c r="Q940" s="483"/>
      <c r="R940" s="483"/>
      <c r="S940" s="483"/>
      <c r="T940" s="483"/>
      <c r="U940" s="483"/>
      <c r="V940" s="483"/>
      <c r="W940" s="483"/>
      <c r="X940" s="483"/>
      <c r="Y940" s="483"/>
      <c r="Z940" s="486"/>
      <c r="AA940" s="38"/>
      <c r="AB940" s="38"/>
      <c r="AC940" s="90"/>
      <c r="AD940" s="90"/>
      <c r="AG940" s="91"/>
    </row>
    <row r="941" spans="1:34" ht="18.75" customHeight="1" x14ac:dyDescent="0.25">
      <c r="A941" s="134">
        <f>A938+1</f>
        <v>730</v>
      </c>
      <c r="B941" s="313" t="s">
        <v>810</v>
      </c>
      <c r="C941" s="486">
        <f>D941+M941+O941+Q941+S941+U941+W941+X941+Y941</f>
        <v>344408.15</v>
      </c>
      <c r="D941" s="531">
        <f>E941+F941+G941+H941+I941+J941</f>
        <v>0</v>
      </c>
      <c r="E941" s="483"/>
      <c r="F941" s="483"/>
      <c r="G941" s="483"/>
      <c r="H941" s="483"/>
      <c r="I941" s="483"/>
      <c r="J941" s="483"/>
      <c r="K941" s="483"/>
      <c r="L941" s="483"/>
      <c r="M941" s="483"/>
      <c r="N941" s="483"/>
      <c r="O941" s="483"/>
      <c r="P941" s="483"/>
      <c r="Q941" s="483"/>
      <c r="R941" s="483"/>
      <c r="S941" s="483"/>
      <c r="T941" s="483"/>
      <c r="U941" s="483"/>
      <c r="V941" s="483"/>
      <c r="W941" s="483"/>
      <c r="X941" s="483"/>
      <c r="Y941" s="483">
        <v>344408.15</v>
      </c>
      <c r="Z941" s="486"/>
      <c r="AA941" s="38"/>
      <c r="AB941" s="38" t="s">
        <v>980</v>
      </c>
      <c r="AC941" s="90"/>
      <c r="AD941" s="90"/>
      <c r="AG941" s="91"/>
    </row>
    <row r="942" spans="1:34" ht="18.75" customHeight="1" x14ac:dyDescent="0.25">
      <c r="A942" s="134">
        <f>A941+1</f>
        <v>731</v>
      </c>
      <c r="B942" s="313" t="s">
        <v>811</v>
      </c>
      <c r="C942" s="486">
        <f>D942+M942+O942+Q942+S942+U942+W942+X942+Y942</f>
        <v>1108727.93</v>
      </c>
      <c r="D942" s="531">
        <f>E942+F942+G942+H942+I942+J942</f>
        <v>0</v>
      </c>
      <c r="E942" s="483"/>
      <c r="F942" s="483"/>
      <c r="G942" s="483"/>
      <c r="H942" s="483"/>
      <c r="I942" s="483"/>
      <c r="J942" s="483"/>
      <c r="K942" s="483"/>
      <c r="L942" s="483"/>
      <c r="M942" s="483"/>
      <c r="N942" s="483"/>
      <c r="O942" s="483"/>
      <c r="P942" s="483"/>
      <c r="Q942" s="483"/>
      <c r="R942" s="483"/>
      <c r="S942" s="483"/>
      <c r="T942" s="483"/>
      <c r="U942" s="483"/>
      <c r="V942" s="483"/>
      <c r="W942" s="483"/>
      <c r="X942" s="483"/>
      <c r="Y942" s="483">
        <v>1108727.93</v>
      </c>
      <c r="Z942" s="486"/>
      <c r="AA942" s="38"/>
      <c r="AB942" s="38" t="s">
        <v>980</v>
      </c>
      <c r="AC942" s="90"/>
      <c r="AD942" s="90"/>
      <c r="AG942" s="91"/>
    </row>
    <row r="943" spans="1:34" ht="18.75" customHeight="1" x14ac:dyDescent="0.25">
      <c r="A943" s="558" t="s">
        <v>17</v>
      </c>
      <c r="B943" s="558"/>
      <c r="C943" s="486">
        <f>SUM(C941:C942)</f>
        <v>1453136.08</v>
      </c>
      <c r="D943" s="483">
        <f t="shared" ref="D943:Y943" si="304">SUM(D941:D942)</f>
        <v>0</v>
      </c>
      <c r="E943" s="483">
        <f t="shared" si="304"/>
        <v>0</v>
      </c>
      <c r="F943" s="483">
        <f t="shared" si="304"/>
        <v>0</v>
      </c>
      <c r="G943" s="483">
        <f t="shared" si="304"/>
        <v>0</v>
      </c>
      <c r="H943" s="483">
        <f t="shared" si="304"/>
        <v>0</v>
      </c>
      <c r="I943" s="483">
        <f t="shared" si="304"/>
        <v>0</v>
      </c>
      <c r="J943" s="483">
        <f t="shared" si="304"/>
        <v>0</v>
      </c>
      <c r="K943" s="483">
        <f t="shared" si="304"/>
        <v>0</v>
      </c>
      <c r="L943" s="483">
        <f t="shared" ref="L943" si="305">SUM(L941:L942)</f>
        <v>0</v>
      </c>
      <c r="M943" s="483">
        <f t="shared" si="304"/>
        <v>0</v>
      </c>
      <c r="N943" s="483">
        <f t="shared" si="304"/>
        <v>0</v>
      </c>
      <c r="O943" s="483">
        <f t="shared" si="304"/>
        <v>0</v>
      </c>
      <c r="P943" s="483">
        <f t="shared" si="304"/>
        <v>0</v>
      </c>
      <c r="Q943" s="483">
        <f t="shared" si="304"/>
        <v>0</v>
      </c>
      <c r="R943" s="483">
        <f t="shared" si="304"/>
        <v>0</v>
      </c>
      <c r="S943" s="483">
        <f t="shared" si="304"/>
        <v>0</v>
      </c>
      <c r="T943" s="483">
        <f t="shared" si="304"/>
        <v>0</v>
      </c>
      <c r="U943" s="483">
        <f t="shared" si="304"/>
        <v>0</v>
      </c>
      <c r="V943" s="483">
        <f t="shared" si="304"/>
        <v>0</v>
      </c>
      <c r="W943" s="483">
        <f t="shared" si="304"/>
        <v>0</v>
      </c>
      <c r="X943" s="483">
        <f t="shared" si="304"/>
        <v>0</v>
      </c>
      <c r="Y943" s="483">
        <f t="shared" si="304"/>
        <v>1453136.08</v>
      </c>
      <c r="Z943" s="486"/>
      <c r="AA943" s="38"/>
      <c r="AB943" s="38"/>
      <c r="AC943" s="90"/>
      <c r="AD943" s="90"/>
      <c r="AG943" s="91"/>
    </row>
    <row r="944" spans="1:34" s="5" customFormat="1" ht="18.75" customHeight="1" x14ac:dyDescent="0.25">
      <c r="A944" s="581" t="s">
        <v>70</v>
      </c>
      <c r="B944" s="581"/>
      <c r="C944" s="528">
        <f t="shared" ref="C944:Y944" si="306">C943+C939+C926+C917+C897+C891+C875+C863+C900+C930</f>
        <v>274219935.17999995</v>
      </c>
      <c r="D944" s="113">
        <f t="shared" si="306"/>
        <v>35329541.039999999</v>
      </c>
      <c r="E944" s="113">
        <f t="shared" si="306"/>
        <v>0</v>
      </c>
      <c r="F944" s="113">
        <f t="shared" si="306"/>
        <v>8449366.7400000002</v>
      </c>
      <c r="G944" s="113">
        <f t="shared" si="306"/>
        <v>14882215.460000001</v>
      </c>
      <c r="H944" s="113">
        <f t="shared" si="306"/>
        <v>5038444.2899999991</v>
      </c>
      <c r="I944" s="113">
        <f t="shared" si="306"/>
        <v>4571751.51</v>
      </c>
      <c r="J944" s="113">
        <f t="shared" si="306"/>
        <v>2387763.04</v>
      </c>
      <c r="K944" s="113">
        <f t="shared" si="306"/>
        <v>0</v>
      </c>
      <c r="L944" s="113">
        <f>L943+L939+L926+L917+L897+L891+L875+L863+K900+L930</f>
        <v>0</v>
      </c>
      <c r="M944" s="113">
        <f>M943+M939+M926+M917+M897+M891+M875+M863+L900+M930</f>
        <v>0</v>
      </c>
      <c r="N944" s="113">
        <f t="shared" si="306"/>
        <v>2770</v>
      </c>
      <c r="O944" s="113">
        <f t="shared" si="306"/>
        <v>11278995.289999999</v>
      </c>
      <c r="P944" s="113">
        <f t="shared" si="306"/>
        <v>0</v>
      </c>
      <c r="Q944" s="113">
        <f t="shared" si="306"/>
        <v>0</v>
      </c>
      <c r="R944" s="113">
        <f t="shared" si="306"/>
        <v>18535.940000000002</v>
      </c>
      <c r="S944" s="113">
        <f t="shared" si="306"/>
        <v>207241086.76999998</v>
      </c>
      <c r="T944" s="113">
        <f t="shared" si="306"/>
        <v>0</v>
      </c>
      <c r="U944" s="113">
        <f t="shared" si="306"/>
        <v>0</v>
      </c>
      <c r="V944" s="113">
        <f t="shared" si="306"/>
        <v>0</v>
      </c>
      <c r="W944" s="113">
        <f t="shared" si="306"/>
        <v>0</v>
      </c>
      <c r="X944" s="113">
        <f t="shared" si="306"/>
        <v>0</v>
      </c>
      <c r="Y944" s="113">
        <f t="shared" si="306"/>
        <v>16578553.180000002</v>
      </c>
      <c r="Z944" s="486">
        <f>(C944-Y944)*0.0214</f>
        <v>5513525.5747999987</v>
      </c>
      <c r="AA944" s="38"/>
      <c r="AB944" s="38"/>
      <c r="AC944" s="186"/>
      <c r="AD944" s="90"/>
      <c r="AE944" s="91"/>
    </row>
    <row r="945" spans="1:33" ht="16.5" customHeight="1" x14ac:dyDescent="0.25">
      <c r="A945" s="554" t="s">
        <v>71</v>
      </c>
      <c r="B945" s="555"/>
      <c r="C945" s="555"/>
      <c r="D945" s="555"/>
      <c r="E945" s="555"/>
      <c r="F945" s="555"/>
      <c r="G945" s="555"/>
      <c r="H945" s="555"/>
      <c r="I945" s="555"/>
      <c r="J945" s="555"/>
      <c r="K945" s="555"/>
      <c r="L945" s="555"/>
      <c r="M945" s="555"/>
      <c r="N945" s="555"/>
      <c r="O945" s="555"/>
      <c r="P945" s="555"/>
      <c r="Q945" s="555"/>
      <c r="R945" s="555"/>
      <c r="S945" s="555"/>
      <c r="T945" s="555"/>
      <c r="U945" s="555"/>
      <c r="V945" s="555"/>
      <c r="W945" s="555"/>
      <c r="X945" s="555"/>
      <c r="Y945" s="556"/>
      <c r="Z945" s="528"/>
      <c r="AA945" s="14"/>
      <c r="AB945" s="38"/>
      <c r="AD945" s="90"/>
    </row>
    <row r="946" spans="1:33" ht="15" customHeight="1" x14ac:dyDescent="0.2">
      <c r="A946" s="699" t="s">
        <v>813</v>
      </c>
      <c r="B946" s="700"/>
      <c r="C946" s="701"/>
      <c r="D946" s="207"/>
      <c r="E946" s="207"/>
      <c r="F946" s="207"/>
      <c r="G946" s="207"/>
      <c r="H946" s="207"/>
      <c r="I946" s="207"/>
      <c r="J946" s="207"/>
      <c r="K946" s="207"/>
      <c r="L946" s="207"/>
      <c r="M946" s="207"/>
      <c r="N946" s="207"/>
      <c r="O946" s="207"/>
      <c r="P946" s="207"/>
      <c r="Q946" s="207"/>
      <c r="R946" s="207"/>
      <c r="S946" s="207"/>
      <c r="T946" s="207"/>
      <c r="U946" s="207"/>
      <c r="V946" s="207"/>
      <c r="W946" s="207"/>
      <c r="X946" s="207"/>
      <c r="Y946" s="483"/>
      <c r="Z946" s="486"/>
      <c r="AA946" s="326"/>
      <c r="AB946" s="136"/>
      <c r="AE946" s="132"/>
    </row>
    <row r="947" spans="1:33" x14ac:dyDescent="0.25">
      <c r="A947" s="134">
        <f>A942+1</f>
        <v>732</v>
      </c>
      <c r="B947" s="306" t="s">
        <v>814</v>
      </c>
      <c r="C947" s="486">
        <f>D947+M947+O947+Q947+S947+U947+W947+X947+Y947</f>
        <v>2347774.9900000002</v>
      </c>
      <c r="D947" s="531">
        <f>E947+F947+G947+H947+I947+J947</f>
        <v>0</v>
      </c>
      <c r="E947" s="207"/>
      <c r="F947" s="207"/>
      <c r="G947" s="207"/>
      <c r="H947" s="207"/>
      <c r="I947" s="207"/>
      <c r="J947" s="207"/>
      <c r="K947" s="207"/>
      <c r="L947" s="207"/>
      <c r="M947" s="207"/>
      <c r="N947" s="207"/>
      <c r="O947" s="207"/>
      <c r="P947" s="207"/>
      <c r="Q947" s="207"/>
      <c r="R947" s="207"/>
      <c r="S947" s="207"/>
      <c r="T947" s="207"/>
      <c r="U947" s="207">
        <v>0</v>
      </c>
      <c r="V947" s="207">
        <v>0</v>
      </c>
      <c r="W947" s="207">
        <v>0</v>
      </c>
      <c r="X947" s="207">
        <v>0</v>
      </c>
      <c r="Y947" s="531">
        <v>2347774.9900000002</v>
      </c>
      <c r="Z947" s="527"/>
      <c r="AA947" s="326"/>
      <c r="AB947" s="136" t="s">
        <v>1174</v>
      </c>
      <c r="AE947" s="132"/>
    </row>
    <row r="948" spans="1:33" x14ac:dyDescent="0.25">
      <c r="A948" s="134">
        <f>A947+1</f>
        <v>733</v>
      </c>
      <c r="B948" s="306" t="s">
        <v>815</v>
      </c>
      <c r="C948" s="486">
        <f>D948+M948+O948+Q948+S948+U948+W948+X948+Y948</f>
        <v>337758.56</v>
      </c>
      <c r="D948" s="531">
        <f>E948+F948+G948+H948+I948+J948</f>
        <v>0</v>
      </c>
      <c r="E948" s="207"/>
      <c r="F948" s="207"/>
      <c r="G948" s="207"/>
      <c r="H948" s="207"/>
      <c r="I948" s="207"/>
      <c r="J948" s="207"/>
      <c r="K948" s="207"/>
      <c r="L948" s="207"/>
      <c r="M948" s="207"/>
      <c r="N948" s="207"/>
      <c r="O948" s="207"/>
      <c r="P948" s="207"/>
      <c r="Q948" s="207"/>
      <c r="R948" s="207"/>
      <c r="S948" s="207"/>
      <c r="T948" s="207"/>
      <c r="U948" s="207">
        <v>0</v>
      </c>
      <c r="V948" s="207">
        <v>0</v>
      </c>
      <c r="W948" s="207">
        <v>0</v>
      </c>
      <c r="X948" s="207">
        <v>0</v>
      </c>
      <c r="Y948" s="531">
        <v>337758.56</v>
      </c>
      <c r="Z948" s="527"/>
      <c r="AA948" s="326"/>
      <c r="AB948" s="136" t="s">
        <v>1145</v>
      </c>
      <c r="AE948" s="132"/>
    </row>
    <row r="949" spans="1:33" x14ac:dyDescent="0.25">
      <c r="A949" s="134">
        <f>A948+1</f>
        <v>734</v>
      </c>
      <c r="B949" s="314" t="s">
        <v>816</v>
      </c>
      <c r="C949" s="486">
        <f>D949+M949+O949+Q949+S949+U949+W949+X949+Y949</f>
        <v>1194951.1499999999</v>
      </c>
      <c r="D949" s="531">
        <f>E949+F949+G949+H949+I949+J949</f>
        <v>0</v>
      </c>
      <c r="E949" s="207"/>
      <c r="F949" s="207"/>
      <c r="G949" s="207"/>
      <c r="H949" s="207"/>
      <c r="I949" s="207"/>
      <c r="J949" s="207"/>
      <c r="K949" s="207"/>
      <c r="L949" s="207"/>
      <c r="M949" s="207"/>
      <c r="N949" s="207"/>
      <c r="O949" s="207"/>
      <c r="P949" s="207"/>
      <c r="Q949" s="207"/>
      <c r="R949" s="207"/>
      <c r="S949" s="207"/>
      <c r="T949" s="207"/>
      <c r="U949" s="207">
        <v>0</v>
      </c>
      <c r="V949" s="207">
        <v>0</v>
      </c>
      <c r="W949" s="207">
        <v>0</v>
      </c>
      <c r="X949" s="207">
        <v>0</v>
      </c>
      <c r="Y949" s="531">
        <v>1194951.1499999999</v>
      </c>
      <c r="Z949" s="527"/>
      <c r="AA949" s="326"/>
      <c r="AB949" s="136" t="s">
        <v>1146</v>
      </c>
      <c r="AE949" s="132"/>
    </row>
    <row r="950" spans="1:33" x14ac:dyDescent="0.25">
      <c r="A950" s="134">
        <f>A949+1</f>
        <v>735</v>
      </c>
      <c r="B950" s="314" t="s">
        <v>817</v>
      </c>
      <c r="C950" s="486">
        <f>D950+M950+O950+Q950+S950+U950+W950+X950+Y950</f>
        <v>1323890.67</v>
      </c>
      <c r="D950" s="531">
        <f>E950+F950+G950+H950+I950+J950</f>
        <v>0</v>
      </c>
      <c r="E950" s="207"/>
      <c r="F950" s="207"/>
      <c r="G950" s="207"/>
      <c r="H950" s="207"/>
      <c r="I950" s="207"/>
      <c r="J950" s="207"/>
      <c r="K950" s="207"/>
      <c r="L950" s="207"/>
      <c r="M950" s="207"/>
      <c r="N950" s="207"/>
      <c r="O950" s="207"/>
      <c r="P950" s="207"/>
      <c r="Q950" s="207"/>
      <c r="R950" s="207"/>
      <c r="S950" s="207"/>
      <c r="T950" s="207"/>
      <c r="U950" s="207">
        <v>0</v>
      </c>
      <c r="V950" s="207">
        <v>0</v>
      </c>
      <c r="W950" s="207">
        <v>0</v>
      </c>
      <c r="X950" s="207">
        <v>0</v>
      </c>
      <c r="Y950" s="531">
        <v>1323890.67</v>
      </c>
      <c r="Z950" s="527"/>
      <c r="AA950" s="326"/>
      <c r="AB950" s="136" t="s">
        <v>1146</v>
      </c>
      <c r="AE950" s="132"/>
    </row>
    <row r="951" spans="1:33" ht="20.25" customHeight="1" x14ac:dyDescent="0.25">
      <c r="A951" s="134">
        <f>A950+1</f>
        <v>736</v>
      </c>
      <c r="B951" s="314" t="s">
        <v>818</v>
      </c>
      <c r="C951" s="486">
        <f>D951+M951+O951+Q951+S951+U951+W951+X951+Y951</f>
        <v>2121790.7400000002</v>
      </c>
      <c r="D951" s="531">
        <f>E951+F951+G951+H951+I951+J951</f>
        <v>0</v>
      </c>
      <c r="E951" s="207"/>
      <c r="F951" s="207"/>
      <c r="G951" s="207"/>
      <c r="H951" s="207"/>
      <c r="I951" s="207"/>
      <c r="J951" s="207"/>
      <c r="K951" s="207"/>
      <c r="L951" s="207"/>
      <c r="M951" s="207"/>
      <c r="N951" s="207"/>
      <c r="O951" s="207"/>
      <c r="P951" s="207"/>
      <c r="Q951" s="207"/>
      <c r="R951" s="207"/>
      <c r="S951" s="207"/>
      <c r="T951" s="207"/>
      <c r="U951" s="207"/>
      <c r="V951" s="207"/>
      <c r="W951" s="207"/>
      <c r="X951" s="207"/>
      <c r="Y951" s="531">
        <v>2121790.7400000002</v>
      </c>
      <c r="Z951" s="527"/>
      <c r="AA951" s="326"/>
      <c r="AB951" s="136" t="s">
        <v>1173</v>
      </c>
      <c r="AE951" s="132"/>
    </row>
    <row r="952" spans="1:33" ht="15" customHeight="1" x14ac:dyDescent="0.25">
      <c r="A952" s="659" t="s">
        <v>17</v>
      </c>
      <c r="B952" s="660"/>
      <c r="C952" s="492">
        <f>SUM(C947:C951)</f>
        <v>7326166.1100000003</v>
      </c>
      <c r="D952" s="207">
        <f t="shared" ref="D952:Y952" si="307">SUM(D947:D951)</f>
        <v>0</v>
      </c>
      <c r="E952" s="207">
        <f t="shared" si="307"/>
        <v>0</v>
      </c>
      <c r="F952" s="207">
        <f t="shared" si="307"/>
        <v>0</v>
      </c>
      <c r="G952" s="207">
        <f t="shared" si="307"/>
        <v>0</v>
      </c>
      <c r="H952" s="207">
        <f t="shared" si="307"/>
        <v>0</v>
      </c>
      <c r="I952" s="207">
        <f t="shared" si="307"/>
        <v>0</v>
      </c>
      <c r="J952" s="207">
        <f t="shared" si="307"/>
        <v>0</v>
      </c>
      <c r="K952" s="207">
        <f t="shared" si="307"/>
        <v>0</v>
      </c>
      <c r="L952" s="207">
        <f t="shared" si="307"/>
        <v>0</v>
      </c>
      <c r="M952" s="207">
        <f t="shared" si="307"/>
        <v>0</v>
      </c>
      <c r="N952" s="207">
        <f t="shared" si="307"/>
        <v>0</v>
      </c>
      <c r="O952" s="207">
        <f t="shared" si="307"/>
        <v>0</v>
      </c>
      <c r="P952" s="207">
        <f t="shared" si="307"/>
        <v>0</v>
      </c>
      <c r="Q952" s="207">
        <f t="shared" si="307"/>
        <v>0</v>
      </c>
      <c r="R952" s="207">
        <f t="shared" si="307"/>
        <v>0</v>
      </c>
      <c r="S952" s="207">
        <f t="shared" si="307"/>
        <v>0</v>
      </c>
      <c r="T952" s="207">
        <f t="shared" si="307"/>
        <v>0</v>
      </c>
      <c r="U952" s="207">
        <f t="shared" si="307"/>
        <v>0</v>
      </c>
      <c r="V952" s="207">
        <f t="shared" si="307"/>
        <v>0</v>
      </c>
      <c r="W952" s="207">
        <f t="shared" si="307"/>
        <v>0</v>
      </c>
      <c r="X952" s="207">
        <f t="shared" si="307"/>
        <v>0</v>
      </c>
      <c r="Y952" s="207">
        <f t="shared" si="307"/>
        <v>7326166.1100000003</v>
      </c>
      <c r="Z952" s="486">
        <f>(C952-Y952)*0.0214</f>
        <v>0</v>
      </c>
      <c r="AA952" s="326"/>
      <c r="AB952" s="136"/>
      <c r="AE952" s="132"/>
    </row>
    <row r="953" spans="1:33" ht="16.5" customHeight="1" x14ac:dyDescent="0.25">
      <c r="A953" s="554" t="s">
        <v>821</v>
      </c>
      <c r="B953" s="555"/>
      <c r="C953" s="556"/>
      <c r="D953" s="425"/>
      <c r="E953" s="425"/>
      <c r="F953" s="425"/>
      <c r="G953" s="425"/>
      <c r="H953" s="425"/>
      <c r="I953" s="425"/>
      <c r="J953" s="425"/>
      <c r="K953" s="425"/>
      <c r="L953" s="425"/>
      <c r="M953" s="425"/>
      <c r="N953" s="425"/>
      <c r="O953" s="425"/>
      <c r="P953" s="425"/>
      <c r="Q953" s="425"/>
      <c r="R953" s="425"/>
      <c r="S953" s="425"/>
      <c r="T953" s="425"/>
      <c r="U953" s="425"/>
      <c r="V953" s="425"/>
      <c r="W953" s="425"/>
      <c r="X953" s="425"/>
      <c r="Y953" s="533"/>
      <c r="Z953" s="538"/>
      <c r="AA953" s="14"/>
      <c r="AB953" s="38"/>
      <c r="AE953" s="132"/>
    </row>
    <row r="954" spans="1:33" ht="16.5" customHeight="1" x14ac:dyDescent="0.25">
      <c r="A954" s="485">
        <f>A951+1</f>
        <v>737</v>
      </c>
      <c r="B954" s="309" t="s">
        <v>819</v>
      </c>
      <c r="C954" s="486">
        <f>D954+M954+O954+Q954+S954+U954+W954+X954+Y954</f>
        <v>246211.97</v>
      </c>
      <c r="D954" s="531">
        <f>E954+F954+G954+H954+I954+J954</f>
        <v>0</v>
      </c>
      <c r="E954" s="531"/>
      <c r="F954" s="531">
        <v>0</v>
      </c>
      <c r="G954" s="531">
        <v>0</v>
      </c>
      <c r="H954" s="531">
        <v>0</v>
      </c>
      <c r="I954" s="531">
        <v>0</v>
      </c>
      <c r="J954" s="531">
        <v>0</v>
      </c>
      <c r="K954" s="531">
        <v>0</v>
      </c>
      <c r="L954" s="531"/>
      <c r="M954" s="531">
        <v>0</v>
      </c>
      <c r="N954" s="207"/>
      <c r="O954" s="531"/>
      <c r="P954" s="531">
        <v>0</v>
      </c>
      <c r="Q954" s="531">
        <v>0</v>
      </c>
      <c r="R954" s="531">
        <v>0</v>
      </c>
      <c r="S954" s="531">
        <v>0</v>
      </c>
      <c r="T954" s="531">
        <v>0</v>
      </c>
      <c r="U954" s="531">
        <v>0</v>
      </c>
      <c r="V954" s="531">
        <v>0</v>
      </c>
      <c r="W954" s="531">
        <v>0</v>
      </c>
      <c r="X954" s="531">
        <v>0</v>
      </c>
      <c r="Y954" s="531">
        <v>246211.97</v>
      </c>
      <c r="Z954" s="527"/>
      <c r="AA954" s="14"/>
      <c r="AB954" s="38" t="s">
        <v>981</v>
      </c>
      <c r="AE954" s="132"/>
    </row>
    <row r="955" spans="1:33" ht="16.5" customHeight="1" x14ac:dyDescent="0.25">
      <c r="A955" s="134">
        <f>A954+1</f>
        <v>738</v>
      </c>
      <c r="B955" s="309" t="s">
        <v>820</v>
      </c>
      <c r="C955" s="486">
        <f>D955+M955+O955+Q955+S955+U955+W955+X955+Y955</f>
        <v>256503.46</v>
      </c>
      <c r="D955" s="531">
        <f>E955+F955+G955+H955+I955+J955</f>
        <v>0</v>
      </c>
      <c r="E955" s="531"/>
      <c r="F955" s="531">
        <v>0</v>
      </c>
      <c r="G955" s="531">
        <v>0</v>
      </c>
      <c r="H955" s="531">
        <v>0</v>
      </c>
      <c r="I955" s="531">
        <v>0</v>
      </c>
      <c r="J955" s="531">
        <v>0</v>
      </c>
      <c r="K955" s="531">
        <v>0</v>
      </c>
      <c r="L955" s="531"/>
      <c r="M955" s="531">
        <v>0</v>
      </c>
      <c r="N955" s="207"/>
      <c r="O955" s="531"/>
      <c r="P955" s="531">
        <v>0</v>
      </c>
      <c r="Q955" s="531">
        <v>0</v>
      </c>
      <c r="R955" s="531">
        <v>0</v>
      </c>
      <c r="S955" s="531">
        <v>0</v>
      </c>
      <c r="T955" s="531">
        <v>0</v>
      </c>
      <c r="U955" s="531">
        <v>0</v>
      </c>
      <c r="V955" s="531">
        <v>0</v>
      </c>
      <c r="W955" s="531">
        <v>0</v>
      </c>
      <c r="X955" s="531">
        <v>0</v>
      </c>
      <c r="Y955" s="531">
        <v>256503.46</v>
      </c>
      <c r="Z955" s="527"/>
      <c r="AA955" s="14"/>
      <c r="AB955" s="38" t="s">
        <v>981</v>
      </c>
      <c r="AE955" s="132"/>
    </row>
    <row r="956" spans="1:33" ht="15" customHeight="1" x14ac:dyDescent="0.25">
      <c r="A956" s="659" t="s">
        <v>17</v>
      </c>
      <c r="B956" s="660"/>
      <c r="C956" s="527">
        <f>SUM(C954:C955)</f>
        <v>502715.43</v>
      </c>
      <c r="D956" s="531">
        <f t="shared" ref="D956:Y956" si="308">SUM(D954:D955)</f>
        <v>0</v>
      </c>
      <c r="E956" s="531">
        <f t="shared" si="308"/>
        <v>0</v>
      </c>
      <c r="F956" s="531">
        <f t="shared" si="308"/>
        <v>0</v>
      </c>
      <c r="G956" s="531">
        <f t="shared" si="308"/>
        <v>0</v>
      </c>
      <c r="H956" s="531">
        <f t="shared" si="308"/>
        <v>0</v>
      </c>
      <c r="I956" s="531">
        <f t="shared" si="308"/>
        <v>0</v>
      </c>
      <c r="J956" s="531">
        <f t="shared" si="308"/>
        <v>0</v>
      </c>
      <c r="K956" s="531">
        <f t="shared" si="308"/>
        <v>0</v>
      </c>
      <c r="L956" s="531">
        <f t="shared" si="308"/>
        <v>0</v>
      </c>
      <c r="M956" s="531">
        <f t="shared" si="308"/>
        <v>0</v>
      </c>
      <c r="N956" s="531">
        <f t="shared" si="308"/>
        <v>0</v>
      </c>
      <c r="O956" s="531">
        <f t="shared" si="308"/>
        <v>0</v>
      </c>
      <c r="P956" s="531">
        <f t="shared" si="308"/>
        <v>0</v>
      </c>
      <c r="Q956" s="531">
        <f t="shared" si="308"/>
        <v>0</v>
      </c>
      <c r="R956" s="531">
        <f t="shared" si="308"/>
        <v>0</v>
      </c>
      <c r="S956" s="531">
        <f t="shared" si="308"/>
        <v>0</v>
      </c>
      <c r="T956" s="531">
        <f t="shared" si="308"/>
        <v>0</v>
      </c>
      <c r="U956" s="531">
        <f t="shared" si="308"/>
        <v>0</v>
      </c>
      <c r="V956" s="531">
        <f t="shared" si="308"/>
        <v>0</v>
      </c>
      <c r="W956" s="531">
        <f t="shared" si="308"/>
        <v>0</v>
      </c>
      <c r="X956" s="531">
        <f t="shared" si="308"/>
        <v>0</v>
      </c>
      <c r="Y956" s="531">
        <f t="shared" si="308"/>
        <v>502715.43</v>
      </c>
      <c r="Z956" s="486">
        <f>(C956-Y956)*0.0214</f>
        <v>0</v>
      </c>
      <c r="AA956" s="14"/>
      <c r="AB956" s="38"/>
      <c r="AC956" s="90"/>
      <c r="AD956" s="90"/>
      <c r="AE956" s="132"/>
    </row>
    <row r="957" spans="1:33" ht="21" customHeight="1" x14ac:dyDescent="0.25">
      <c r="A957" s="554" t="s">
        <v>72</v>
      </c>
      <c r="B957" s="555"/>
      <c r="C957" s="556"/>
      <c r="D957" s="533"/>
      <c r="E957" s="533"/>
      <c r="F957" s="533"/>
      <c r="G957" s="533"/>
      <c r="H957" s="533"/>
      <c r="I957" s="533"/>
      <c r="J957" s="533"/>
      <c r="K957" s="533"/>
      <c r="L957" s="533"/>
      <c r="M957" s="533"/>
      <c r="N957" s="533"/>
      <c r="O957" s="533"/>
      <c r="P957" s="533"/>
      <c r="Q957" s="533"/>
      <c r="R957" s="533"/>
      <c r="S957" s="533"/>
      <c r="T957" s="533"/>
      <c r="U957" s="533"/>
      <c r="V957" s="533"/>
      <c r="W957" s="533"/>
      <c r="X957" s="533"/>
      <c r="Y957" s="533"/>
      <c r="Z957" s="538"/>
      <c r="AA957" s="14"/>
      <c r="AB957" s="38"/>
      <c r="AC957" s="90"/>
      <c r="AD957" s="90"/>
    </row>
    <row r="958" spans="1:33" ht="21" customHeight="1" x14ac:dyDescent="0.25">
      <c r="A958" s="134">
        <f>A955+1</f>
        <v>739</v>
      </c>
      <c r="B958" s="339" t="s">
        <v>289</v>
      </c>
      <c r="C958" s="486">
        <f>D958+M958+O958+Q958+S958+U958+W958+X958+Y958</f>
        <v>362067.66</v>
      </c>
      <c r="D958" s="531">
        <f>E958+F958+G958+H958+I958+J958</f>
        <v>362067.66</v>
      </c>
      <c r="E958" s="483"/>
      <c r="F958" s="531">
        <v>362067.66</v>
      </c>
      <c r="G958" s="531"/>
      <c r="H958" s="531"/>
      <c r="I958" s="531"/>
      <c r="J958" s="531"/>
      <c r="K958" s="531"/>
      <c r="L958" s="531"/>
      <c r="M958" s="531"/>
      <c r="N958" s="483"/>
      <c r="O958" s="483"/>
      <c r="P958" s="531"/>
      <c r="Q958" s="531"/>
      <c r="R958" s="464"/>
      <c r="S958" s="483"/>
      <c r="T958" s="531"/>
      <c r="U958" s="531"/>
      <c r="V958" s="531"/>
      <c r="W958" s="531"/>
      <c r="X958" s="531"/>
      <c r="Y958" s="531"/>
      <c r="Z958" s="527"/>
      <c r="AA958" s="14" t="s">
        <v>363</v>
      </c>
      <c r="AB958" s="38"/>
      <c r="AC958" s="90"/>
      <c r="AD958" s="90"/>
    </row>
    <row r="959" spans="1:33" ht="21" customHeight="1" x14ac:dyDescent="0.25">
      <c r="A959" s="134">
        <f>A958+1</f>
        <v>740</v>
      </c>
      <c r="B959" s="339" t="s">
        <v>290</v>
      </c>
      <c r="C959" s="486">
        <f>D959+M959+O959+Q959+S959+U959+W959+X959+Y959</f>
        <v>372000.9</v>
      </c>
      <c r="D959" s="531">
        <f>E959+F959+G959+H959+I959+J959</f>
        <v>372000.9</v>
      </c>
      <c r="E959" s="483"/>
      <c r="F959" s="531">
        <v>372000.9</v>
      </c>
      <c r="G959" s="531"/>
      <c r="H959" s="531"/>
      <c r="I959" s="531"/>
      <c r="J959" s="531"/>
      <c r="K959" s="531"/>
      <c r="L959" s="531"/>
      <c r="M959" s="531"/>
      <c r="N959" s="464"/>
      <c r="O959" s="483"/>
      <c r="P959" s="531"/>
      <c r="Q959" s="531"/>
      <c r="R959" s="464"/>
      <c r="S959" s="483"/>
      <c r="T959" s="531"/>
      <c r="U959" s="531"/>
      <c r="V959" s="531"/>
      <c r="W959" s="531"/>
      <c r="X959" s="531"/>
      <c r="Y959" s="531"/>
      <c r="Z959" s="527"/>
      <c r="AA959" s="14" t="s">
        <v>363</v>
      </c>
      <c r="AB959" s="38"/>
      <c r="AC959" s="90"/>
      <c r="AD959" s="90"/>
    </row>
    <row r="960" spans="1:33" ht="21" customHeight="1" x14ac:dyDescent="0.25">
      <c r="A960" s="659" t="s">
        <v>17</v>
      </c>
      <c r="B960" s="660"/>
      <c r="C960" s="527">
        <f>SUM(C958:C959)</f>
        <v>734068.56</v>
      </c>
      <c r="D960" s="531">
        <f t="shared" ref="D960:Y960" si="309">SUM(D958:D959)</f>
        <v>734068.56</v>
      </c>
      <c r="E960" s="531">
        <f t="shared" si="309"/>
        <v>0</v>
      </c>
      <c r="F960" s="531">
        <f t="shared" si="309"/>
        <v>734068.56</v>
      </c>
      <c r="G960" s="531">
        <f t="shared" si="309"/>
        <v>0</v>
      </c>
      <c r="H960" s="531">
        <f t="shared" si="309"/>
        <v>0</v>
      </c>
      <c r="I960" s="531">
        <f t="shared" si="309"/>
        <v>0</v>
      </c>
      <c r="J960" s="531">
        <f t="shared" si="309"/>
        <v>0</v>
      </c>
      <c r="K960" s="531">
        <f t="shared" si="309"/>
        <v>0</v>
      </c>
      <c r="L960" s="531">
        <f t="shared" si="309"/>
        <v>0</v>
      </c>
      <c r="M960" s="531">
        <f t="shared" si="309"/>
        <v>0</v>
      </c>
      <c r="N960" s="531">
        <f t="shared" si="309"/>
        <v>0</v>
      </c>
      <c r="O960" s="531">
        <f t="shared" si="309"/>
        <v>0</v>
      </c>
      <c r="P960" s="531">
        <f t="shared" si="309"/>
        <v>0</v>
      </c>
      <c r="Q960" s="531">
        <f t="shared" si="309"/>
        <v>0</v>
      </c>
      <c r="R960" s="531">
        <f t="shared" si="309"/>
        <v>0</v>
      </c>
      <c r="S960" s="531">
        <f t="shared" si="309"/>
        <v>0</v>
      </c>
      <c r="T960" s="531">
        <f t="shared" si="309"/>
        <v>0</v>
      </c>
      <c r="U960" s="531">
        <f t="shared" si="309"/>
        <v>0</v>
      </c>
      <c r="V960" s="531">
        <f t="shared" si="309"/>
        <v>0</v>
      </c>
      <c r="W960" s="531">
        <f t="shared" si="309"/>
        <v>0</v>
      </c>
      <c r="X960" s="531">
        <f t="shared" si="309"/>
        <v>0</v>
      </c>
      <c r="Y960" s="531">
        <f t="shared" si="309"/>
        <v>0</v>
      </c>
      <c r="Z960" s="486">
        <f>(C960-Y960)*0.0214</f>
        <v>15709.067184</v>
      </c>
      <c r="AA960" s="14"/>
      <c r="AB960" s="38"/>
      <c r="AC960" s="90"/>
      <c r="AD960" s="90"/>
      <c r="AG960" s="91"/>
    </row>
    <row r="961" spans="1:33" ht="21" customHeight="1" x14ac:dyDescent="0.25">
      <c r="A961" s="554" t="s">
        <v>73</v>
      </c>
      <c r="B961" s="555"/>
      <c r="C961" s="556"/>
      <c r="D961" s="533"/>
      <c r="E961" s="533"/>
      <c r="F961" s="533"/>
      <c r="G961" s="533"/>
      <c r="H961" s="533"/>
      <c r="I961" s="533"/>
      <c r="J961" s="533"/>
      <c r="K961" s="533"/>
      <c r="L961" s="533"/>
      <c r="M961" s="533"/>
      <c r="N961" s="533"/>
      <c r="O961" s="533"/>
      <c r="P961" s="533"/>
      <c r="Q961" s="533"/>
      <c r="R961" s="533"/>
      <c r="S961" s="533"/>
      <c r="T961" s="533"/>
      <c r="U961" s="533"/>
      <c r="V961" s="533"/>
      <c r="W961" s="533"/>
      <c r="X961" s="533"/>
      <c r="Y961" s="533"/>
      <c r="Z961" s="538"/>
      <c r="AA961" s="14"/>
      <c r="AB961" s="38"/>
      <c r="AD961" s="90"/>
    </row>
    <row r="962" spans="1:33" ht="21" customHeight="1" x14ac:dyDescent="0.25">
      <c r="A962" s="485">
        <f>A959+1</f>
        <v>741</v>
      </c>
      <c r="B962" s="339" t="s">
        <v>291</v>
      </c>
      <c r="C962" s="486">
        <f t="shared" ref="C962:C967" si="310">D962+M962+O962+Q962+S962+U962+W962+X962+Y962</f>
        <v>4600149.76</v>
      </c>
      <c r="D962" s="531">
        <f>E962+F962+G962+H962+I962+J962</f>
        <v>4133801.96</v>
      </c>
      <c r="E962" s="483"/>
      <c r="F962" s="531"/>
      <c r="G962" s="531">
        <v>3377722.86</v>
      </c>
      <c r="H962" s="531">
        <v>756079.1</v>
      </c>
      <c r="I962" s="533"/>
      <c r="J962" s="533"/>
      <c r="K962" s="533"/>
      <c r="L962" s="533"/>
      <c r="M962" s="533"/>
      <c r="N962" s="279"/>
      <c r="O962" s="483"/>
      <c r="P962" s="533"/>
      <c r="Q962" s="533"/>
      <c r="R962" s="531"/>
      <c r="S962" s="531"/>
      <c r="T962" s="533"/>
      <c r="U962" s="533"/>
      <c r="V962" s="533"/>
      <c r="W962" s="533"/>
      <c r="X962" s="531">
        <f>306397.62+159950.18</f>
        <v>466347.8</v>
      </c>
      <c r="Y962" s="531"/>
      <c r="Z962" s="527"/>
      <c r="AA962" s="14" t="s">
        <v>356</v>
      </c>
      <c r="AB962" s="38"/>
      <c r="AD962" s="90"/>
    </row>
    <row r="963" spans="1:33" x14ac:dyDescent="0.25">
      <c r="A963" s="134">
        <f>A962+1</f>
        <v>742</v>
      </c>
      <c r="B963" s="311" t="s">
        <v>825</v>
      </c>
      <c r="C963" s="486">
        <f t="shared" si="310"/>
        <v>804526</v>
      </c>
      <c r="D963" s="531">
        <v>0</v>
      </c>
      <c r="E963" s="531"/>
      <c r="F963" s="531"/>
      <c r="G963" s="531"/>
      <c r="H963" s="531"/>
      <c r="I963" s="533"/>
      <c r="J963" s="533"/>
      <c r="K963" s="533"/>
      <c r="L963" s="533"/>
      <c r="M963" s="533"/>
      <c r="N963" s="465"/>
      <c r="O963" s="465"/>
      <c r="P963" s="533"/>
      <c r="Q963" s="533"/>
      <c r="R963" s="465"/>
      <c r="S963" s="465"/>
      <c r="T963" s="533"/>
      <c r="U963" s="531"/>
      <c r="V963" s="531"/>
      <c r="W963" s="533"/>
      <c r="X963" s="483"/>
      <c r="Y963" s="531">
        <f>474221.13+330304.87</f>
        <v>804526</v>
      </c>
      <c r="Z963" s="527"/>
      <c r="AA963" s="527"/>
      <c r="AB963" s="14" t="s">
        <v>823</v>
      </c>
      <c r="AC963" s="21" t="s">
        <v>1018</v>
      </c>
      <c r="AE963" s="132"/>
    </row>
    <row r="964" spans="1:33" ht="38.25" x14ac:dyDescent="0.25">
      <c r="A964" s="134">
        <f>A963+1</f>
        <v>743</v>
      </c>
      <c r="B964" s="311" t="s">
        <v>826</v>
      </c>
      <c r="C964" s="486">
        <f t="shared" si="310"/>
        <v>1453722.2</v>
      </c>
      <c r="D964" s="531">
        <f>E964+F964+G964+H964+I964+J964</f>
        <v>0</v>
      </c>
      <c r="E964" s="113"/>
      <c r="F964" s="113"/>
      <c r="G964" s="483"/>
      <c r="H964" s="48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483">
        <v>1453722.2</v>
      </c>
      <c r="Z964" s="486"/>
      <c r="AA964" s="14" t="s">
        <v>822</v>
      </c>
      <c r="AB964" s="38" t="s">
        <v>1019</v>
      </c>
      <c r="AC964" s="90"/>
      <c r="AD964" s="90"/>
      <c r="AE964" s="132"/>
    </row>
    <row r="965" spans="1:33" ht="12.75" x14ac:dyDescent="0.25">
      <c r="A965" s="134">
        <f>A964+1</f>
        <v>744</v>
      </c>
      <c r="B965" s="340" t="s">
        <v>1695</v>
      </c>
      <c r="C965" s="486">
        <f t="shared" si="310"/>
        <v>1084238.6299999999</v>
      </c>
      <c r="D965" s="483"/>
      <c r="E965" s="531"/>
      <c r="F965" s="531"/>
      <c r="G965" s="531"/>
      <c r="H965" s="533"/>
      <c r="I965" s="533"/>
      <c r="J965" s="533"/>
      <c r="K965" s="533"/>
      <c r="L965" s="533"/>
      <c r="M965" s="464"/>
      <c r="N965" s="464"/>
      <c r="O965" s="533"/>
      <c r="P965" s="533"/>
      <c r="Q965" s="464"/>
      <c r="R965" s="464"/>
      <c r="S965" s="533"/>
      <c r="T965" s="531"/>
      <c r="U965" s="531"/>
      <c r="V965" s="533"/>
      <c r="W965" s="483"/>
      <c r="X965" s="437"/>
      <c r="Y965" s="531">
        <v>1084238.6299999999</v>
      </c>
      <c r="Z965" s="39"/>
      <c r="AA965" s="14"/>
      <c r="AB965" s="38" t="s">
        <v>1706</v>
      </c>
      <c r="AC965" s="90"/>
      <c r="AD965" s="90"/>
      <c r="AE965" s="132"/>
    </row>
    <row r="966" spans="1:33" ht="25.5" x14ac:dyDescent="0.25">
      <c r="A966" s="134">
        <f>A965+1</f>
        <v>745</v>
      </c>
      <c r="B966" s="311" t="s">
        <v>827</v>
      </c>
      <c r="C966" s="486">
        <f t="shared" si="310"/>
        <v>1954550.13</v>
      </c>
      <c r="D966" s="531">
        <f>E966+F966+G966+H966+I966+J966</f>
        <v>0</v>
      </c>
      <c r="E966" s="207"/>
      <c r="F966" s="207"/>
      <c r="G966" s="207"/>
      <c r="H966" s="113"/>
      <c r="I966" s="207"/>
      <c r="J966" s="207"/>
      <c r="K966" s="207"/>
      <c r="L966" s="207"/>
      <c r="M966" s="207"/>
      <c r="N966" s="207"/>
      <c r="O966" s="207"/>
      <c r="P966" s="207"/>
      <c r="Q966" s="207"/>
      <c r="R966" s="207"/>
      <c r="S966" s="207"/>
      <c r="T966" s="207"/>
      <c r="U966" s="207"/>
      <c r="V966" s="207"/>
      <c r="W966" s="207"/>
      <c r="X966" s="207"/>
      <c r="Y966" s="483">
        <v>1954550.13</v>
      </c>
      <c r="Z966" s="486"/>
      <c r="AA966" s="326" t="s">
        <v>824</v>
      </c>
      <c r="AB966" s="136" t="s">
        <v>1159</v>
      </c>
      <c r="AE966" s="132"/>
    </row>
    <row r="967" spans="1:33" x14ac:dyDescent="0.25">
      <c r="A967" s="134">
        <f>A966+1</f>
        <v>746</v>
      </c>
      <c r="B967" s="311" t="s">
        <v>828</v>
      </c>
      <c r="C967" s="486">
        <f t="shared" si="310"/>
        <v>791545.18</v>
      </c>
      <c r="D967" s="531">
        <f>E967+F967+G967+H967+I967+J967</f>
        <v>0</v>
      </c>
      <c r="E967" s="531"/>
      <c r="F967" s="531"/>
      <c r="G967" s="531"/>
      <c r="H967" s="531"/>
      <c r="I967" s="533"/>
      <c r="J967" s="533"/>
      <c r="K967" s="533"/>
      <c r="L967" s="533"/>
      <c r="M967" s="533"/>
      <c r="N967" s="465"/>
      <c r="O967" s="465"/>
      <c r="P967" s="533"/>
      <c r="Q967" s="533"/>
      <c r="R967" s="483"/>
      <c r="S967" s="483"/>
      <c r="T967" s="533"/>
      <c r="U967" s="533"/>
      <c r="V967" s="531"/>
      <c r="W967" s="533"/>
      <c r="X967" s="483"/>
      <c r="Y967" s="531">
        <v>791545.18</v>
      </c>
      <c r="Z967" s="527"/>
      <c r="AA967" s="14"/>
      <c r="AB967" s="38" t="s">
        <v>980</v>
      </c>
      <c r="AE967" s="132"/>
    </row>
    <row r="968" spans="1:33" ht="21" customHeight="1" x14ac:dyDescent="0.25">
      <c r="A968" s="659" t="s">
        <v>17</v>
      </c>
      <c r="B968" s="660"/>
      <c r="C968" s="527">
        <f>SUM(C962:C967)</f>
        <v>10688731.899999999</v>
      </c>
      <c r="D968" s="531">
        <f t="shared" ref="D968:Y968" si="311">SUM(D962:D967)</f>
        <v>4133801.96</v>
      </c>
      <c r="E968" s="531">
        <f t="shared" si="311"/>
        <v>0</v>
      </c>
      <c r="F968" s="531">
        <f t="shared" si="311"/>
        <v>0</v>
      </c>
      <c r="G968" s="531">
        <f t="shared" si="311"/>
        <v>3377722.86</v>
      </c>
      <c r="H968" s="531">
        <f t="shared" si="311"/>
        <v>756079.1</v>
      </c>
      <c r="I968" s="531">
        <f t="shared" si="311"/>
        <v>0</v>
      </c>
      <c r="J968" s="531">
        <f t="shared" si="311"/>
        <v>0</v>
      </c>
      <c r="K968" s="531">
        <f t="shared" si="311"/>
        <v>0</v>
      </c>
      <c r="L968" s="531">
        <f t="shared" ref="L968" si="312">SUM(L962:L967)</f>
        <v>0</v>
      </c>
      <c r="M968" s="531">
        <f t="shared" si="311"/>
        <v>0</v>
      </c>
      <c r="N968" s="531">
        <f t="shared" si="311"/>
        <v>0</v>
      </c>
      <c r="O968" s="531">
        <f t="shared" si="311"/>
        <v>0</v>
      </c>
      <c r="P968" s="531">
        <f t="shared" si="311"/>
        <v>0</v>
      </c>
      <c r="Q968" s="531">
        <f t="shared" si="311"/>
        <v>0</v>
      </c>
      <c r="R968" s="531">
        <f t="shared" si="311"/>
        <v>0</v>
      </c>
      <c r="S968" s="531">
        <f t="shared" si="311"/>
        <v>0</v>
      </c>
      <c r="T968" s="531">
        <f t="shared" si="311"/>
        <v>0</v>
      </c>
      <c r="U968" s="531">
        <f t="shared" si="311"/>
        <v>0</v>
      </c>
      <c r="V968" s="531">
        <f t="shared" si="311"/>
        <v>0</v>
      </c>
      <c r="W968" s="531">
        <f t="shared" si="311"/>
        <v>0</v>
      </c>
      <c r="X968" s="531">
        <f t="shared" si="311"/>
        <v>466347.8</v>
      </c>
      <c r="Y968" s="531">
        <f t="shared" si="311"/>
        <v>6088582.1399999997</v>
      </c>
      <c r="Z968" s="486">
        <f>(C968-Y968)*0.0214</f>
        <v>98443.20486399997</v>
      </c>
      <c r="AA968" s="14"/>
      <c r="AB968" s="38"/>
      <c r="AC968" s="90"/>
      <c r="AD968" s="90"/>
      <c r="AG968" s="91"/>
    </row>
    <row r="969" spans="1:33" ht="21" customHeight="1" x14ac:dyDescent="0.25">
      <c r="A969" s="554" t="s">
        <v>74</v>
      </c>
      <c r="B969" s="556"/>
      <c r="C969" s="538">
        <f>C968+C960+C956+C952</f>
        <v>19251682</v>
      </c>
      <c r="D969" s="533">
        <f t="shared" ref="D969:Y969" si="313">D968+D960+D956+D952</f>
        <v>4867870.5199999996</v>
      </c>
      <c r="E969" s="533">
        <f t="shared" si="313"/>
        <v>0</v>
      </c>
      <c r="F969" s="533">
        <f t="shared" si="313"/>
        <v>734068.56</v>
      </c>
      <c r="G969" s="533">
        <f t="shared" si="313"/>
        <v>3377722.86</v>
      </c>
      <c r="H969" s="533">
        <f t="shared" si="313"/>
        <v>756079.1</v>
      </c>
      <c r="I969" s="533">
        <f t="shared" si="313"/>
        <v>0</v>
      </c>
      <c r="J969" s="533">
        <f t="shared" si="313"/>
        <v>0</v>
      </c>
      <c r="K969" s="533">
        <f t="shared" si="313"/>
        <v>0</v>
      </c>
      <c r="L969" s="533">
        <f t="shared" ref="L969" si="314">L968+L960+L956+L952</f>
        <v>0</v>
      </c>
      <c r="M969" s="533">
        <f t="shared" si="313"/>
        <v>0</v>
      </c>
      <c r="N969" s="533">
        <f t="shared" si="313"/>
        <v>0</v>
      </c>
      <c r="O969" s="533">
        <f t="shared" si="313"/>
        <v>0</v>
      </c>
      <c r="P969" s="533">
        <f t="shared" si="313"/>
        <v>0</v>
      </c>
      <c r="Q969" s="533">
        <f t="shared" si="313"/>
        <v>0</v>
      </c>
      <c r="R969" s="533">
        <f t="shared" si="313"/>
        <v>0</v>
      </c>
      <c r="S969" s="533">
        <f t="shared" si="313"/>
        <v>0</v>
      </c>
      <c r="T969" s="533">
        <f t="shared" si="313"/>
        <v>0</v>
      </c>
      <c r="U969" s="533">
        <f t="shared" si="313"/>
        <v>0</v>
      </c>
      <c r="V969" s="533">
        <f t="shared" si="313"/>
        <v>0</v>
      </c>
      <c r="W969" s="533">
        <f t="shared" si="313"/>
        <v>0</v>
      </c>
      <c r="X969" s="533">
        <f t="shared" si="313"/>
        <v>466347.8</v>
      </c>
      <c r="Y969" s="533">
        <f t="shared" si="313"/>
        <v>13917463.68</v>
      </c>
      <c r="Z969" s="486">
        <f>(C969-Y969)*0.0214</f>
        <v>114152.272048</v>
      </c>
      <c r="AA969" s="14"/>
      <c r="AB969" s="38"/>
      <c r="AC969" s="9"/>
      <c r="AD969" s="90"/>
    </row>
    <row r="970" spans="1:33" ht="18.75" customHeight="1" x14ac:dyDescent="0.25">
      <c r="A970" s="554" t="s">
        <v>75</v>
      </c>
      <c r="B970" s="555"/>
      <c r="C970" s="555"/>
      <c r="D970" s="555"/>
      <c r="E970" s="555"/>
      <c r="F970" s="555"/>
      <c r="G970" s="555"/>
      <c r="H970" s="555"/>
      <c r="I970" s="555"/>
      <c r="J970" s="555"/>
      <c r="K970" s="555"/>
      <c r="L970" s="555"/>
      <c r="M970" s="555"/>
      <c r="N970" s="555"/>
      <c r="O970" s="555"/>
      <c r="P970" s="555"/>
      <c r="Q970" s="555"/>
      <c r="R970" s="555"/>
      <c r="S970" s="555"/>
      <c r="T970" s="555"/>
      <c r="U970" s="555"/>
      <c r="V970" s="555"/>
      <c r="W970" s="555"/>
      <c r="X970" s="555"/>
      <c r="Y970" s="556"/>
      <c r="Z970" s="528"/>
      <c r="AA970" s="38"/>
      <c r="AB970" s="38"/>
      <c r="AD970" s="90"/>
    </row>
    <row r="971" spans="1:33" ht="18.75" customHeight="1" x14ac:dyDescent="0.25">
      <c r="A971" s="642" t="s">
        <v>1354</v>
      </c>
      <c r="B971" s="643"/>
      <c r="C971" s="644"/>
      <c r="D971" s="113"/>
      <c r="E971" s="113"/>
      <c r="F971" s="113"/>
      <c r="G971" s="113"/>
      <c r="H971" s="113"/>
      <c r="I971" s="113"/>
      <c r="J971" s="113"/>
      <c r="K971" s="113"/>
      <c r="L971" s="113"/>
      <c r="M971" s="113"/>
      <c r="N971" s="113"/>
      <c r="O971" s="113"/>
      <c r="P971" s="113"/>
      <c r="Q971" s="113"/>
      <c r="R971" s="113"/>
      <c r="S971" s="113"/>
      <c r="T971" s="113"/>
      <c r="U971" s="113"/>
      <c r="V971" s="113"/>
      <c r="W971" s="113"/>
      <c r="X971" s="113"/>
      <c r="Y971" s="113"/>
      <c r="Z971" s="528"/>
      <c r="AA971" s="38"/>
      <c r="AB971" s="38"/>
      <c r="AD971" s="90"/>
    </row>
    <row r="972" spans="1:33" ht="18.75" customHeight="1" x14ac:dyDescent="0.25">
      <c r="A972" s="485">
        <f>A967+1</f>
        <v>747</v>
      </c>
      <c r="B972" s="306" t="s">
        <v>1355</v>
      </c>
      <c r="C972" s="486">
        <f>D972+M972+O972+Q972+S972+U972+W972+X972+Y972</f>
        <v>340926.51</v>
      </c>
      <c r="D972" s="531">
        <f>E972+F972+G972+H972+I972+J972</f>
        <v>0</v>
      </c>
      <c r="E972" s="113"/>
      <c r="F972" s="113"/>
      <c r="G972" s="113"/>
      <c r="H972" s="113"/>
      <c r="I972" s="113"/>
      <c r="J972" s="113"/>
      <c r="K972" s="113"/>
      <c r="L972" s="113"/>
      <c r="M972" s="113"/>
      <c r="N972" s="113"/>
      <c r="O972" s="113"/>
      <c r="P972" s="113"/>
      <c r="Q972" s="113"/>
      <c r="R972" s="113"/>
      <c r="S972" s="113"/>
      <c r="T972" s="113"/>
      <c r="U972" s="113"/>
      <c r="V972" s="113"/>
      <c r="W972" s="113"/>
      <c r="X972" s="113"/>
      <c r="Y972" s="483">
        <v>340926.51</v>
      </c>
      <c r="Z972" s="528"/>
      <c r="AA972" s="38" t="s">
        <v>1356</v>
      </c>
      <c r="AB972" s="38" t="s">
        <v>1356</v>
      </c>
      <c r="AD972" s="90"/>
    </row>
    <row r="973" spans="1:33" ht="18.75" customHeight="1" x14ac:dyDescent="0.2">
      <c r="A973" s="516">
        <f>A972+1</f>
        <v>748</v>
      </c>
      <c r="B973" s="306" t="s">
        <v>1744</v>
      </c>
      <c r="C973" s="486">
        <f>D973+M973+O973+Q973+S973+U973+W973+X973+Y973</f>
        <v>372887.62</v>
      </c>
      <c r="D973" s="531">
        <f>E973+F973+G973+H973+I973+J973</f>
        <v>0</v>
      </c>
      <c r="E973" s="113"/>
      <c r="F973" s="113"/>
      <c r="G973" s="113"/>
      <c r="H973" s="113"/>
      <c r="I973" s="113"/>
      <c r="J973" s="113"/>
      <c r="K973" s="113"/>
      <c r="L973" s="113"/>
      <c r="M973" s="113"/>
      <c r="N973" s="113"/>
      <c r="O973" s="113"/>
      <c r="P973" s="113"/>
      <c r="Q973" s="483">
        <v>372887.62</v>
      </c>
      <c r="R973" s="113"/>
      <c r="S973" s="113"/>
      <c r="T973" s="113"/>
      <c r="U973" s="113"/>
      <c r="V973" s="113"/>
      <c r="W973" s="113"/>
      <c r="X973" s="113"/>
      <c r="Y973" s="483"/>
      <c r="Z973" s="528"/>
      <c r="AA973" s="38"/>
      <c r="AB973" s="38"/>
      <c r="AD973" s="90"/>
    </row>
    <row r="974" spans="1:33" ht="18.75" customHeight="1" x14ac:dyDescent="0.2">
      <c r="A974" s="529">
        <f>A972+1</f>
        <v>748</v>
      </c>
      <c r="B974" s="306" t="s">
        <v>1357</v>
      </c>
      <c r="C974" s="486">
        <f>D974+M974+O974+Q974+S974+U974+W974+X974+Y974</f>
        <v>199511.06</v>
      </c>
      <c r="D974" s="531">
        <f>E974+F974+G974+H974+I974+J974</f>
        <v>0</v>
      </c>
      <c r="E974" s="113"/>
      <c r="F974" s="113"/>
      <c r="G974" s="113"/>
      <c r="H974" s="113"/>
      <c r="I974" s="113"/>
      <c r="J974" s="113"/>
      <c r="K974" s="113"/>
      <c r="L974" s="113"/>
      <c r="M974" s="113"/>
      <c r="N974" s="113"/>
      <c r="O974" s="113"/>
      <c r="P974" s="113"/>
      <c r="Q974" s="113"/>
      <c r="R974" s="113"/>
      <c r="S974" s="113"/>
      <c r="T974" s="113"/>
      <c r="U974" s="113"/>
      <c r="V974" s="113"/>
      <c r="W974" s="113"/>
      <c r="X974" s="113"/>
      <c r="Y974" s="483">
        <v>199511.06</v>
      </c>
      <c r="Z974" s="528"/>
      <c r="AA974" s="38" t="s">
        <v>1358</v>
      </c>
      <c r="AB974" s="38" t="s">
        <v>1358</v>
      </c>
      <c r="AD974" s="90"/>
    </row>
    <row r="975" spans="1:33" ht="21" customHeight="1" x14ac:dyDescent="0.25">
      <c r="A975" s="558" t="s">
        <v>17</v>
      </c>
      <c r="B975" s="558"/>
      <c r="C975" s="527">
        <f>SUM(C972:C974)</f>
        <v>913325.19</v>
      </c>
      <c r="D975" s="531">
        <f t="shared" ref="D975:Y975" si="315">SUM(D972:D974)</f>
        <v>0</v>
      </c>
      <c r="E975" s="531">
        <f t="shared" si="315"/>
        <v>0</v>
      </c>
      <c r="F975" s="531">
        <f t="shared" si="315"/>
        <v>0</v>
      </c>
      <c r="G975" s="531">
        <f t="shared" si="315"/>
        <v>0</v>
      </c>
      <c r="H975" s="531">
        <f t="shared" si="315"/>
        <v>0</v>
      </c>
      <c r="I975" s="531">
        <f t="shared" si="315"/>
        <v>0</v>
      </c>
      <c r="J975" s="531">
        <f t="shared" si="315"/>
        <v>0</v>
      </c>
      <c r="K975" s="531">
        <f t="shared" si="315"/>
        <v>0</v>
      </c>
      <c r="L975" s="531">
        <f t="shared" si="315"/>
        <v>0</v>
      </c>
      <c r="M975" s="531">
        <f t="shared" si="315"/>
        <v>0</v>
      </c>
      <c r="N975" s="531">
        <f t="shared" si="315"/>
        <v>0</v>
      </c>
      <c r="O975" s="531">
        <f t="shared" si="315"/>
        <v>0</v>
      </c>
      <c r="P975" s="531">
        <f t="shared" si="315"/>
        <v>0</v>
      </c>
      <c r="Q975" s="531">
        <f t="shared" si="315"/>
        <v>372887.62</v>
      </c>
      <c r="R975" s="531">
        <f t="shared" si="315"/>
        <v>0</v>
      </c>
      <c r="S975" s="531">
        <f t="shared" si="315"/>
        <v>0</v>
      </c>
      <c r="T975" s="531">
        <f t="shared" si="315"/>
        <v>0</v>
      </c>
      <c r="U975" s="531">
        <f t="shared" si="315"/>
        <v>0</v>
      </c>
      <c r="V975" s="531">
        <f t="shared" si="315"/>
        <v>0</v>
      </c>
      <c r="W975" s="531">
        <f t="shared" si="315"/>
        <v>0</v>
      </c>
      <c r="X975" s="531">
        <f t="shared" si="315"/>
        <v>0</v>
      </c>
      <c r="Y975" s="531">
        <f t="shared" si="315"/>
        <v>540437.57000000007</v>
      </c>
      <c r="Z975" s="486">
        <f>(C975-Y975)*0.0214</f>
        <v>7979.7950679999967</v>
      </c>
      <c r="AA975" s="38"/>
      <c r="AB975" s="38"/>
      <c r="AC975" s="90"/>
      <c r="AD975" s="90"/>
      <c r="AG975" s="91"/>
    </row>
    <row r="976" spans="1:33" ht="18.75" customHeight="1" x14ac:dyDescent="0.25">
      <c r="A976" s="642" t="s">
        <v>76</v>
      </c>
      <c r="B976" s="643"/>
      <c r="C976" s="644"/>
      <c r="D976" s="689"/>
      <c r="E976" s="689"/>
      <c r="F976" s="689"/>
      <c r="G976" s="689"/>
      <c r="H976" s="689"/>
      <c r="I976" s="689"/>
      <c r="J976" s="689"/>
      <c r="K976" s="689"/>
      <c r="L976" s="689"/>
      <c r="M976" s="689"/>
      <c r="N976" s="689"/>
      <c r="O976" s="689"/>
      <c r="P976" s="689"/>
      <c r="Q976" s="689"/>
      <c r="R976" s="689"/>
      <c r="S976" s="689"/>
      <c r="T976" s="689"/>
      <c r="U976" s="689"/>
      <c r="V976" s="689"/>
      <c r="W976" s="689"/>
      <c r="X976" s="689"/>
      <c r="Y976" s="689"/>
      <c r="Z976" s="538"/>
      <c r="AA976" s="38"/>
      <c r="AB976" s="38"/>
      <c r="AD976" s="90"/>
    </row>
    <row r="977" spans="1:33" ht="18.75" customHeight="1" x14ac:dyDescent="0.25">
      <c r="A977" s="485">
        <f>A974+1</f>
        <v>749</v>
      </c>
      <c r="B977" s="339" t="s">
        <v>292</v>
      </c>
      <c r="C977" s="486">
        <f>D977+M977+O977+Q977+S977+U977+W977+X977+Y977</f>
        <v>4296966.46</v>
      </c>
      <c r="D977" s="531">
        <f>E977+F977+G977+H977+I977+J977</f>
        <v>484463.16</v>
      </c>
      <c r="E977" s="483"/>
      <c r="F977" s="531">
        <v>484463.16</v>
      </c>
      <c r="G977" s="531"/>
      <c r="H977" s="531"/>
      <c r="I977" s="531"/>
      <c r="J977" s="531"/>
      <c r="K977" s="531"/>
      <c r="L977" s="531"/>
      <c r="M977" s="531"/>
      <c r="N977" s="531"/>
      <c r="O977" s="531"/>
      <c r="P977" s="531"/>
      <c r="Q977" s="531"/>
      <c r="R977" s="531">
        <v>828</v>
      </c>
      <c r="S977" s="531">
        <v>3812503.3</v>
      </c>
      <c r="T977" s="531"/>
      <c r="U977" s="531"/>
      <c r="V977" s="531"/>
      <c r="W977" s="531"/>
      <c r="X977" s="531"/>
      <c r="Y977" s="483"/>
      <c r="Z977" s="486"/>
      <c r="AA977" s="38"/>
      <c r="AB977" s="38"/>
      <c r="AD977" s="90"/>
    </row>
    <row r="978" spans="1:33" ht="18.75" customHeight="1" x14ac:dyDescent="0.25">
      <c r="A978" s="558" t="s">
        <v>17</v>
      </c>
      <c r="B978" s="558"/>
      <c r="C978" s="527">
        <f>SUM(C977:C977)</f>
        <v>4296966.46</v>
      </c>
      <c r="D978" s="531">
        <f t="shared" ref="D978:Y978" si="316">SUM(D977:D977)</f>
        <v>484463.16</v>
      </c>
      <c r="E978" s="531">
        <f t="shared" si="316"/>
        <v>0</v>
      </c>
      <c r="F978" s="531">
        <f t="shared" si="316"/>
        <v>484463.16</v>
      </c>
      <c r="G978" s="531">
        <f t="shared" si="316"/>
        <v>0</v>
      </c>
      <c r="H978" s="531">
        <f t="shared" si="316"/>
        <v>0</v>
      </c>
      <c r="I978" s="531">
        <f t="shared" si="316"/>
        <v>0</v>
      </c>
      <c r="J978" s="531">
        <f t="shared" si="316"/>
        <v>0</v>
      </c>
      <c r="K978" s="531">
        <f t="shared" si="316"/>
        <v>0</v>
      </c>
      <c r="L978" s="531">
        <f t="shared" si="316"/>
        <v>0</v>
      </c>
      <c r="M978" s="531">
        <f t="shared" si="316"/>
        <v>0</v>
      </c>
      <c r="N978" s="531">
        <f t="shared" si="316"/>
        <v>0</v>
      </c>
      <c r="O978" s="531">
        <f t="shared" si="316"/>
        <v>0</v>
      </c>
      <c r="P978" s="531">
        <f t="shared" si="316"/>
        <v>0</v>
      </c>
      <c r="Q978" s="531">
        <f t="shared" si="316"/>
        <v>0</v>
      </c>
      <c r="R978" s="531">
        <f t="shared" si="316"/>
        <v>828</v>
      </c>
      <c r="S978" s="531">
        <f t="shared" si="316"/>
        <v>3812503.3</v>
      </c>
      <c r="T978" s="531">
        <f t="shared" si="316"/>
        <v>0</v>
      </c>
      <c r="U978" s="531">
        <f t="shared" si="316"/>
        <v>0</v>
      </c>
      <c r="V978" s="531">
        <f t="shared" si="316"/>
        <v>0</v>
      </c>
      <c r="W978" s="531">
        <f t="shared" si="316"/>
        <v>0</v>
      </c>
      <c r="X978" s="531">
        <f t="shared" si="316"/>
        <v>0</v>
      </c>
      <c r="Y978" s="531">
        <f t="shared" si="316"/>
        <v>0</v>
      </c>
      <c r="Z978" s="486">
        <f>(C978-Y978)*0.0214</f>
        <v>91955.08224399999</v>
      </c>
      <c r="AA978" s="38"/>
      <c r="AB978" s="38"/>
      <c r="AD978" s="90"/>
    </row>
    <row r="979" spans="1:33" ht="18.75" customHeight="1" x14ac:dyDescent="0.25">
      <c r="A979" s="642" t="s">
        <v>77</v>
      </c>
      <c r="B979" s="643"/>
      <c r="C979" s="644"/>
      <c r="D979" s="689"/>
      <c r="E979" s="689"/>
      <c r="F979" s="689"/>
      <c r="G979" s="689"/>
      <c r="H979" s="689"/>
      <c r="I979" s="689"/>
      <c r="J979" s="689"/>
      <c r="K979" s="689"/>
      <c r="L979" s="689"/>
      <c r="M979" s="689"/>
      <c r="N979" s="689"/>
      <c r="O979" s="689"/>
      <c r="P979" s="689"/>
      <c r="Q979" s="689"/>
      <c r="R979" s="689"/>
      <c r="S979" s="689"/>
      <c r="T979" s="689"/>
      <c r="U979" s="689"/>
      <c r="V979" s="689"/>
      <c r="W979" s="689"/>
      <c r="X979" s="689"/>
      <c r="Y979" s="689"/>
      <c r="Z979" s="538"/>
      <c r="AA979" s="38"/>
      <c r="AB979" s="38"/>
      <c r="AD979" s="90"/>
    </row>
    <row r="980" spans="1:33" ht="18.75" customHeight="1" x14ac:dyDescent="0.25">
      <c r="A980" s="485">
        <f>A977+1</f>
        <v>750</v>
      </c>
      <c r="B980" s="321" t="s">
        <v>293</v>
      </c>
      <c r="C980" s="486">
        <f t="shared" ref="C980:C986" si="317">D980+M980+O980+Q980+S980+U980+W980+X980+Y980</f>
        <v>3490461.24</v>
      </c>
      <c r="D980" s="531">
        <f t="shared" ref="D980:D986" si="318">E980+F980+G980+H980+I980+J980</f>
        <v>336801.5</v>
      </c>
      <c r="E980" s="483"/>
      <c r="F980" s="483">
        <v>336801.5</v>
      </c>
      <c r="G980" s="113"/>
      <c r="H980" s="113"/>
      <c r="I980" s="113"/>
      <c r="J980" s="113"/>
      <c r="K980" s="113"/>
      <c r="L980" s="113"/>
      <c r="M980" s="113"/>
      <c r="N980" s="483">
        <v>133.5</v>
      </c>
      <c r="O980" s="483">
        <v>2139871</v>
      </c>
      <c r="P980" s="113"/>
      <c r="Q980" s="113"/>
      <c r="R980" s="483">
        <v>304.3</v>
      </c>
      <c r="S980" s="483">
        <v>1013788.74</v>
      </c>
      <c r="T980" s="113"/>
      <c r="U980" s="113"/>
      <c r="V980" s="113"/>
      <c r="W980" s="113"/>
      <c r="X980" s="113"/>
      <c r="Y980" s="113"/>
      <c r="Z980" s="528"/>
      <c r="AA980" s="38"/>
      <c r="AB980" s="38"/>
      <c r="AD980" s="90"/>
    </row>
    <row r="981" spans="1:33" ht="18.75" customHeight="1" x14ac:dyDescent="0.25">
      <c r="A981" s="485">
        <f>A980+1</f>
        <v>751</v>
      </c>
      <c r="B981" s="321" t="s">
        <v>1745</v>
      </c>
      <c r="C981" s="486">
        <f t="shared" si="317"/>
        <v>200000.02</v>
      </c>
      <c r="D981" s="531">
        <f t="shared" si="318"/>
        <v>200000.02</v>
      </c>
      <c r="E981" s="483"/>
      <c r="F981" s="483"/>
      <c r="G981" s="113"/>
      <c r="H981" s="113"/>
      <c r="I981" s="483">
        <v>200000.02</v>
      </c>
      <c r="J981" s="113"/>
      <c r="K981" s="113"/>
      <c r="L981" s="113"/>
      <c r="M981" s="113"/>
      <c r="N981" s="483"/>
      <c r="O981" s="483"/>
      <c r="P981" s="113"/>
      <c r="Q981" s="113"/>
      <c r="R981" s="483"/>
      <c r="S981" s="483"/>
      <c r="T981" s="113"/>
      <c r="U981" s="113"/>
      <c r="V981" s="113"/>
      <c r="W981" s="113"/>
      <c r="X981" s="113"/>
      <c r="Y981" s="113"/>
      <c r="Z981" s="528"/>
      <c r="AA981" s="38"/>
      <c r="AB981" s="38"/>
      <c r="AD981" s="90"/>
    </row>
    <row r="982" spans="1:33" ht="18.75" customHeight="1" x14ac:dyDescent="0.25">
      <c r="A982" s="485">
        <f t="shared" ref="A982:A983" si="319">A981+1</f>
        <v>752</v>
      </c>
      <c r="B982" s="321" t="s">
        <v>1746</v>
      </c>
      <c r="C982" s="486">
        <f t="shared" si="317"/>
        <v>197550</v>
      </c>
      <c r="D982" s="531">
        <f t="shared" si="318"/>
        <v>197550</v>
      </c>
      <c r="E982" s="483"/>
      <c r="F982" s="483"/>
      <c r="G982" s="113"/>
      <c r="H982" s="113"/>
      <c r="I982" s="483"/>
      <c r="J982" s="483">
        <v>197550</v>
      </c>
      <c r="K982" s="113"/>
      <c r="L982" s="113"/>
      <c r="M982" s="113"/>
      <c r="N982" s="483"/>
      <c r="O982" s="483"/>
      <c r="P982" s="113"/>
      <c r="Q982" s="113"/>
      <c r="R982" s="483"/>
      <c r="S982" s="483"/>
      <c r="T982" s="113"/>
      <c r="U982" s="113"/>
      <c r="V982" s="113"/>
      <c r="W982" s="113"/>
      <c r="X982" s="113"/>
      <c r="Y982" s="113"/>
      <c r="Z982" s="528"/>
      <c r="AA982" s="38"/>
      <c r="AB982" s="38"/>
      <c r="AD982" s="90"/>
    </row>
    <row r="983" spans="1:33" ht="18.75" customHeight="1" x14ac:dyDescent="0.25">
      <c r="A983" s="485">
        <f t="shared" si="319"/>
        <v>753</v>
      </c>
      <c r="B983" s="321" t="s">
        <v>1708</v>
      </c>
      <c r="C983" s="486">
        <f t="shared" si="317"/>
        <v>1087400.68</v>
      </c>
      <c r="D983" s="531">
        <f t="shared" si="318"/>
        <v>0</v>
      </c>
      <c r="E983" s="483"/>
      <c r="F983" s="483"/>
      <c r="G983" s="113"/>
      <c r="H983" s="113"/>
      <c r="I983" s="113"/>
      <c r="J983" s="113"/>
      <c r="K983" s="113"/>
      <c r="L983" s="113"/>
      <c r="M983" s="113"/>
      <c r="N983" s="483">
        <v>839</v>
      </c>
      <c r="O983" s="483">
        <v>1087400.68</v>
      </c>
      <c r="P983" s="113"/>
      <c r="Q983" s="113"/>
      <c r="R983" s="483"/>
      <c r="S983" s="483"/>
      <c r="T983" s="113"/>
      <c r="U983" s="113"/>
      <c r="V983" s="113"/>
      <c r="W983" s="113"/>
      <c r="X983" s="113"/>
      <c r="Y983" s="113"/>
      <c r="Z983" s="528"/>
      <c r="AA983" s="38"/>
      <c r="AB983" s="38"/>
      <c r="AD983" s="90"/>
    </row>
    <row r="984" spans="1:33" ht="21" customHeight="1" x14ac:dyDescent="0.25">
      <c r="A984" s="485">
        <f t="shared" ref="A984:A986" si="320">A983+1</f>
        <v>754</v>
      </c>
      <c r="B984" s="322" t="s">
        <v>1359</v>
      </c>
      <c r="C984" s="486">
        <f t="shared" si="317"/>
        <v>384000.07999999996</v>
      </c>
      <c r="D984" s="531">
        <f t="shared" si="318"/>
        <v>0</v>
      </c>
      <c r="E984" s="531"/>
      <c r="F984" s="531"/>
      <c r="G984" s="531"/>
      <c r="H984" s="531"/>
      <c r="I984" s="531"/>
      <c r="J984" s="531"/>
      <c r="K984" s="531"/>
      <c r="L984" s="531"/>
      <c r="M984" s="531"/>
      <c r="N984" s="531"/>
      <c r="O984" s="531"/>
      <c r="P984" s="531"/>
      <c r="Q984" s="531"/>
      <c r="R984" s="531"/>
      <c r="S984" s="531"/>
      <c r="T984" s="531"/>
      <c r="U984" s="531"/>
      <c r="V984" s="531"/>
      <c r="W984" s="531"/>
      <c r="X984" s="531"/>
      <c r="Y984" s="531">
        <v>384000.07999999996</v>
      </c>
      <c r="Z984" s="527"/>
      <c r="AA984" s="38"/>
      <c r="AB984" s="38" t="s">
        <v>1360</v>
      </c>
      <c r="AC984" s="90"/>
      <c r="AD984" s="90"/>
      <c r="AG984" s="91"/>
    </row>
    <row r="985" spans="1:33" ht="18.75" customHeight="1" x14ac:dyDescent="0.25">
      <c r="A985" s="485">
        <f t="shared" si="320"/>
        <v>755</v>
      </c>
      <c r="B985" s="322" t="s">
        <v>1361</v>
      </c>
      <c r="C985" s="486">
        <f t="shared" si="317"/>
        <v>318270.23</v>
      </c>
      <c r="D985" s="531">
        <f t="shared" si="318"/>
        <v>0</v>
      </c>
      <c r="E985" s="531"/>
      <c r="F985" s="531"/>
      <c r="G985" s="531"/>
      <c r="H985" s="531"/>
      <c r="I985" s="531"/>
      <c r="J985" s="531"/>
      <c r="K985" s="531"/>
      <c r="L985" s="531"/>
      <c r="M985" s="531"/>
      <c r="N985" s="531"/>
      <c r="O985" s="531"/>
      <c r="P985" s="531"/>
      <c r="Q985" s="531"/>
      <c r="R985" s="531"/>
      <c r="S985" s="531"/>
      <c r="T985" s="531"/>
      <c r="U985" s="531"/>
      <c r="V985" s="531"/>
      <c r="W985" s="531"/>
      <c r="X985" s="531"/>
      <c r="Y985" s="531">
        <v>318270.23</v>
      </c>
      <c r="Z985" s="527"/>
      <c r="AA985" s="38"/>
      <c r="AB985" s="38" t="s">
        <v>136</v>
      </c>
      <c r="AC985" s="90"/>
      <c r="AD985" s="90"/>
      <c r="AG985" s="91"/>
    </row>
    <row r="986" spans="1:33" ht="18.75" customHeight="1" x14ac:dyDescent="0.25">
      <c r="A986" s="485">
        <f t="shared" si="320"/>
        <v>756</v>
      </c>
      <c r="B986" s="322" t="s">
        <v>1362</v>
      </c>
      <c r="C986" s="486">
        <f t="shared" si="317"/>
        <v>180040.12</v>
      </c>
      <c r="D986" s="531">
        <f t="shared" si="318"/>
        <v>0</v>
      </c>
      <c r="E986" s="531"/>
      <c r="F986" s="531"/>
      <c r="G986" s="531"/>
      <c r="H986" s="531"/>
      <c r="I986" s="531"/>
      <c r="J986" s="531"/>
      <c r="K986" s="531"/>
      <c r="L986" s="531"/>
      <c r="M986" s="531"/>
      <c r="N986" s="531"/>
      <c r="O986" s="531"/>
      <c r="P986" s="531"/>
      <c r="Q986" s="531"/>
      <c r="R986" s="531"/>
      <c r="S986" s="531"/>
      <c r="T986" s="531"/>
      <c r="U986" s="531"/>
      <c r="V986" s="531"/>
      <c r="W986" s="531"/>
      <c r="X986" s="531"/>
      <c r="Y986" s="531">
        <v>180040.12</v>
      </c>
      <c r="Z986" s="527"/>
      <c r="AA986" s="38"/>
      <c r="AB986" s="38" t="s">
        <v>136</v>
      </c>
      <c r="AC986" s="90"/>
      <c r="AD986" s="90"/>
      <c r="AG986" s="91"/>
    </row>
    <row r="987" spans="1:33" ht="18.75" customHeight="1" x14ac:dyDescent="0.25">
      <c r="A987" s="659" t="s">
        <v>17</v>
      </c>
      <c r="B987" s="660"/>
      <c r="C987" s="486">
        <f>SUM(C980:C986)</f>
        <v>5857722.3700000001</v>
      </c>
      <c r="D987" s="483">
        <f t="shared" ref="D987:Y987" si="321">SUM(D980:D986)</f>
        <v>734351.52</v>
      </c>
      <c r="E987" s="483">
        <f t="shared" si="321"/>
        <v>0</v>
      </c>
      <c r="F987" s="483">
        <f t="shared" si="321"/>
        <v>336801.5</v>
      </c>
      <c r="G987" s="483">
        <f t="shared" si="321"/>
        <v>0</v>
      </c>
      <c r="H987" s="483">
        <f t="shared" si="321"/>
        <v>0</v>
      </c>
      <c r="I987" s="483">
        <f t="shared" si="321"/>
        <v>200000.02</v>
      </c>
      <c r="J987" s="483">
        <f t="shared" si="321"/>
        <v>197550</v>
      </c>
      <c r="K987" s="483">
        <f t="shared" si="321"/>
        <v>0</v>
      </c>
      <c r="L987" s="483">
        <f t="shared" si="321"/>
        <v>0</v>
      </c>
      <c r="M987" s="483">
        <f t="shared" si="321"/>
        <v>0</v>
      </c>
      <c r="N987" s="483">
        <f t="shared" si="321"/>
        <v>972.5</v>
      </c>
      <c r="O987" s="483">
        <f t="shared" si="321"/>
        <v>3227271.6799999997</v>
      </c>
      <c r="P987" s="483">
        <f t="shared" si="321"/>
        <v>0</v>
      </c>
      <c r="Q987" s="483">
        <f t="shared" si="321"/>
        <v>0</v>
      </c>
      <c r="R987" s="483">
        <f t="shared" si="321"/>
        <v>304.3</v>
      </c>
      <c r="S987" s="483">
        <f t="shared" si="321"/>
        <v>1013788.74</v>
      </c>
      <c r="T987" s="483">
        <f t="shared" si="321"/>
        <v>0</v>
      </c>
      <c r="U987" s="483">
        <f t="shared" si="321"/>
        <v>0</v>
      </c>
      <c r="V987" s="483">
        <f t="shared" si="321"/>
        <v>0</v>
      </c>
      <c r="W987" s="483">
        <f t="shared" si="321"/>
        <v>0</v>
      </c>
      <c r="X987" s="483">
        <f t="shared" si="321"/>
        <v>0</v>
      </c>
      <c r="Y987" s="483">
        <f t="shared" si="321"/>
        <v>882310.42999999993</v>
      </c>
      <c r="Z987" s="486">
        <f>(C987-Y987)*0.0214</f>
        <v>106473.815516</v>
      </c>
      <c r="AA987" s="486">
        <f>SUM(AA980:AA986)</f>
        <v>0</v>
      </c>
      <c r="AB987" s="486">
        <f>SUM(AB980:AB986)</f>
        <v>0</v>
      </c>
      <c r="AD987" s="90"/>
    </row>
    <row r="988" spans="1:33" ht="18.75" customHeight="1" x14ac:dyDescent="0.25">
      <c r="A988" s="530" t="s">
        <v>1747</v>
      </c>
      <c r="B988" s="539"/>
      <c r="C988" s="535"/>
      <c r="D988" s="483"/>
      <c r="E988" s="483"/>
      <c r="F988" s="483"/>
      <c r="G988" s="483"/>
      <c r="H988" s="483"/>
      <c r="I988" s="483"/>
      <c r="J988" s="483"/>
      <c r="K988" s="483"/>
      <c r="L988" s="483"/>
      <c r="M988" s="483"/>
      <c r="N988" s="483"/>
      <c r="O988" s="483"/>
      <c r="P988" s="483"/>
      <c r="Q988" s="483"/>
      <c r="R988" s="483"/>
      <c r="S988" s="483"/>
      <c r="T988" s="483"/>
      <c r="U988" s="483"/>
      <c r="V988" s="483"/>
      <c r="W988" s="483"/>
      <c r="X988" s="483"/>
      <c r="Y988" s="483"/>
      <c r="Z988" s="486"/>
      <c r="AA988" s="486"/>
      <c r="AB988" s="486"/>
      <c r="AD988" s="90"/>
    </row>
    <row r="989" spans="1:33" ht="18.75" customHeight="1" x14ac:dyDescent="0.25">
      <c r="A989" s="485">
        <f>A986+1</f>
        <v>757</v>
      </c>
      <c r="B989" s="490" t="s">
        <v>1748</v>
      </c>
      <c r="C989" s="486">
        <f>D989+M989+O989+Q989+S989+U989+W989+X989+Y989</f>
        <v>593802.05000000005</v>
      </c>
      <c r="D989" s="531">
        <f>E989+F989+G989+H989+I989+J989</f>
        <v>593802.05000000005</v>
      </c>
      <c r="E989" s="483"/>
      <c r="F989" s="483">
        <v>593802.05000000005</v>
      </c>
      <c r="G989" s="483"/>
      <c r="H989" s="483"/>
      <c r="I989" s="483"/>
      <c r="J989" s="483"/>
      <c r="K989" s="483"/>
      <c r="L989" s="483"/>
      <c r="M989" s="483"/>
      <c r="N989" s="483"/>
      <c r="O989" s="483"/>
      <c r="P989" s="483"/>
      <c r="Q989" s="483"/>
      <c r="R989" s="483"/>
      <c r="S989" s="483"/>
      <c r="T989" s="483"/>
      <c r="U989" s="483"/>
      <c r="V989" s="483"/>
      <c r="W989" s="483"/>
      <c r="X989" s="483"/>
      <c r="Y989" s="483"/>
      <c r="Z989" s="486"/>
      <c r="AA989" s="486"/>
      <c r="AB989" s="486"/>
      <c r="AD989" s="90"/>
    </row>
    <row r="990" spans="1:33" ht="18.75" customHeight="1" x14ac:dyDescent="0.25">
      <c r="A990" s="558" t="s">
        <v>17</v>
      </c>
      <c r="B990" s="558"/>
      <c r="C990" s="527">
        <f>SUM(C989:C989)</f>
        <v>593802.05000000005</v>
      </c>
      <c r="D990" s="531">
        <f t="shared" ref="D990:Y990" si="322">SUM(D989:D989)</f>
        <v>593802.05000000005</v>
      </c>
      <c r="E990" s="531">
        <f t="shared" si="322"/>
        <v>0</v>
      </c>
      <c r="F990" s="531">
        <f t="shared" si="322"/>
        <v>593802.05000000005</v>
      </c>
      <c r="G990" s="531">
        <f t="shared" si="322"/>
        <v>0</v>
      </c>
      <c r="H990" s="531">
        <f t="shared" si="322"/>
        <v>0</v>
      </c>
      <c r="I990" s="531">
        <f t="shared" si="322"/>
        <v>0</v>
      </c>
      <c r="J990" s="531">
        <f t="shared" si="322"/>
        <v>0</v>
      </c>
      <c r="K990" s="531">
        <f t="shared" si="322"/>
        <v>0</v>
      </c>
      <c r="L990" s="531">
        <f t="shared" si="322"/>
        <v>0</v>
      </c>
      <c r="M990" s="531">
        <f t="shared" si="322"/>
        <v>0</v>
      </c>
      <c r="N990" s="531">
        <f t="shared" si="322"/>
        <v>0</v>
      </c>
      <c r="O990" s="531">
        <f t="shared" si="322"/>
        <v>0</v>
      </c>
      <c r="P990" s="531">
        <f t="shared" si="322"/>
        <v>0</v>
      </c>
      <c r="Q990" s="531">
        <f t="shared" si="322"/>
        <v>0</v>
      </c>
      <c r="R990" s="531">
        <f t="shared" si="322"/>
        <v>0</v>
      </c>
      <c r="S990" s="531">
        <f t="shared" si="322"/>
        <v>0</v>
      </c>
      <c r="T990" s="531">
        <f t="shared" si="322"/>
        <v>0</v>
      </c>
      <c r="U990" s="531">
        <f t="shared" si="322"/>
        <v>0</v>
      </c>
      <c r="V990" s="531">
        <f t="shared" si="322"/>
        <v>0</v>
      </c>
      <c r="W990" s="531">
        <f t="shared" si="322"/>
        <v>0</v>
      </c>
      <c r="X990" s="531">
        <f t="shared" si="322"/>
        <v>0</v>
      </c>
      <c r="Y990" s="531">
        <f t="shared" si="322"/>
        <v>0</v>
      </c>
      <c r="Z990" s="486">
        <f>(C990-Y990)*0.0214</f>
        <v>12707.363870000001</v>
      </c>
      <c r="AA990" s="38"/>
      <c r="AB990" s="38"/>
      <c r="AD990" s="90"/>
    </row>
    <row r="991" spans="1:33" ht="18.75" customHeight="1" x14ac:dyDescent="0.25">
      <c r="A991" s="607" t="s">
        <v>78</v>
      </c>
      <c r="B991" s="608"/>
      <c r="C991" s="609"/>
      <c r="D991" s="689"/>
      <c r="E991" s="689"/>
      <c r="F991" s="689"/>
      <c r="G991" s="689"/>
      <c r="H991" s="689"/>
      <c r="I991" s="689"/>
      <c r="J991" s="689"/>
      <c r="K991" s="689"/>
      <c r="L991" s="689"/>
      <c r="M991" s="689"/>
      <c r="N991" s="689"/>
      <c r="O991" s="689"/>
      <c r="P991" s="689"/>
      <c r="Q991" s="689"/>
      <c r="R991" s="689"/>
      <c r="S991" s="689"/>
      <c r="T991" s="689"/>
      <c r="U991" s="689"/>
      <c r="V991" s="689"/>
      <c r="W991" s="689"/>
      <c r="X991" s="689"/>
      <c r="Y991" s="689"/>
      <c r="Z991" s="538"/>
      <c r="AA991" s="38"/>
      <c r="AB991" s="38"/>
      <c r="AC991" s="90"/>
      <c r="AD991" s="90"/>
    </row>
    <row r="992" spans="1:33" ht="18.75" customHeight="1" x14ac:dyDescent="0.25">
      <c r="A992" s="485">
        <f>A989+1</f>
        <v>758</v>
      </c>
      <c r="B992" s="10" t="s">
        <v>294</v>
      </c>
      <c r="C992" s="486">
        <f t="shared" ref="C992:C997" si="323">D992+M992+O992+Q992+S992+U992+W992+X992+Y992</f>
        <v>7705718.5999999996</v>
      </c>
      <c r="D992" s="531">
        <f t="shared" ref="D992:D997" si="324">E992+F992+G992+H992+I992+J992</f>
        <v>7705718.5999999996</v>
      </c>
      <c r="E992" s="483"/>
      <c r="F992" s="531"/>
      <c r="G992" s="531">
        <v>5017360</v>
      </c>
      <c r="H992" s="531">
        <v>894996.96</v>
      </c>
      <c r="I992" s="531">
        <v>1793361.64</v>
      </c>
      <c r="J992" s="531"/>
      <c r="K992" s="531"/>
      <c r="L992" s="531"/>
      <c r="M992" s="531"/>
      <c r="N992" s="464"/>
      <c r="O992" s="483"/>
      <c r="P992" s="531"/>
      <c r="Q992" s="531"/>
      <c r="R992" s="531"/>
      <c r="S992" s="531"/>
      <c r="T992" s="531"/>
      <c r="U992" s="531"/>
      <c r="V992" s="531"/>
      <c r="W992" s="531"/>
      <c r="X992" s="531"/>
      <c r="Y992" s="483"/>
      <c r="Z992" s="486"/>
      <c r="AA992" s="38"/>
      <c r="AB992" s="38"/>
      <c r="AD992" s="90"/>
    </row>
    <row r="993" spans="1:33" ht="18.75" customHeight="1" x14ac:dyDescent="0.2">
      <c r="A993" s="529">
        <f>A992+1</f>
        <v>759</v>
      </c>
      <c r="B993" s="339" t="s">
        <v>295</v>
      </c>
      <c r="C993" s="486">
        <f t="shared" si="323"/>
        <v>3778921.68</v>
      </c>
      <c r="D993" s="531">
        <f t="shared" si="324"/>
        <v>3778921.68</v>
      </c>
      <c r="E993" s="483"/>
      <c r="F993" s="531">
        <v>508288.54</v>
      </c>
      <c r="G993" s="531">
        <v>2110938.58</v>
      </c>
      <c r="H993" s="531">
        <v>397414.56</v>
      </c>
      <c r="I993" s="531">
        <v>523632.08</v>
      </c>
      <c r="J993" s="531">
        <v>238647.92</v>
      </c>
      <c r="K993" s="531"/>
      <c r="L993" s="531"/>
      <c r="M993" s="531"/>
      <c r="N993" s="464"/>
      <c r="O993" s="483"/>
      <c r="P993" s="531"/>
      <c r="Q993" s="531"/>
      <c r="R993" s="531"/>
      <c r="S993" s="483"/>
      <c r="T993" s="531"/>
      <c r="U993" s="531"/>
      <c r="V993" s="531"/>
      <c r="W993" s="531"/>
      <c r="X993" s="531"/>
      <c r="Y993" s="483"/>
      <c r="Z993" s="486"/>
      <c r="AA993" s="38"/>
      <c r="AB993" s="38"/>
      <c r="AD993" s="90"/>
    </row>
    <row r="994" spans="1:33" ht="18.75" customHeight="1" x14ac:dyDescent="0.2">
      <c r="A994" s="529">
        <f>A993+1</f>
        <v>760</v>
      </c>
      <c r="B994" s="339" t="s">
        <v>296</v>
      </c>
      <c r="C994" s="486">
        <f t="shared" si="323"/>
        <v>2708793.8400000003</v>
      </c>
      <c r="D994" s="531">
        <f t="shared" si="324"/>
        <v>2708793.8400000003</v>
      </c>
      <c r="E994" s="483"/>
      <c r="F994" s="531">
        <v>341728</v>
      </c>
      <c r="G994" s="531">
        <v>1555677.78</v>
      </c>
      <c r="H994" s="531">
        <v>321893.38</v>
      </c>
      <c r="I994" s="531">
        <v>315784.52</v>
      </c>
      <c r="J994" s="531">
        <v>173710.16</v>
      </c>
      <c r="K994" s="531"/>
      <c r="L994" s="531"/>
      <c r="M994" s="531"/>
      <c r="N994" s="464"/>
      <c r="O994" s="483"/>
      <c r="P994" s="531"/>
      <c r="Q994" s="531"/>
      <c r="R994" s="531"/>
      <c r="S994" s="483"/>
      <c r="T994" s="531"/>
      <c r="U994" s="531"/>
      <c r="V994" s="531"/>
      <c r="W994" s="531"/>
      <c r="X994" s="531"/>
      <c r="Y994" s="483"/>
      <c r="Z994" s="486"/>
      <c r="AA994" s="38"/>
      <c r="AB994" s="38"/>
      <c r="AD994" s="90"/>
    </row>
    <row r="995" spans="1:33" ht="18.75" customHeight="1" x14ac:dyDescent="0.2">
      <c r="A995" s="529">
        <f>A994+1</f>
        <v>761</v>
      </c>
      <c r="B995" s="339" t="s">
        <v>297</v>
      </c>
      <c r="C995" s="486">
        <f t="shared" si="323"/>
        <v>2754652.18</v>
      </c>
      <c r="D995" s="531">
        <f t="shared" si="324"/>
        <v>2754652.18</v>
      </c>
      <c r="E995" s="483"/>
      <c r="F995" s="531">
        <v>387586.34</v>
      </c>
      <c r="G995" s="531">
        <v>1555677.78</v>
      </c>
      <c r="H995" s="531">
        <v>321893.38</v>
      </c>
      <c r="I995" s="531">
        <v>315784.52</v>
      </c>
      <c r="J995" s="531">
        <v>173710.16</v>
      </c>
      <c r="K995" s="531"/>
      <c r="L995" s="531"/>
      <c r="M995" s="531"/>
      <c r="N995" s="464"/>
      <c r="O995" s="483"/>
      <c r="P995" s="531"/>
      <c r="Q995" s="531"/>
      <c r="R995" s="531"/>
      <c r="S995" s="483"/>
      <c r="T995" s="531"/>
      <c r="U995" s="531"/>
      <c r="V995" s="531"/>
      <c r="W995" s="531"/>
      <c r="X995" s="531"/>
      <c r="Y995" s="483"/>
      <c r="Z995" s="486"/>
      <c r="AA995" s="38"/>
      <c r="AB995" s="38"/>
      <c r="AD995" s="90"/>
    </row>
    <row r="996" spans="1:33" ht="18.75" customHeight="1" x14ac:dyDescent="0.2">
      <c r="A996" s="529">
        <f>A995+1</f>
        <v>762</v>
      </c>
      <c r="B996" s="339" t="s">
        <v>298</v>
      </c>
      <c r="C996" s="486">
        <f t="shared" si="323"/>
        <v>3737954.58</v>
      </c>
      <c r="D996" s="531">
        <f t="shared" si="324"/>
        <v>3737954.58</v>
      </c>
      <c r="E996" s="483"/>
      <c r="F996" s="531">
        <v>458313.18</v>
      </c>
      <c r="G996" s="531">
        <v>2110946.84</v>
      </c>
      <c r="H996" s="531">
        <v>397414.56</v>
      </c>
      <c r="I996" s="531">
        <v>532632.07999999996</v>
      </c>
      <c r="J996" s="531">
        <v>238647.92</v>
      </c>
      <c r="K996" s="531"/>
      <c r="L996" s="531"/>
      <c r="M996" s="531"/>
      <c r="N996" s="464"/>
      <c r="O996" s="483"/>
      <c r="P996" s="531"/>
      <c r="Q996" s="531"/>
      <c r="R996" s="531"/>
      <c r="S996" s="483"/>
      <c r="T996" s="531"/>
      <c r="U996" s="531"/>
      <c r="V996" s="531"/>
      <c r="W996" s="531"/>
      <c r="X996" s="531"/>
      <c r="Y996" s="483"/>
      <c r="Z996" s="486"/>
      <c r="AA996" s="38"/>
      <c r="AB996" s="38"/>
      <c r="AD996" s="90"/>
    </row>
    <row r="997" spans="1:33" ht="18.75" customHeight="1" x14ac:dyDescent="0.2">
      <c r="A997" s="529">
        <f>A996+1</f>
        <v>763</v>
      </c>
      <c r="B997" s="339" t="s">
        <v>299</v>
      </c>
      <c r="C997" s="486">
        <f t="shared" si="323"/>
        <v>3683820.76</v>
      </c>
      <c r="D997" s="531">
        <f t="shared" si="324"/>
        <v>3683820.76</v>
      </c>
      <c r="E997" s="483"/>
      <c r="F997" s="531">
        <v>452255.06</v>
      </c>
      <c r="G997" s="531">
        <v>2071871.14</v>
      </c>
      <c r="H997" s="531">
        <v>397414.56</v>
      </c>
      <c r="I997" s="531">
        <v>523632.08</v>
      </c>
      <c r="J997" s="531">
        <v>238647.92</v>
      </c>
      <c r="K997" s="531"/>
      <c r="L997" s="531"/>
      <c r="M997" s="531"/>
      <c r="N997" s="464"/>
      <c r="O997" s="483"/>
      <c r="P997" s="531"/>
      <c r="Q997" s="531"/>
      <c r="R997" s="531"/>
      <c r="S997" s="483"/>
      <c r="T997" s="531"/>
      <c r="U997" s="531"/>
      <c r="V997" s="531"/>
      <c r="W997" s="531"/>
      <c r="X997" s="531"/>
      <c r="Y997" s="483"/>
      <c r="Z997" s="486"/>
      <c r="AA997" s="38"/>
      <c r="AB997" s="38"/>
      <c r="AD997" s="90"/>
    </row>
    <row r="998" spans="1:33" ht="18.75" customHeight="1" x14ac:dyDescent="0.25">
      <c r="A998" s="558" t="s">
        <v>17</v>
      </c>
      <c r="B998" s="558"/>
      <c r="C998" s="527">
        <f>SUM(C992:C997)</f>
        <v>24369861.640000001</v>
      </c>
      <c r="D998" s="531">
        <f t="shared" ref="D998:Y998" si="325">SUM(D992:D997)</f>
        <v>24369861.640000001</v>
      </c>
      <c r="E998" s="531">
        <f t="shared" si="325"/>
        <v>0</v>
      </c>
      <c r="F998" s="531">
        <f t="shared" si="325"/>
        <v>2148171.12</v>
      </c>
      <c r="G998" s="531">
        <f t="shared" si="325"/>
        <v>14422472.119999999</v>
      </c>
      <c r="H998" s="531">
        <f t="shared" si="325"/>
        <v>2731027.4</v>
      </c>
      <c r="I998" s="531">
        <f t="shared" si="325"/>
        <v>4004826.92</v>
      </c>
      <c r="J998" s="531">
        <f t="shared" si="325"/>
        <v>1063364.08</v>
      </c>
      <c r="K998" s="531">
        <f t="shared" si="325"/>
        <v>0</v>
      </c>
      <c r="L998" s="531">
        <f t="shared" si="325"/>
        <v>0</v>
      </c>
      <c r="M998" s="531">
        <f t="shared" si="325"/>
        <v>0</v>
      </c>
      <c r="N998" s="531">
        <f t="shared" si="325"/>
        <v>0</v>
      </c>
      <c r="O998" s="531">
        <f t="shared" si="325"/>
        <v>0</v>
      </c>
      <c r="P998" s="531">
        <f t="shared" si="325"/>
        <v>0</v>
      </c>
      <c r="Q998" s="531">
        <f t="shared" si="325"/>
        <v>0</v>
      </c>
      <c r="R998" s="531">
        <f t="shared" si="325"/>
        <v>0</v>
      </c>
      <c r="S998" s="531">
        <f t="shared" si="325"/>
        <v>0</v>
      </c>
      <c r="T998" s="531">
        <f t="shared" si="325"/>
        <v>0</v>
      </c>
      <c r="U998" s="531">
        <f t="shared" si="325"/>
        <v>0</v>
      </c>
      <c r="V998" s="531">
        <f t="shared" si="325"/>
        <v>0</v>
      </c>
      <c r="W998" s="531">
        <f t="shared" si="325"/>
        <v>0</v>
      </c>
      <c r="X998" s="531">
        <f t="shared" si="325"/>
        <v>0</v>
      </c>
      <c r="Y998" s="531">
        <f t="shared" si="325"/>
        <v>0</v>
      </c>
      <c r="Z998" s="486">
        <f>(C998-Y998)*0.0214</f>
        <v>521515.03909599996</v>
      </c>
      <c r="AA998" s="38"/>
      <c r="AB998" s="38"/>
      <c r="AC998" s="90"/>
      <c r="AD998" s="90"/>
      <c r="AG998" s="91"/>
    </row>
    <row r="999" spans="1:33" ht="18.75" customHeight="1" x14ac:dyDescent="0.25">
      <c r="A999" s="607" t="s">
        <v>79</v>
      </c>
      <c r="B999" s="608"/>
      <c r="C999" s="609"/>
      <c r="D999" s="689"/>
      <c r="E999" s="689"/>
      <c r="F999" s="689"/>
      <c r="G999" s="689"/>
      <c r="H999" s="689"/>
      <c r="I999" s="689"/>
      <c r="J999" s="689"/>
      <c r="K999" s="689"/>
      <c r="L999" s="689"/>
      <c r="M999" s="689"/>
      <c r="N999" s="689"/>
      <c r="O999" s="689"/>
      <c r="P999" s="689"/>
      <c r="Q999" s="689"/>
      <c r="R999" s="689"/>
      <c r="S999" s="689"/>
      <c r="T999" s="689"/>
      <c r="U999" s="689"/>
      <c r="V999" s="689"/>
      <c r="W999" s="689"/>
      <c r="X999" s="689"/>
      <c r="Y999" s="689"/>
      <c r="Z999" s="538"/>
      <c r="AA999" s="38"/>
      <c r="AB999" s="38"/>
      <c r="AD999" s="90"/>
    </row>
    <row r="1000" spans="1:33" ht="18.75" customHeight="1" x14ac:dyDescent="0.25">
      <c r="A1000" s="134">
        <f>A997+1</f>
        <v>764</v>
      </c>
      <c r="B1000" s="339" t="s">
        <v>300</v>
      </c>
      <c r="C1000" s="486">
        <f t="shared" ref="C1000:C1012" si="326">D1000+M1000+O1000+Q1000+S1000+U1000+W1000+X1000+Y1000</f>
        <v>4564506.3099999996</v>
      </c>
      <c r="D1000" s="531">
        <f t="shared" ref="D1000:D1012" si="327">E1000+F1000+G1000+H1000+I1000+J1000</f>
        <v>4564506.3099999996</v>
      </c>
      <c r="E1000" s="483"/>
      <c r="F1000" s="531">
        <v>588836.17000000004</v>
      </c>
      <c r="G1000" s="531">
        <v>2917253.8</v>
      </c>
      <c r="H1000" s="531">
        <v>395164.3</v>
      </c>
      <c r="I1000" s="531">
        <v>663252.04</v>
      </c>
      <c r="J1000" s="531"/>
      <c r="K1000" s="531"/>
      <c r="L1000" s="531"/>
      <c r="M1000" s="531"/>
      <c r="N1000" s="531"/>
      <c r="O1000" s="483"/>
      <c r="P1000" s="464"/>
      <c r="Q1000" s="464"/>
      <c r="R1000" s="464"/>
      <c r="S1000" s="483"/>
      <c r="T1000" s="531"/>
      <c r="U1000" s="531"/>
      <c r="V1000" s="531"/>
      <c r="W1000" s="531"/>
      <c r="X1000" s="531"/>
      <c r="Y1000" s="531"/>
      <c r="Z1000" s="527"/>
      <c r="AA1000" s="38"/>
      <c r="AB1000" s="38" t="s">
        <v>1363</v>
      </c>
      <c r="AC1000" s="90"/>
      <c r="AD1000" s="90"/>
    </row>
    <row r="1001" spans="1:33" ht="18.75" customHeight="1" x14ac:dyDescent="0.25">
      <c r="A1001" s="134">
        <f>A1000+1</f>
        <v>765</v>
      </c>
      <c r="B1001" s="339" t="s">
        <v>301</v>
      </c>
      <c r="C1001" s="486">
        <f t="shared" si="326"/>
        <v>4564506.33</v>
      </c>
      <c r="D1001" s="531">
        <f t="shared" si="327"/>
        <v>4564506.33</v>
      </c>
      <c r="E1001" s="483"/>
      <c r="F1001" s="531">
        <v>588836.17000000004</v>
      </c>
      <c r="G1001" s="531">
        <v>2917253.82</v>
      </c>
      <c r="H1001" s="531">
        <v>395164.3</v>
      </c>
      <c r="I1001" s="531">
        <v>663252.04</v>
      </c>
      <c r="J1001" s="531"/>
      <c r="K1001" s="531"/>
      <c r="L1001" s="531"/>
      <c r="M1001" s="531"/>
      <c r="N1001" s="531"/>
      <c r="O1001" s="531"/>
      <c r="P1001" s="464"/>
      <c r="Q1001" s="464"/>
      <c r="R1001" s="464"/>
      <c r="S1001" s="483"/>
      <c r="T1001" s="531"/>
      <c r="U1001" s="531"/>
      <c r="V1001" s="531"/>
      <c r="W1001" s="531"/>
      <c r="X1001" s="531"/>
      <c r="Y1001" s="531"/>
      <c r="Z1001" s="527"/>
      <c r="AA1001" s="38"/>
      <c r="AB1001" s="38" t="s">
        <v>1363</v>
      </c>
      <c r="AC1001" s="90"/>
      <c r="AD1001" s="90"/>
    </row>
    <row r="1002" spans="1:33" ht="18.75" customHeight="1" x14ac:dyDescent="0.25">
      <c r="A1002" s="134">
        <f>A1001+1</f>
        <v>766</v>
      </c>
      <c r="B1002" s="339" t="s">
        <v>302</v>
      </c>
      <c r="C1002" s="486">
        <f t="shared" si="326"/>
        <v>4564506.33</v>
      </c>
      <c r="D1002" s="531">
        <f t="shared" si="327"/>
        <v>4564506.33</v>
      </c>
      <c r="E1002" s="483"/>
      <c r="F1002" s="531">
        <v>588836.17000000004</v>
      </c>
      <c r="G1002" s="531">
        <v>2917253.82</v>
      </c>
      <c r="H1002" s="531">
        <v>395164.3</v>
      </c>
      <c r="I1002" s="531">
        <v>663252.04</v>
      </c>
      <c r="J1002" s="531"/>
      <c r="K1002" s="531"/>
      <c r="L1002" s="531"/>
      <c r="M1002" s="531"/>
      <c r="N1002" s="531"/>
      <c r="O1002" s="531"/>
      <c r="P1002" s="464"/>
      <c r="Q1002" s="464"/>
      <c r="R1002" s="464"/>
      <c r="S1002" s="483"/>
      <c r="T1002" s="531"/>
      <c r="U1002" s="531"/>
      <c r="V1002" s="531"/>
      <c r="W1002" s="531"/>
      <c r="X1002" s="531"/>
      <c r="Y1002" s="531"/>
      <c r="Z1002" s="527"/>
      <c r="AA1002" s="38"/>
      <c r="AB1002" s="38" t="s">
        <v>1363</v>
      </c>
      <c r="AC1002" s="90"/>
      <c r="AD1002" s="90"/>
    </row>
    <row r="1003" spans="1:33" ht="18.75" customHeight="1" x14ac:dyDescent="0.25">
      <c r="A1003" s="134">
        <f>A1002+1</f>
        <v>767</v>
      </c>
      <c r="B1003" s="339" t="s">
        <v>303</v>
      </c>
      <c r="C1003" s="486">
        <f t="shared" si="326"/>
        <v>4564506.33</v>
      </c>
      <c r="D1003" s="531">
        <f t="shared" si="327"/>
        <v>4564506.33</v>
      </c>
      <c r="E1003" s="483"/>
      <c r="F1003" s="531">
        <v>588836.17000000004</v>
      </c>
      <c r="G1003" s="531">
        <v>2917253.82</v>
      </c>
      <c r="H1003" s="531">
        <v>395164.3</v>
      </c>
      <c r="I1003" s="531">
        <v>663252.04</v>
      </c>
      <c r="J1003" s="531"/>
      <c r="K1003" s="531"/>
      <c r="L1003" s="531"/>
      <c r="M1003" s="531"/>
      <c r="N1003" s="531"/>
      <c r="O1003" s="531"/>
      <c r="P1003" s="464"/>
      <c r="Q1003" s="464"/>
      <c r="R1003" s="464"/>
      <c r="S1003" s="483"/>
      <c r="T1003" s="531"/>
      <c r="U1003" s="531"/>
      <c r="V1003" s="531"/>
      <c r="W1003" s="531"/>
      <c r="X1003" s="531"/>
      <c r="Y1003" s="531"/>
      <c r="Z1003" s="527"/>
      <c r="AA1003" s="38"/>
      <c r="AB1003" s="38" t="s">
        <v>1363</v>
      </c>
      <c r="AC1003" s="90"/>
      <c r="AD1003" s="90"/>
    </row>
    <row r="1004" spans="1:33" ht="18.75" customHeight="1" x14ac:dyDescent="0.25">
      <c r="A1004" s="134">
        <f t="shared" ref="A1004:A1012" si="328">A1003+1</f>
        <v>768</v>
      </c>
      <c r="B1004" s="315" t="s">
        <v>964</v>
      </c>
      <c r="C1004" s="486">
        <f t="shared" si="326"/>
        <v>304307.71000000002</v>
      </c>
      <c r="D1004" s="531">
        <f t="shared" si="327"/>
        <v>0</v>
      </c>
      <c r="E1004" s="483"/>
      <c r="F1004" s="531"/>
      <c r="G1004" s="531"/>
      <c r="H1004" s="531"/>
      <c r="I1004" s="531"/>
      <c r="J1004" s="531"/>
      <c r="K1004" s="531"/>
      <c r="L1004" s="531"/>
      <c r="M1004" s="531"/>
      <c r="N1004" s="531"/>
      <c r="O1004" s="531"/>
      <c r="P1004" s="464"/>
      <c r="Q1004" s="464"/>
      <c r="R1004" s="464"/>
      <c r="S1004" s="483"/>
      <c r="T1004" s="531"/>
      <c r="U1004" s="531"/>
      <c r="V1004" s="531"/>
      <c r="W1004" s="531"/>
      <c r="X1004" s="531"/>
      <c r="Y1004" s="531">
        <v>304307.71000000002</v>
      </c>
      <c r="Z1004" s="527"/>
      <c r="AA1004" s="38"/>
      <c r="AB1004" s="38" t="s">
        <v>980</v>
      </c>
      <c r="AC1004" s="90"/>
      <c r="AD1004" s="90"/>
    </row>
    <row r="1005" spans="1:33" ht="18.75" customHeight="1" x14ac:dyDescent="0.25">
      <c r="A1005" s="134">
        <f t="shared" si="328"/>
        <v>769</v>
      </c>
      <c r="B1005" s="315" t="s">
        <v>965</v>
      </c>
      <c r="C1005" s="486">
        <f t="shared" si="326"/>
        <v>304307.71000000002</v>
      </c>
      <c r="D1005" s="531">
        <f t="shared" si="327"/>
        <v>0</v>
      </c>
      <c r="E1005" s="483"/>
      <c r="F1005" s="531"/>
      <c r="G1005" s="531"/>
      <c r="H1005" s="531"/>
      <c r="I1005" s="531"/>
      <c r="J1005" s="531"/>
      <c r="K1005" s="531"/>
      <c r="L1005" s="531"/>
      <c r="M1005" s="531"/>
      <c r="N1005" s="531"/>
      <c r="O1005" s="531"/>
      <c r="P1005" s="464"/>
      <c r="Q1005" s="464"/>
      <c r="R1005" s="464"/>
      <c r="S1005" s="483"/>
      <c r="T1005" s="531"/>
      <c r="U1005" s="531"/>
      <c r="V1005" s="531"/>
      <c r="W1005" s="531"/>
      <c r="X1005" s="531"/>
      <c r="Y1005" s="531">
        <v>304307.71000000002</v>
      </c>
      <c r="Z1005" s="527"/>
      <c r="AA1005" s="38"/>
      <c r="AB1005" s="38" t="s">
        <v>980</v>
      </c>
      <c r="AC1005" s="90"/>
      <c r="AD1005" s="90"/>
    </row>
    <row r="1006" spans="1:33" ht="18.75" customHeight="1" x14ac:dyDescent="0.25">
      <c r="A1006" s="134">
        <f t="shared" si="328"/>
        <v>770</v>
      </c>
      <c r="B1006" s="315" t="s">
        <v>966</v>
      </c>
      <c r="C1006" s="486">
        <f t="shared" si="326"/>
        <v>304307.71000000002</v>
      </c>
      <c r="D1006" s="531">
        <f t="shared" si="327"/>
        <v>0</v>
      </c>
      <c r="E1006" s="483"/>
      <c r="F1006" s="531"/>
      <c r="G1006" s="531"/>
      <c r="H1006" s="531"/>
      <c r="I1006" s="531"/>
      <c r="J1006" s="531"/>
      <c r="K1006" s="531"/>
      <c r="L1006" s="531"/>
      <c r="M1006" s="531"/>
      <c r="N1006" s="531"/>
      <c r="O1006" s="531"/>
      <c r="P1006" s="464"/>
      <c r="Q1006" s="464"/>
      <c r="R1006" s="464"/>
      <c r="S1006" s="483"/>
      <c r="T1006" s="531"/>
      <c r="U1006" s="531"/>
      <c r="V1006" s="531"/>
      <c r="W1006" s="531"/>
      <c r="X1006" s="531"/>
      <c r="Y1006" s="531">
        <v>304307.71000000002</v>
      </c>
      <c r="Z1006" s="527"/>
      <c r="AA1006" s="38"/>
      <c r="AB1006" s="38" t="s">
        <v>980</v>
      </c>
      <c r="AC1006" s="90"/>
      <c r="AD1006" s="90"/>
    </row>
    <row r="1007" spans="1:33" ht="18.75" customHeight="1" x14ac:dyDescent="0.25">
      <c r="A1007" s="134">
        <f t="shared" si="328"/>
        <v>771</v>
      </c>
      <c r="B1007" s="315" t="s">
        <v>967</v>
      </c>
      <c r="C1007" s="486">
        <f t="shared" si="326"/>
        <v>961374.41</v>
      </c>
      <c r="D1007" s="531">
        <f t="shared" si="327"/>
        <v>0</v>
      </c>
      <c r="E1007" s="483"/>
      <c r="F1007" s="531"/>
      <c r="G1007" s="531"/>
      <c r="H1007" s="531"/>
      <c r="I1007" s="531"/>
      <c r="J1007" s="531"/>
      <c r="K1007" s="531"/>
      <c r="L1007" s="531"/>
      <c r="M1007" s="531"/>
      <c r="N1007" s="531"/>
      <c r="O1007" s="531"/>
      <c r="P1007" s="464"/>
      <c r="Q1007" s="464"/>
      <c r="R1007" s="464"/>
      <c r="S1007" s="483"/>
      <c r="T1007" s="531"/>
      <c r="U1007" s="531"/>
      <c r="V1007" s="531"/>
      <c r="W1007" s="531"/>
      <c r="X1007" s="531"/>
      <c r="Y1007" s="531">
        <v>961374.41</v>
      </c>
      <c r="Z1007" s="527"/>
      <c r="AA1007" s="38"/>
      <c r="AB1007" s="38" t="s">
        <v>1161</v>
      </c>
      <c r="AC1007" s="90"/>
      <c r="AD1007" s="90"/>
    </row>
    <row r="1008" spans="1:33" ht="18.75" customHeight="1" x14ac:dyDescent="0.25">
      <c r="A1008" s="134">
        <f t="shared" si="328"/>
        <v>772</v>
      </c>
      <c r="B1008" s="315" t="s">
        <v>968</v>
      </c>
      <c r="C1008" s="486">
        <f t="shared" si="326"/>
        <v>961374.41</v>
      </c>
      <c r="D1008" s="531">
        <f t="shared" si="327"/>
        <v>0</v>
      </c>
      <c r="E1008" s="483"/>
      <c r="F1008" s="531"/>
      <c r="G1008" s="531"/>
      <c r="H1008" s="531"/>
      <c r="I1008" s="531"/>
      <c r="J1008" s="531"/>
      <c r="K1008" s="531"/>
      <c r="L1008" s="531"/>
      <c r="M1008" s="531"/>
      <c r="N1008" s="531"/>
      <c r="O1008" s="531"/>
      <c r="P1008" s="464"/>
      <c r="Q1008" s="464"/>
      <c r="R1008" s="464"/>
      <c r="S1008" s="483"/>
      <c r="T1008" s="531"/>
      <c r="U1008" s="531"/>
      <c r="V1008" s="531"/>
      <c r="W1008" s="531"/>
      <c r="X1008" s="531"/>
      <c r="Y1008" s="531">
        <v>961374.41</v>
      </c>
      <c r="Z1008" s="527"/>
      <c r="AA1008" s="38"/>
      <c r="AB1008" s="38" t="s">
        <v>1161</v>
      </c>
      <c r="AC1008" s="90"/>
      <c r="AD1008" s="90"/>
    </row>
    <row r="1009" spans="1:33" ht="18.75" customHeight="1" x14ac:dyDescent="0.25">
      <c r="A1009" s="134">
        <f t="shared" si="328"/>
        <v>773</v>
      </c>
      <c r="B1009" s="315" t="s">
        <v>969</v>
      </c>
      <c r="C1009" s="486">
        <f t="shared" si="326"/>
        <v>902570.89999999991</v>
      </c>
      <c r="D1009" s="531">
        <f t="shared" si="327"/>
        <v>0</v>
      </c>
      <c r="E1009" s="483"/>
      <c r="F1009" s="531"/>
      <c r="G1009" s="531"/>
      <c r="H1009" s="531"/>
      <c r="I1009" s="531"/>
      <c r="J1009" s="531"/>
      <c r="K1009" s="531"/>
      <c r="L1009" s="531"/>
      <c r="M1009" s="531"/>
      <c r="N1009" s="531"/>
      <c r="O1009" s="531"/>
      <c r="P1009" s="464"/>
      <c r="Q1009" s="464"/>
      <c r="R1009" s="464"/>
      <c r="S1009" s="483"/>
      <c r="T1009" s="531"/>
      <c r="U1009" s="531"/>
      <c r="V1009" s="531"/>
      <c r="W1009" s="531"/>
      <c r="X1009" s="531"/>
      <c r="Y1009" s="531">
        <v>902570.89999999991</v>
      </c>
      <c r="Z1009" s="527"/>
      <c r="AA1009" s="38"/>
      <c r="AB1009" s="38" t="s">
        <v>1144</v>
      </c>
      <c r="AC1009" s="90"/>
      <c r="AD1009" s="90"/>
    </row>
    <row r="1010" spans="1:33" ht="18.75" customHeight="1" x14ac:dyDescent="0.25">
      <c r="A1010" s="134">
        <f t="shared" si="328"/>
        <v>774</v>
      </c>
      <c r="B1010" s="315" t="s">
        <v>970</v>
      </c>
      <c r="C1010" s="486">
        <f t="shared" si="326"/>
        <v>902570.89999999991</v>
      </c>
      <c r="D1010" s="531">
        <f t="shared" si="327"/>
        <v>0</v>
      </c>
      <c r="E1010" s="483"/>
      <c r="F1010" s="531"/>
      <c r="G1010" s="531"/>
      <c r="H1010" s="531"/>
      <c r="I1010" s="531"/>
      <c r="J1010" s="531"/>
      <c r="K1010" s="531"/>
      <c r="L1010" s="531"/>
      <c r="M1010" s="531"/>
      <c r="N1010" s="531"/>
      <c r="O1010" s="531"/>
      <c r="P1010" s="464"/>
      <c r="Q1010" s="464"/>
      <c r="R1010" s="464"/>
      <c r="S1010" s="483"/>
      <c r="T1010" s="531"/>
      <c r="U1010" s="531"/>
      <c r="V1010" s="531"/>
      <c r="W1010" s="531"/>
      <c r="X1010" s="531"/>
      <c r="Y1010" s="531">
        <v>902570.89999999991</v>
      </c>
      <c r="Z1010" s="527"/>
      <c r="AA1010" s="38"/>
      <c r="AB1010" s="38" t="s">
        <v>1144</v>
      </c>
      <c r="AC1010" s="90"/>
      <c r="AD1010" s="90"/>
    </row>
    <row r="1011" spans="1:33" ht="18.75" customHeight="1" x14ac:dyDescent="0.25">
      <c r="A1011" s="134">
        <f>A1010+1</f>
        <v>775</v>
      </c>
      <c r="B1011" s="315" t="s">
        <v>971</v>
      </c>
      <c r="C1011" s="486">
        <f t="shared" si="326"/>
        <v>853254.5</v>
      </c>
      <c r="D1011" s="531">
        <f t="shared" si="327"/>
        <v>0</v>
      </c>
      <c r="E1011" s="483"/>
      <c r="F1011" s="531"/>
      <c r="G1011" s="531"/>
      <c r="H1011" s="531"/>
      <c r="I1011" s="531"/>
      <c r="J1011" s="531"/>
      <c r="K1011" s="531"/>
      <c r="L1011" s="531"/>
      <c r="M1011" s="531"/>
      <c r="N1011" s="531"/>
      <c r="O1011" s="531"/>
      <c r="P1011" s="464"/>
      <c r="Q1011" s="464"/>
      <c r="R1011" s="464"/>
      <c r="S1011" s="483"/>
      <c r="T1011" s="531"/>
      <c r="U1011" s="531"/>
      <c r="V1011" s="531"/>
      <c r="W1011" s="531"/>
      <c r="X1011" s="531"/>
      <c r="Y1011" s="531">
        <v>853254.5</v>
      </c>
      <c r="Z1011" s="527"/>
      <c r="AA1011" s="38"/>
      <c r="AB1011" s="38" t="s">
        <v>1144</v>
      </c>
      <c r="AC1011" s="90"/>
      <c r="AD1011" s="90"/>
    </row>
    <row r="1012" spans="1:33" ht="18.75" customHeight="1" x14ac:dyDescent="0.25">
      <c r="A1012" s="134">
        <f t="shared" si="328"/>
        <v>776</v>
      </c>
      <c r="B1012" s="315" t="s">
        <v>972</v>
      </c>
      <c r="C1012" s="486">
        <f t="shared" si="326"/>
        <v>301487.67</v>
      </c>
      <c r="D1012" s="531">
        <f t="shared" si="327"/>
        <v>0</v>
      </c>
      <c r="E1012" s="483"/>
      <c r="F1012" s="531"/>
      <c r="G1012" s="531"/>
      <c r="H1012" s="531"/>
      <c r="I1012" s="531"/>
      <c r="J1012" s="531"/>
      <c r="K1012" s="531"/>
      <c r="L1012" s="531"/>
      <c r="M1012" s="531"/>
      <c r="N1012" s="531"/>
      <c r="O1012" s="531"/>
      <c r="P1012" s="464"/>
      <c r="Q1012" s="464"/>
      <c r="R1012" s="464"/>
      <c r="S1012" s="483"/>
      <c r="T1012" s="531"/>
      <c r="U1012" s="531"/>
      <c r="V1012" s="531"/>
      <c r="W1012" s="531"/>
      <c r="X1012" s="531"/>
      <c r="Y1012" s="531">
        <v>301487.67</v>
      </c>
      <c r="Z1012" s="527"/>
      <c r="AA1012" s="38"/>
      <c r="AB1012" s="38" t="s">
        <v>973</v>
      </c>
      <c r="AC1012" s="90"/>
      <c r="AD1012" s="90"/>
    </row>
    <row r="1013" spans="1:33" ht="18.75" customHeight="1" x14ac:dyDescent="0.25">
      <c r="A1013" s="558" t="s">
        <v>17</v>
      </c>
      <c r="B1013" s="558"/>
      <c r="C1013" s="527">
        <f>SUM(C1000:C1012)</f>
        <v>24053581.220000003</v>
      </c>
      <c r="D1013" s="531">
        <f t="shared" ref="D1013:Y1013" si="329">SUM(D1000:D1012)</f>
        <v>18258025.300000001</v>
      </c>
      <c r="E1013" s="531">
        <f t="shared" si="329"/>
        <v>0</v>
      </c>
      <c r="F1013" s="531">
        <f t="shared" si="329"/>
        <v>2355344.6800000002</v>
      </c>
      <c r="G1013" s="531">
        <f t="shared" si="329"/>
        <v>11669015.26</v>
      </c>
      <c r="H1013" s="531">
        <f t="shared" si="329"/>
        <v>1580657.2</v>
      </c>
      <c r="I1013" s="531">
        <f t="shared" si="329"/>
        <v>2653008.16</v>
      </c>
      <c r="J1013" s="531">
        <f t="shared" si="329"/>
        <v>0</v>
      </c>
      <c r="K1013" s="531">
        <f t="shared" si="329"/>
        <v>0</v>
      </c>
      <c r="L1013" s="531">
        <f t="shared" si="329"/>
        <v>0</v>
      </c>
      <c r="M1013" s="531">
        <f t="shared" si="329"/>
        <v>0</v>
      </c>
      <c r="N1013" s="531">
        <f t="shared" si="329"/>
        <v>0</v>
      </c>
      <c r="O1013" s="531">
        <f t="shared" si="329"/>
        <v>0</v>
      </c>
      <c r="P1013" s="531">
        <f t="shared" si="329"/>
        <v>0</v>
      </c>
      <c r="Q1013" s="531">
        <f t="shared" si="329"/>
        <v>0</v>
      </c>
      <c r="R1013" s="531">
        <f t="shared" si="329"/>
        <v>0</v>
      </c>
      <c r="S1013" s="531">
        <f t="shared" si="329"/>
        <v>0</v>
      </c>
      <c r="T1013" s="531">
        <f t="shared" si="329"/>
        <v>0</v>
      </c>
      <c r="U1013" s="531">
        <f t="shared" si="329"/>
        <v>0</v>
      </c>
      <c r="V1013" s="531">
        <f t="shared" si="329"/>
        <v>0</v>
      </c>
      <c r="W1013" s="531">
        <f t="shared" si="329"/>
        <v>0</v>
      </c>
      <c r="X1013" s="531">
        <f t="shared" si="329"/>
        <v>0</v>
      </c>
      <c r="Y1013" s="531">
        <f t="shared" si="329"/>
        <v>5795555.9199999999</v>
      </c>
      <c r="Z1013" s="486">
        <f>(C1013-Y1013)*0.0214</f>
        <v>390721.74142000009</v>
      </c>
      <c r="AA1013" s="527">
        <f>SUM(AA1000:AA1012)</f>
        <v>0</v>
      </c>
      <c r="AB1013" s="38"/>
      <c r="AC1013" s="90"/>
      <c r="AD1013" s="90"/>
      <c r="AG1013" s="91"/>
    </row>
    <row r="1014" spans="1:33" ht="18.75" customHeight="1" x14ac:dyDescent="0.25">
      <c r="A1014" s="530" t="s">
        <v>1749</v>
      </c>
      <c r="B1014" s="490"/>
      <c r="C1014" s="536"/>
      <c r="D1014" s="531"/>
      <c r="E1014" s="531"/>
      <c r="F1014" s="531"/>
      <c r="G1014" s="531"/>
      <c r="H1014" s="531"/>
      <c r="I1014" s="531"/>
      <c r="J1014" s="531"/>
      <c r="K1014" s="531"/>
      <c r="L1014" s="531"/>
      <c r="M1014" s="531"/>
      <c r="N1014" s="531"/>
      <c r="O1014" s="531"/>
      <c r="P1014" s="531"/>
      <c r="Q1014" s="531"/>
      <c r="R1014" s="531"/>
      <c r="S1014" s="531"/>
      <c r="T1014" s="531"/>
      <c r="U1014" s="531"/>
      <c r="V1014" s="531"/>
      <c r="W1014" s="531"/>
      <c r="X1014" s="531"/>
      <c r="Y1014" s="531"/>
      <c r="Z1014" s="486"/>
      <c r="AA1014" s="527"/>
      <c r="AB1014" s="38"/>
      <c r="AC1014" s="90"/>
      <c r="AD1014" s="90"/>
      <c r="AG1014" s="91"/>
    </row>
    <row r="1015" spans="1:33" ht="18.75" customHeight="1" x14ac:dyDescent="0.25">
      <c r="A1015" s="134">
        <f>A1012+1</f>
        <v>777</v>
      </c>
      <c r="B1015" s="490" t="s">
        <v>1750</v>
      </c>
      <c r="C1015" s="486">
        <f t="shared" ref="C1015:C1017" si="330">D1015+M1015+O1015+Q1015+S1015+U1015+W1015+X1015+Y1015</f>
        <v>1035984.08</v>
      </c>
      <c r="D1015" s="531">
        <f t="shared" ref="D1015:D1017" si="331">E1015+F1015+G1015+H1015+I1015+J1015</f>
        <v>1035984.08</v>
      </c>
      <c r="E1015" s="531"/>
      <c r="F1015" s="531">
        <v>1035984.08</v>
      </c>
      <c r="G1015" s="531"/>
      <c r="H1015" s="531"/>
      <c r="I1015" s="531"/>
      <c r="J1015" s="531"/>
      <c r="K1015" s="531"/>
      <c r="L1015" s="531"/>
      <c r="M1015" s="531"/>
      <c r="N1015" s="531"/>
      <c r="O1015" s="531"/>
      <c r="P1015" s="531"/>
      <c r="Q1015" s="531"/>
      <c r="R1015" s="531"/>
      <c r="S1015" s="531"/>
      <c r="T1015" s="531"/>
      <c r="U1015" s="531"/>
      <c r="V1015" s="531"/>
      <c r="W1015" s="531"/>
      <c r="X1015" s="531"/>
      <c r="Y1015" s="531"/>
      <c r="Z1015" s="486"/>
      <c r="AA1015" s="527"/>
      <c r="AB1015" s="38"/>
      <c r="AC1015" s="90"/>
      <c r="AD1015" s="90"/>
      <c r="AG1015" s="91"/>
    </row>
    <row r="1016" spans="1:33" ht="18.75" customHeight="1" x14ac:dyDescent="0.25">
      <c r="A1016" s="134">
        <f>A1015+1</f>
        <v>778</v>
      </c>
      <c r="B1016" s="490" t="s">
        <v>1751</v>
      </c>
      <c r="C1016" s="486">
        <f t="shared" si="330"/>
        <v>1035984.08</v>
      </c>
      <c r="D1016" s="531">
        <f t="shared" si="331"/>
        <v>1035984.08</v>
      </c>
      <c r="E1016" s="531"/>
      <c r="F1016" s="531">
        <v>1035984.08</v>
      </c>
      <c r="G1016" s="531"/>
      <c r="H1016" s="531"/>
      <c r="I1016" s="531"/>
      <c r="J1016" s="531"/>
      <c r="K1016" s="531"/>
      <c r="L1016" s="531"/>
      <c r="M1016" s="531"/>
      <c r="N1016" s="531"/>
      <c r="O1016" s="531"/>
      <c r="P1016" s="531"/>
      <c r="Q1016" s="531"/>
      <c r="R1016" s="531"/>
      <c r="S1016" s="531"/>
      <c r="T1016" s="531"/>
      <c r="U1016" s="531"/>
      <c r="V1016" s="531"/>
      <c r="W1016" s="531"/>
      <c r="X1016" s="531"/>
      <c r="Y1016" s="531"/>
      <c r="Z1016" s="486"/>
      <c r="AA1016" s="527"/>
      <c r="AB1016" s="38"/>
      <c r="AC1016" s="90"/>
      <c r="AD1016" s="90"/>
      <c r="AG1016" s="91"/>
    </row>
    <row r="1017" spans="1:33" ht="18.75" customHeight="1" x14ac:dyDescent="0.25">
      <c r="A1017" s="134">
        <f>A1016+1</f>
        <v>779</v>
      </c>
      <c r="B1017" s="490" t="s">
        <v>1752</v>
      </c>
      <c r="C1017" s="486">
        <f t="shared" si="330"/>
        <v>790000</v>
      </c>
      <c r="D1017" s="531">
        <f t="shared" si="331"/>
        <v>0</v>
      </c>
      <c r="E1017" s="531"/>
      <c r="F1017" s="531"/>
      <c r="G1017" s="531"/>
      <c r="H1017" s="531"/>
      <c r="I1017" s="531"/>
      <c r="J1017" s="531"/>
      <c r="K1017" s="531"/>
      <c r="L1017" s="531"/>
      <c r="M1017" s="531"/>
      <c r="N1017" s="531"/>
      <c r="O1017" s="531">
        <v>790000</v>
      </c>
      <c r="P1017" s="531"/>
      <c r="Q1017" s="531"/>
      <c r="R1017" s="531"/>
      <c r="S1017" s="531"/>
      <c r="T1017" s="531"/>
      <c r="U1017" s="531"/>
      <c r="V1017" s="531"/>
      <c r="W1017" s="531"/>
      <c r="X1017" s="531"/>
      <c r="Y1017" s="531"/>
      <c r="Z1017" s="486"/>
      <c r="AA1017" s="527"/>
      <c r="AB1017" s="38"/>
      <c r="AC1017" s="90"/>
      <c r="AD1017" s="90"/>
      <c r="AG1017" s="91"/>
    </row>
    <row r="1018" spans="1:33" ht="18.75" customHeight="1" x14ac:dyDescent="0.25">
      <c r="A1018" s="558" t="s">
        <v>17</v>
      </c>
      <c r="B1018" s="558"/>
      <c r="C1018" s="527">
        <f>SUM(C1015:C1017)</f>
        <v>2861968.16</v>
      </c>
      <c r="D1018" s="527">
        <f t="shared" ref="D1018:Y1018" si="332">SUM(D1015:D1017)</f>
        <v>2071968.16</v>
      </c>
      <c r="E1018" s="527">
        <f t="shared" si="332"/>
        <v>0</v>
      </c>
      <c r="F1018" s="527">
        <f t="shared" si="332"/>
        <v>2071968.16</v>
      </c>
      <c r="G1018" s="527">
        <f t="shared" si="332"/>
        <v>0</v>
      </c>
      <c r="H1018" s="527">
        <f t="shared" si="332"/>
        <v>0</v>
      </c>
      <c r="I1018" s="527">
        <f t="shared" si="332"/>
        <v>0</v>
      </c>
      <c r="J1018" s="527">
        <f t="shared" si="332"/>
        <v>0</v>
      </c>
      <c r="K1018" s="527">
        <f t="shared" si="332"/>
        <v>0</v>
      </c>
      <c r="L1018" s="527">
        <f t="shared" si="332"/>
        <v>0</v>
      </c>
      <c r="M1018" s="527">
        <f t="shared" si="332"/>
        <v>0</v>
      </c>
      <c r="N1018" s="527">
        <f t="shared" si="332"/>
        <v>0</v>
      </c>
      <c r="O1018" s="527">
        <f t="shared" si="332"/>
        <v>790000</v>
      </c>
      <c r="P1018" s="527">
        <f t="shared" si="332"/>
        <v>0</v>
      </c>
      <c r="Q1018" s="527">
        <f t="shared" si="332"/>
        <v>0</v>
      </c>
      <c r="R1018" s="527">
        <f t="shared" si="332"/>
        <v>0</v>
      </c>
      <c r="S1018" s="527">
        <f t="shared" si="332"/>
        <v>0</v>
      </c>
      <c r="T1018" s="527">
        <f t="shared" si="332"/>
        <v>0</v>
      </c>
      <c r="U1018" s="527">
        <f t="shared" si="332"/>
        <v>0</v>
      </c>
      <c r="V1018" s="527">
        <f t="shared" si="332"/>
        <v>0</v>
      </c>
      <c r="W1018" s="527">
        <f t="shared" si="332"/>
        <v>0</v>
      </c>
      <c r="X1018" s="527">
        <f t="shared" si="332"/>
        <v>0</v>
      </c>
      <c r="Y1018" s="527">
        <f t="shared" si="332"/>
        <v>0</v>
      </c>
      <c r="Z1018" s="527"/>
      <c r="AA1018" s="38"/>
      <c r="AB1018" s="38"/>
      <c r="AC1018" s="90"/>
      <c r="AD1018" s="90"/>
      <c r="AG1018" s="91"/>
    </row>
    <row r="1019" spans="1:33" ht="18.75" customHeight="1" x14ac:dyDescent="0.25">
      <c r="A1019" s="607" t="s">
        <v>80</v>
      </c>
      <c r="B1019" s="608"/>
      <c r="C1019" s="609"/>
      <c r="D1019" s="689"/>
      <c r="E1019" s="689"/>
      <c r="F1019" s="689"/>
      <c r="G1019" s="689"/>
      <c r="H1019" s="689"/>
      <c r="I1019" s="689"/>
      <c r="J1019" s="689"/>
      <c r="K1019" s="689"/>
      <c r="L1019" s="689"/>
      <c r="M1019" s="689"/>
      <c r="N1019" s="689"/>
      <c r="O1019" s="689"/>
      <c r="P1019" s="689"/>
      <c r="Q1019" s="689"/>
      <c r="R1019" s="689"/>
      <c r="S1019" s="689"/>
      <c r="T1019" s="689"/>
      <c r="U1019" s="689"/>
      <c r="V1019" s="689"/>
      <c r="W1019" s="689"/>
      <c r="X1019" s="689"/>
      <c r="Y1019" s="689"/>
      <c r="Z1019" s="538"/>
      <c r="AA1019" s="38"/>
      <c r="AB1019" s="38"/>
      <c r="AD1019" s="90"/>
    </row>
    <row r="1020" spans="1:33" ht="18.75" customHeight="1" x14ac:dyDescent="0.25">
      <c r="A1020" s="134">
        <f>A1017+1</f>
        <v>780</v>
      </c>
      <c r="B1020" s="393" t="s">
        <v>304</v>
      </c>
      <c r="C1020" s="486">
        <f>D1020+M1020+O1020+Q1020+S1020+U1020+W1020+X1020+Y1020</f>
        <v>7420379.2599999998</v>
      </c>
      <c r="D1020" s="531">
        <f>E1020+F1020+G1020+H1020+I1020+J1020</f>
        <v>0</v>
      </c>
      <c r="E1020" s="483"/>
      <c r="F1020" s="533"/>
      <c r="G1020" s="531"/>
      <c r="H1020" s="533"/>
      <c r="I1020" s="531"/>
      <c r="J1020" s="533"/>
      <c r="K1020" s="533"/>
      <c r="L1020" s="533"/>
      <c r="M1020" s="533"/>
      <c r="N1020" s="464"/>
      <c r="O1020" s="483"/>
      <c r="P1020" s="464"/>
      <c r="Q1020" s="464"/>
      <c r="R1020" s="464">
        <v>596.55999999999995</v>
      </c>
      <c r="S1020" s="464">
        <v>3657661.34</v>
      </c>
      <c r="T1020" s="464">
        <v>478.4</v>
      </c>
      <c r="U1020" s="464">
        <v>3762717.92</v>
      </c>
      <c r="V1020" s="533"/>
      <c r="W1020" s="533"/>
      <c r="X1020" s="531"/>
      <c r="Y1020" s="483"/>
      <c r="Z1020" s="486"/>
      <c r="AA1020" s="38"/>
      <c r="AB1020" s="38" t="s">
        <v>136</v>
      </c>
      <c r="AD1020" s="90"/>
    </row>
    <row r="1021" spans="1:33" ht="18.75" customHeight="1" x14ac:dyDescent="0.25">
      <c r="A1021" s="134">
        <f>A1020+1</f>
        <v>781</v>
      </c>
      <c r="B1021" s="393" t="s">
        <v>81</v>
      </c>
      <c r="C1021" s="486">
        <f>D1021+M1021+O1021+Q1021+S1021+U1021+W1021+X1021+Y1021</f>
        <v>234075.42</v>
      </c>
      <c r="D1021" s="531">
        <f>E1021+F1021+G1021+H1021+I1021+J1021</f>
        <v>234075.42</v>
      </c>
      <c r="E1021" s="483"/>
      <c r="F1021" s="533"/>
      <c r="G1021" s="531"/>
      <c r="H1021" s="531">
        <v>234075.42</v>
      </c>
      <c r="I1021" s="531"/>
      <c r="J1021" s="531"/>
      <c r="K1021" s="533"/>
      <c r="L1021" s="533"/>
      <c r="M1021" s="533"/>
      <c r="N1021" s="464"/>
      <c r="O1021" s="483"/>
      <c r="P1021" s="464"/>
      <c r="Q1021" s="464"/>
      <c r="R1021" s="464"/>
      <c r="S1021" s="464"/>
      <c r="T1021" s="464"/>
      <c r="U1021" s="464"/>
      <c r="V1021" s="533"/>
      <c r="W1021" s="533"/>
      <c r="X1021" s="531"/>
      <c r="Y1021" s="483"/>
      <c r="Z1021" s="486"/>
      <c r="AA1021" s="38"/>
      <c r="AB1021" s="38"/>
      <c r="AD1021" s="90"/>
    </row>
    <row r="1022" spans="1:33" ht="18.75" customHeight="1" x14ac:dyDescent="0.25">
      <c r="A1022" s="558" t="s">
        <v>17</v>
      </c>
      <c r="B1022" s="558"/>
      <c r="C1022" s="527">
        <f>SUM(C1020:C1021)</f>
        <v>7654454.6799999997</v>
      </c>
      <c r="D1022" s="531">
        <f t="shared" ref="D1022:Y1022" si="333">SUM(D1020:D1021)</f>
        <v>234075.42</v>
      </c>
      <c r="E1022" s="531">
        <f t="shared" si="333"/>
        <v>0</v>
      </c>
      <c r="F1022" s="531">
        <f t="shared" si="333"/>
        <v>0</v>
      </c>
      <c r="G1022" s="531">
        <f t="shared" si="333"/>
        <v>0</v>
      </c>
      <c r="H1022" s="531">
        <f t="shared" si="333"/>
        <v>234075.42</v>
      </c>
      <c r="I1022" s="531">
        <f t="shared" si="333"/>
        <v>0</v>
      </c>
      <c r="J1022" s="531">
        <f t="shared" si="333"/>
        <v>0</v>
      </c>
      <c r="K1022" s="531">
        <f t="shared" si="333"/>
        <v>0</v>
      </c>
      <c r="L1022" s="531">
        <f t="shared" ref="L1022" si="334">SUM(L1020:L1021)</f>
        <v>0</v>
      </c>
      <c r="M1022" s="531">
        <f t="shared" si="333"/>
        <v>0</v>
      </c>
      <c r="N1022" s="531">
        <f t="shared" si="333"/>
        <v>0</v>
      </c>
      <c r="O1022" s="531">
        <f t="shared" si="333"/>
        <v>0</v>
      </c>
      <c r="P1022" s="531">
        <f t="shared" si="333"/>
        <v>0</v>
      </c>
      <c r="Q1022" s="531">
        <f t="shared" si="333"/>
        <v>0</v>
      </c>
      <c r="R1022" s="531">
        <f t="shared" si="333"/>
        <v>596.55999999999995</v>
      </c>
      <c r="S1022" s="531">
        <f t="shared" si="333"/>
        <v>3657661.34</v>
      </c>
      <c r="T1022" s="531">
        <f t="shared" si="333"/>
        <v>478.4</v>
      </c>
      <c r="U1022" s="531">
        <f t="shared" si="333"/>
        <v>3762717.92</v>
      </c>
      <c r="V1022" s="531">
        <f t="shared" si="333"/>
        <v>0</v>
      </c>
      <c r="W1022" s="531">
        <f t="shared" si="333"/>
        <v>0</v>
      </c>
      <c r="X1022" s="531">
        <f t="shared" si="333"/>
        <v>0</v>
      </c>
      <c r="Y1022" s="531">
        <f t="shared" si="333"/>
        <v>0</v>
      </c>
      <c r="Z1022" s="527"/>
      <c r="AA1022" s="38"/>
      <c r="AB1022" s="38"/>
      <c r="AC1022" s="90"/>
      <c r="AD1022" s="90"/>
      <c r="AG1022" s="91"/>
    </row>
    <row r="1023" spans="1:33" ht="18.75" customHeight="1" x14ac:dyDescent="0.25">
      <c r="A1023" s="581" t="s">
        <v>82</v>
      </c>
      <c r="B1023" s="581"/>
      <c r="C1023" s="538">
        <f>C1022+C1013+C998+C978+C987+C975+C990+C1018</f>
        <v>70601681.769999996</v>
      </c>
      <c r="D1023" s="533">
        <f t="shared" ref="D1023:Y1023" si="335">D1022+D1013+D998+D978+D987+D975</f>
        <v>44080777.039999999</v>
      </c>
      <c r="E1023" s="533">
        <f t="shared" si="335"/>
        <v>0</v>
      </c>
      <c r="F1023" s="533">
        <f t="shared" si="335"/>
        <v>5324780.4600000009</v>
      </c>
      <c r="G1023" s="533">
        <f t="shared" si="335"/>
        <v>26091487.379999999</v>
      </c>
      <c r="H1023" s="533">
        <f t="shared" si="335"/>
        <v>4545760.0199999996</v>
      </c>
      <c r="I1023" s="533">
        <f t="shared" si="335"/>
        <v>6857835.0999999996</v>
      </c>
      <c r="J1023" s="533">
        <f t="shared" si="335"/>
        <v>1260914.08</v>
      </c>
      <c r="K1023" s="533">
        <f t="shared" si="335"/>
        <v>0</v>
      </c>
      <c r="L1023" s="533">
        <f t="shared" si="335"/>
        <v>0</v>
      </c>
      <c r="M1023" s="533">
        <f t="shared" si="335"/>
        <v>0</v>
      </c>
      <c r="N1023" s="533">
        <f t="shared" si="335"/>
        <v>972.5</v>
      </c>
      <c r="O1023" s="533">
        <f t="shared" si="335"/>
        <v>3227271.6799999997</v>
      </c>
      <c r="P1023" s="533">
        <f t="shared" si="335"/>
        <v>0</v>
      </c>
      <c r="Q1023" s="533">
        <f t="shared" si="335"/>
        <v>372887.62</v>
      </c>
      <c r="R1023" s="533">
        <f t="shared" si="335"/>
        <v>1728.86</v>
      </c>
      <c r="S1023" s="533">
        <f t="shared" si="335"/>
        <v>8483953.379999999</v>
      </c>
      <c r="T1023" s="533">
        <f t="shared" si="335"/>
        <v>478.4</v>
      </c>
      <c r="U1023" s="533">
        <f t="shared" si="335"/>
        <v>3762717.92</v>
      </c>
      <c r="V1023" s="533">
        <f t="shared" si="335"/>
        <v>0</v>
      </c>
      <c r="W1023" s="533">
        <f t="shared" si="335"/>
        <v>0</v>
      </c>
      <c r="X1023" s="533">
        <f t="shared" si="335"/>
        <v>0</v>
      </c>
      <c r="Y1023" s="533">
        <f t="shared" si="335"/>
        <v>7218303.9199999999</v>
      </c>
      <c r="Z1023" s="486">
        <f>(C1023-Y1023)*0.0214</f>
        <v>1356404.2859899998</v>
      </c>
      <c r="AA1023" s="38"/>
      <c r="AB1023" s="38"/>
      <c r="AC1023" s="90"/>
      <c r="AD1023" s="90"/>
    </row>
    <row r="1024" spans="1:33" ht="18.75" customHeight="1" x14ac:dyDescent="0.25">
      <c r="A1024" s="681" t="s">
        <v>83</v>
      </c>
      <c r="B1024" s="682"/>
      <c r="C1024" s="682"/>
      <c r="D1024" s="682"/>
      <c r="E1024" s="682"/>
      <c r="F1024" s="682"/>
      <c r="G1024" s="682"/>
      <c r="H1024" s="682"/>
      <c r="I1024" s="682"/>
      <c r="J1024" s="682"/>
      <c r="K1024" s="682"/>
      <c r="L1024" s="682"/>
      <c r="M1024" s="682"/>
      <c r="N1024" s="682"/>
      <c r="O1024" s="682"/>
      <c r="P1024" s="682"/>
      <c r="Q1024" s="682"/>
      <c r="R1024" s="682"/>
      <c r="S1024" s="682"/>
      <c r="T1024" s="682"/>
      <c r="U1024" s="682"/>
      <c r="V1024" s="682"/>
      <c r="W1024" s="682"/>
      <c r="X1024" s="682"/>
      <c r="Y1024" s="683"/>
      <c r="Z1024" s="368"/>
      <c r="AA1024" s="14"/>
      <c r="AB1024" s="38"/>
      <c r="AD1024" s="90"/>
    </row>
    <row r="1025" spans="1:40" ht="18.75" customHeight="1" x14ac:dyDescent="0.25">
      <c r="A1025" s="681" t="s">
        <v>84</v>
      </c>
      <c r="B1025" s="682"/>
      <c r="C1025" s="683"/>
      <c r="D1025" s="533"/>
      <c r="E1025" s="533"/>
      <c r="F1025" s="533"/>
      <c r="G1025" s="533"/>
      <c r="H1025" s="533"/>
      <c r="I1025" s="533"/>
      <c r="J1025" s="533"/>
      <c r="K1025" s="533"/>
      <c r="L1025" s="533"/>
      <c r="M1025" s="533"/>
      <c r="N1025" s="533"/>
      <c r="O1025" s="533"/>
      <c r="P1025" s="533"/>
      <c r="Q1025" s="533"/>
      <c r="R1025" s="533"/>
      <c r="S1025" s="533"/>
      <c r="T1025" s="533"/>
      <c r="U1025" s="533"/>
      <c r="V1025" s="533"/>
      <c r="W1025" s="533"/>
      <c r="X1025" s="533"/>
      <c r="Y1025" s="533"/>
      <c r="Z1025" s="538"/>
      <c r="AA1025" s="14"/>
      <c r="AB1025" s="38"/>
      <c r="AD1025" s="90"/>
    </row>
    <row r="1026" spans="1:40" ht="18.75" customHeight="1" x14ac:dyDescent="0.25">
      <c r="A1026" s="134">
        <f>A1021+1</f>
        <v>782</v>
      </c>
      <c r="B1026" s="311" t="s">
        <v>85</v>
      </c>
      <c r="C1026" s="486">
        <f>D1026+M1026+O1026+Q1026+S1026+U1026+W1026+X1026+Y1026</f>
        <v>5074320.96</v>
      </c>
      <c r="D1026" s="531">
        <f>E1026+F1026+G1026+H1026+I1026+J1026</f>
        <v>4757395.38</v>
      </c>
      <c r="E1026" s="483"/>
      <c r="F1026" s="385"/>
      <c r="G1026" s="385">
        <v>3715975.76</v>
      </c>
      <c r="H1026" s="385">
        <v>1041419.62</v>
      </c>
      <c r="I1026" s="385"/>
      <c r="J1026" s="385"/>
      <c r="K1026" s="385"/>
      <c r="L1026" s="385"/>
      <c r="M1026" s="385"/>
      <c r="N1026" s="385"/>
      <c r="O1026" s="384"/>
      <c r="P1026" s="384"/>
      <c r="Q1026" s="384"/>
      <c r="R1026" s="384"/>
      <c r="S1026" s="384"/>
      <c r="T1026" s="384"/>
      <c r="U1026" s="384"/>
      <c r="V1026" s="384"/>
      <c r="W1026" s="384"/>
      <c r="X1026" s="384">
        <v>316925.58</v>
      </c>
      <c r="Y1026" s="384"/>
      <c r="Z1026" s="375"/>
      <c r="AA1026" s="14" t="s">
        <v>353</v>
      </c>
      <c r="AB1026" s="38"/>
      <c r="AD1026" s="90"/>
    </row>
    <row r="1027" spans="1:40" ht="18.75" customHeight="1" x14ac:dyDescent="0.25">
      <c r="A1027" s="659" t="s">
        <v>17</v>
      </c>
      <c r="B1027" s="660"/>
      <c r="C1027" s="375">
        <f>C1026</f>
        <v>5074320.96</v>
      </c>
      <c r="D1027" s="384">
        <f t="shared" ref="D1027:Y1027" si="336">D1026</f>
        <v>4757395.38</v>
      </c>
      <c r="E1027" s="384">
        <f t="shared" si="336"/>
        <v>0</v>
      </c>
      <c r="F1027" s="384">
        <f t="shared" si="336"/>
        <v>0</v>
      </c>
      <c r="G1027" s="384">
        <f t="shared" si="336"/>
        <v>3715975.76</v>
      </c>
      <c r="H1027" s="384">
        <f t="shared" si="336"/>
        <v>1041419.62</v>
      </c>
      <c r="I1027" s="384">
        <f t="shared" si="336"/>
        <v>0</v>
      </c>
      <c r="J1027" s="384">
        <f t="shared" si="336"/>
        <v>0</v>
      </c>
      <c r="K1027" s="384">
        <f t="shared" si="336"/>
        <v>0</v>
      </c>
      <c r="L1027" s="384">
        <f t="shared" si="336"/>
        <v>0</v>
      </c>
      <c r="M1027" s="384">
        <f t="shared" si="336"/>
        <v>0</v>
      </c>
      <c r="N1027" s="384">
        <f t="shared" si="336"/>
        <v>0</v>
      </c>
      <c r="O1027" s="384">
        <f t="shared" si="336"/>
        <v>0</v>
      </c>
      <c r="P1027" s="384">
        <f t="shared" si="336"/>
        <v>0</v>
      </c>
      <c r="Q1027" s="384">
        <f t="shared" si="336"/>
        <v>0</v>
      </c>
      <c r="R1027" s="384">
        <f t="shared" si="336"/>
        <v>0</v>
      </c>
      <c r="S1027" s="384">
        <f t="shared" si="336"/>
        <v>0</v>
      </c>
      <c r="T1027" s="384">
        <f t="shared" si="336"/>
        <v>0</v>
      </c>
      <c r="U1027" s="384">
        <f t="shared" si="336"/>
        <v>0</v>
      </c>
      <c r="V1027" s="384">
        <f t="shared" si="336"/>
        <v>0</v>
      </c>
      <c r="W1027" s="384">
        <f t="shared" si="336"/>
        <v>0</v>
      </c>
      <c r="X1027" s="384">
        <f t="shared" si="336"/>
        <v>316925.58</v>
      </c>
      <c r="Y1027" s="384">
        <f t="shared" si="336"/>
        <v>0</v>
      </c>
      <c r="Z1027" s="375"/>
      <c r="AA1027" s="14"/>
      <c r="AB1027" s="38"/>
      <c r="AC1027" s="90"/>
      <c r="AD1027" s="90"/>
    </row>
    <row r="1028" spans="1:40" ht="18.75" customHeight="1" x14ac:dyDescent="0.25">
      <c r="A1028" s="681" t="s">
        <v>86</v>
      </c>
      <c r="B1028" s="683"/>
      <c r="C1028" s="493"/>
      <c r="D1028" s="533"/>
      <c r="E1028" s="533"/>
      <c r="F1028" s="533"/>
      <c r="G1028" s="533"/>
      <c r="H1028" s="533"/>
      <c r="I1028" s="533"/>
      <c r="J1028" s="533"/>
      <c r="K1028" s="533"/>
      <c r="L1028" s="533"/>
      <c r="M1028" s="533"/>
      <c r="N1028" s="533"/>
      <c r="O1028" s="533"/>
      <c r="P1028" s="533"/>
      <c r="Q1028" s="533"/>
      <c r="R1028" s="533"/>
      <c r="S1028" s="533"/>
      <c r="T1028" s="533"/>
      <c r="U1028" s="533"/>
      <c r="V1028" s="533"/>
      <c r="W1028" s="533"/>
      <c r="X1028" s="533"/>
      <c r="Y1028" s="533"/>
      <c r="Z1028" s="538"/>
      <c r="AA1028" s="14"/>
      <c r="AB1028" s="38"/>
      <c r="AD1028" s="90"/>
    </row>
    <row r="1029" spans="1:40" ht="18.75" customHeight="1" x14ac:dyDescent="0.25">
      <c r="A1029" s="23">
        <f>A1026+1</f>
        <v>783</v>
      </c>
      <c r="B1029" s="311" t="s">
        <v>305</v>
      </c>
      <c r="C1029" s="486">
        <f>D1029+M1029+O1029+Q1029+S1029+U1029+W1029+X1029+Y1029</f>
        <v>24266154.840000004</v>
      </c>
      <c r="D1029" s="531">
        <f>E1029+F1029+G1029+H1029+I1029+J1029</f>
        <v>0</v>
      </c>
      <c r="E1029" s="483"/>
      <c r="F1029" s="384"/>
      <c r="G1029" s="384"/>
      <c r="H1029" s="384"/>
      <c r="I1029" s="384"/>
      <c r="J1029" s="384"/>
      <c r="K1029" s="384"/>
      <c r="L1029" s="384"/>
      <c r="M1029" s="384"/>
      <c r="N1029" s="384"/>
      <c r="O1029" s="384"/>
      <c r="P1029" s="384">
        <v>588.4</v>
      </c>
      <c r="Q1029" s="384">
        <v>12595663.380000001</v>
      </c>
      <c r="R1029" s="384">
        <v>1600</v>
      </c>
      <c r="S1029" s="384">
        <v>11670491.460000001</v>
      </c>
      <c r="T1029" s="384"/>
      <c r="U1029" s="384"/>
      <c r="V1029" s="384"/>
      <c r="W1029" s="384"/>
      <c r="X1029" s="384"/>
      <c r="Y1029" s="384"/>
      <c r="Z1029" s="375"/>
      <c r="AA1029" s="14"/>
      <c r="AB1029" s="38"/>
      <c r="AD1029" s="90"/>
    </row>
    <row r="1030" spans="1:40" ht="18.75" customHeight="1" x14ac:dyDescent="0.25">
      <c r="A1030" s="23">
        <f>A1029+1</f>
        <v>784</v>
      </c>
      <c r="B1030" s="311" t="s">
        <v>306</v>
      </c>
      <c r="C1030" s="486">
        <f>D1030+M1030+O1030+Q1030+S1030+U1030+W1030+X1030+Y1030</f>
        <v>24236921.41</v>
      </c>
      <c r="D1030" s="531">
        <f>E1030+F1030+G1030+H1030+I1030+J1030</f>
        <v>0</v>
      </c>
      <c r="E1030" s="483"/>
      <c r="F1030" s="384"/>
      <c r="G1030" s="384"/>
      <c r="H1030" s="384"/>
      <c r="I1030" s="384"/>
      <c r="J1030" s="384"/>
      <c r="K1030" s="384"/>
      <c r="L1030" s="384"/>
      <c r="M1030" s="384"/>
      <c r="N1030" s="384"/>
      <c r="O1030" s="384"/>
      <c r="P1030" s="384">
        <v>588.4</v>
      </c>
      <c r="Q1030" s="384">
        <v>12532658.35</v>
      </c>
      <c r="R1030" s="384">
        <v>1600</v>
      </c>
      <c r="S1030" s="384">
        <v>11704263.060000001</v>
      </c>
      <c r="T1030" s="384"/>
      <c r="U1030" s="384"/>
      <c r="V1030" s="384"/>
      <c r="W1030" s="384"/>
      <c r="X1030" s="384"/>
      <c r="Y1030" s="384"/>
      <c r="Z1030" s="375"/>
      <c r="AA1030" s="14"/>
      <c r="AB1030" s="38"/>
      <c r="AD1030" s="90"/>
    </row>
    <row r="1031" spans="1:40" ht="18.75" customHeight="1" x14ac:dyDescent="0.25">
      <c r="A1031" s="23">
        <f>A1030+1</f>
        <v>785</v>
      </c>
      <c r="B1031" s="311" t="s">
        <v>307</v>
      </c>
      <c r="C1031" s="486">
        <f>D1031+M1031+O1031+Q1031+S1031+U1031+W1031+X1031+Y1031</f>
        <v>4688090.4400000004</v>
      </c>
      <c r="D1031" s="531">
        <f>E1031+F1031+G1031+H1031+I1031+J1031</f>
        <v>0</v>
      </c>
      <c r="E1031" s="483"/>
      <c r="F1031" s="384"/>
      <c r="G1031" s="384"/>
      <c r="H1031" s="384"/>
      <c r="I1031" s="384"/>
      <c r="J1031" s="384"/>
      <c r="K1031" s="384"/>
      <c r="L1031" s="384"/>
      <c r="M1031" s="384"/>
      <c r="N1031" s="384"/>
      <c r="O1031" s="384"/>
      <c r="P1031" s="384">
        <v>481</v>
      </c>
      <c r="Q1031" s="384">
        <v>4688090.4400000004</v>
      </c>
      <c r="R1031" s="384"/>
      <c r="S1031" s="384"/>
      <c r="T1031" s="384"/>
      <c r="U1031" s="384"/>
      <c r="V1031" s="384"/>
      <c r="W1031" s="384"/>
      <c r="X1031" s="384"/>
      <c r="Y1031" s="384"/>
      <c r="Z1031" s="375"/>
      <c r="AA1031" s="14"/>
      <c r="AB1031" s="38"/>
      <c r="AD1031" s="90"/>
    </row>
    <row r="1032" spans="1:40" ht="18.75" customHeight="1" x14ac:dyDescent="0.25">
      <c r="A1032" s="23">
        <f>A1031+1</f>
        <v>786</v>
      </c>
      <c r="B1032" s="311" t="s">
        <v>308</v>
      </c>
      <c r="C1032" s="486">
        <f>D1032+M1032+O1032+Q1032+S1032+U1032+W1032+X1032+Y1032</f>
        <v>4685880.3</v>
      </c>
      <c r="D1032" s="531">
        <f>E1032+F1032+G1032+H1032+I1032+J1032</f>
        <v>0</v>
      </c>
      <c r="E1032" s="483"/>
      <c r="F1032" s="384"/>
      <c r="G1032" s="384"/>
      <c r="H1032" s="384"/>
      <c r="I1032" s="384"/>
      <c r="J1032" s="384"/>
      <c r="K1032" s="384"/>
      <c r="L1032" s="384"/>
      <c r="M1032" s="384"/>
      <c r="N1032" s="384"/>
      <c r="O1032" s="384"/>
      <c r="P1032" s="384">
        <v>481</v>
      </c>
      <c r="Q1032" s="384">
        <v>4685880.3</v>
      </c>
      <c r="R1032" s="384"/>
      <c r="S1032" s="384"/>
      <c r="T1032" s="384"/>
      <c r="U1032" s="384"/>
      <c r="V1032" s="384"/>
      <c r="W1032" s="384"/>
      <c r="X1032" s="384"/>
      <c r="Y1032" s="384"/>
      <c r="Z1032" s="375"/>
      <c r="AA1032" s="14"/>
      <c r="AB1032" s="38"/>
      <c r="AD1032" s="90"/>
    </row>
    <row r="1033" spans="1:40" ht="18" customHeight="1" x14ac:dyDescent="0.25">
      <c r="A1033" s="659" t="s">
        <v>17</v>
      </c>
      <c r="B1033" s="660"/>
      <c r="C1033" s="375">
        <f>SUM(C1029:C1032)</f>
        <v>57877046.989999995</v>
      </c>
      <c r="D1033" s="384">
        <f t="shared" ref="D1033:Y1033" si="337">SUM(D1029:D1032)</f>
        <v>0</v>
      </c>
      <c r="E1033" s="384">
        <f t="shared" si="337"/>
        <v>0</v>
      </c>
      <c r="F1033" s="384">
        <f t="shared" si="337"/>
        <v>0</v>
      </c>
      <c r="G1033" s="384">
        <f t="shared" si="337"/>
        <v>0</v>
      </c>
      <c r="H1033" s="384">
        <f t="shared" si="337"/>
        <v>0</v>
      </c>
      <c r="I1033" s="384">
        <f t="shared" si="337"/>
        <v>0</v>
      </c>
      <c r="J1033" s="384">
        <f t="shared" si="337"/>
        <v>0</v>
      </c>
      <c r="K1033" s="384">
        <f t="shared" si="337"/>
        <v>0</v>
      </c>
      <c r="L1033" s="384">
        <f t="shared" si="337"/>
        <v>0</v>
      </c>
      <c r="M1033" s="384">
        <f t="shared" si="337"/>
        <v>0</v>
      </c>
      <c r="N1033" s="384">
        <f t="shared" si="337"/>
        <v>0</v>
      </c>
      <c r="O1033" s="384">
        <f t="shared" si="337"/>
        <v>0</v>
      </c>
      <c r="P1033" s="384">
        <f t="shared" si="337"/>
        <v>2138.8000000000002</v>
      </c>
      <c r="Q1033" s="384">
        <f t="shared" si="337"/>
        <v>34502292.469999999</v>
      </c>
      <c r="R1033" s="384">
        <f t="shared" si="337"/>
        <v>3200</v>
      </c>
      <c r="S1033" s="384">
        <f t="shared" si="337"/>
        <v>23374754.520000003</v>
      </c>
      <c r="T1033" s="384">
        <f t="shared" si="337"/>
        <v>0</v>
      </c>
      <c r="U1033" s="384">
        <f t="shared" si="337"/>
        <v>0</v>
      </c>
      <c r="V1033" s="384">
        <f t="shared" si="337"/>
        <v>0</v>
      </c>
      <c r="W1033" s="384">
        <f t="shared" si="337"/>
        <v>0</v>
      </c>
      <c r="X1033" s="384">
        <f t="shared" si="337"/>
        <v>0</v>
      </c>
      <c r="Y1033" s="384">
        <f t="shared" si="337"/>
        <v>0</v>
      </c>
      <c r="Z1033" s="486">
        <f>(C1033-Y1033)*0.0214</f>
        <v>1238568.8055859997</v>
      </c>
      <c r="AA1033" s="14"/>
      <c r="AB1033" s="38"/>
      <c r="AC1033" s="90"/>
      <c r="AD1033" s="90"/>
    </row>
    <row r="1034" spans="1:40" ht="18" customHeight="1" x14ac:dyDescent="0.25">
      <c r="A1034" s="681" t="s">
        <v>87</v>
      </c>
      <c r="B1034" s="682"/>
      <c r="C1034" s="683"/>
      <c r="D1034" s="533"/>
      <c r="E1034" s="533"/>
      <c r="F1034" s="533"/>
      <c r="G1034" s="533"/>
      <c r="H1034" s="533"/>
      <c r="I1034" s="533"/>
      <c r="J1034" s="533"/>
      <c r="K1034" s="533"/>
      <c r="L1034" s="533"/>
      <c r="M1034" s="533"/>
      <c r="N1034" s="533"/>
      <c r="O1034" s="533"/>
      <c r="P1034" s="533"/>
      <c r="Q1034" s="533"/>
      <c r="R1034" s="533"/>
      <c r="S1034" s="533"/>
      <c r="T1034" s="533"/>
      <c r="U1034" s="533"/>
      <c r="V1034" s="533"/>
      <c r="W1034" s="533"/>
      <c r="X1034" s="533"/>
      <c r="Y1034" s="533"/>
      <c r="Z1034" s="538"/>
      <c r="AA1034" s="14"/>
      <c r="AB1034" s="38"/>
      <c r="AD1034" s="90"/>
    </row>
    <row r="1035" spans="1:40" ht="18" customHeight="1" x14ac:dyDescent="0.25">
      <c r="A1035" s="23">
        <f>A1032+1</f>
        <v>787</v>
      </c>
      <c r="B1035" s="339" t="s">
        <v>311</v>
      </c>
      <c r="C1035" s="494">
        <f t="shared" ref="C1035:C1051" si="338">D1035+M1035+O1035+Q1035+S1035+U1035+W1035+X1035+Y1035</f>
        <v>8206994.4000000004</v>
      </c>
      <c r="D1035" s="466">
        <f>E1035+F1035+G1035+H1035+I1035+J1035</f>
        <v>8206994.4000000004</v>
      </c>
      <c r="E1035" s="483"/>
      <c r="F1035" s="531">
        <v>752652.38</v>
      </c>
      <c r="G1035" s="531">
        <v>6700600.5</v>
      </c>
      <c r="H1035" s="531">
        <v>753741.52</v>
      </c>
      <c r="I1035" s="531"/>
      <c r="J1035" s="531"/>
      <c r="K1035" s="531"/>
      <c r="L1035" s="531"/>
      <c r="M1035" s="531"/>
      <c r="N1035" s="483"/>
      <c r="O1035" s="483"/>
      <c r="P1035" s="483"/>
      <c r="Q1035" s="483"/>
      <c r="R1035" s="483"/>
      <c r="S1035" s="483"/>
      <c r="T1035" s="384"/>
      <c r="U1035" s="531"/>
      <c r="V1035" s="384"/>
      <c r="W1035" s="384"/>
      <c r="X1035" s="385"/>
      <c r="Y1035" s="531"/>
      <c r="Z1035" s="527"/>
      <c r="AA1035" s="14"/>
      <c r="AB1035" s="38"/>
      <c r="AC1035" s="90"/>
      <c r="AD1035" s="90"/>
    </row>
    <row r="1036" spans="1:40" s="208" customFormat="1" ht="18" customHeight="1" x14ac:dyDescent="0.2">
      <c r="A1036" s="23">
        <f>A1035+1</f>
        <v>788</v>
      </c>
      <c r="B1036" s="394" t="s">
        <v>834</v>
      </c>
      <c r="C1036" s="494">
        <f t="shared" si="338"/>
        <v>204017.08</v>
      </c>
      <c r="D1036" s="466">
        <f t="shared" ref="D1036:D1051" si="339">E1036+F1036+G1036+H1036+I1036+J1036</f>
        <v>0</v>
      </c>
      <c r="E1036" s="467"/>
      <c r="F1036" s="467"/>
      <c r="G1036" s="467"/>
      <c r="H1036" s="467"/>
      <c r="I1036" s="467"/>
      <c r="J1036" s="467"/>
      <c r="K1036" s="467"/>
      <c r="L1036" s="467"/>
      <c r="M1036" s="467"/>
      <c r="N1036" s="467"/>
      <c r="O1036" s="467"/>
      <c r="P1036" s="467"/>
      <c r="Q1036" s="467"/>
      <c r="R1036" s="467"/>
      <c r="S1036" s="467"/>
      <c r="T1036" s="467"/>
      <c r="U1036" s="467"/>
      <c r="V1036" s="467"/>
      <c r="W1036" s="467"/>
      <c r="X1036" s="467"/>
      <c r="Y1036" s="531">
        <v>204017.08</v>
      </c>
      <c r="Z1036" s="527"/>
      <c r="AA1036" s="333"/>
      <c r="AB1036" s="130" t="s">
        <v>985</v>
      </c>
      <c r="AC1036" s="45"/>
      <c r="AD1036" s="45"/>
      <c r="AE1036" s="137"/>
      <c r="AF1036" s="137"/>
      <c r="AG1036" s="137"/>
      <c r="AH1036" s="137"/>
      <c r="AI1036" s="137"/>
      <c r="AJ1036" s="137"/>
      <c r="AK1036" s="137"/>
      <c r="AL1036" s="137"/>
      <c r="AM1036" s="137"/>
      <c r="AN1036" s="137"/>
    </row>
    <row r="1037" spans="1:40" s="208" customFormat="1" ht="18" customHeight="1" x14ac:dyDescent="0.2">
      <c r="A1037" s="23">
        <f t="shared" ref="A1037:A1051" si="340">A1036+1</f>
        <v>789</v>
      </c>
      <c r="B1037" s="394" t="s">
        <v>832</v>
      </c>
      <c r="C1037" s="494">
        <f t="shared" si="338"/>
        <v>535452.06000000006</v>
      </c>
      <c r="D1037" s="466">
        <f t="shared" si="339"/>
        <v>0</v>
      </c>
      <c r="E1037" s="467"/>
      <c r="F1037" s="467"/>
      <c r="G1037" s="467"/>
      <c r="H1037" s="467"/>
      <c r="I1037" s="467"/>
      <c r="J1037" s="467"/>
      <c r="K1037" s="467"/>
      <c r="L1037" s="467"/>
      <c r="M1037" s="467"/>
      <c r="N1037" s="467"/>
      <c r="O1037" s="467"/>
      <c r="P1037" s="467"/>
      <c r="Q1037" s="467"/>
      <c r="R1037" s="467"/>
      <c r="S1037" s="467"/>
      <c r="T1037" s="467"/>
      <c r="U1037" s="467"/>
      <c r="V1037" s="467"/>
      <c r="W1037" s="467"/>
      <c r="X1037" s="467"/>
      <c r="Y1037" s="531">
        <v>535452.06000000006</v>
      </c>
      <c r="Z1037" s="527"/>
      <c r="AA1037" s="333"/>
      <c r="AB1037" s="130" t="s">
        <v>1020</v>
      </c>
      <c r="AC1037" s="45"/>
      <c r="AD1037" s="45"/>
      <c r="AE1037" s="137"/>
      <c r="AF1037" s="137"/>
      <c r="AG1037" s="137"/>
      <c r="AH1037" s="137"/>
      <c r="AI1037" s="137"/>
      <c r="AJ1037" s="137"/>
      <c r="AK1037" s="137"/>
      <c r="AL1037" s="137"/>
      <c r="AM1037" s="137"/>
      <c r="AN1037" s="137"/>
    </row>
    <row r="1038" spans="1:40" ht="18" customHeight="1" x14ac:dyDescent="0.25">
      <c r="A1038" s="23">
        <f t="shared" si="340"/>
        <v>790</v>
      </c>
      <c r="B1038" s="339" t="s">
        <v>312</v>
      </c>
      <c r="C1038" s="494">
        <f t="shared" si="338"/>
        <v>5673529.6799999997</v>
      </c>
      <c r="D1038" s="466">
        <f t="shared" si="339"/>
        <v>5673529.6799999997</v>
      </c>
      <c r="E1038" s="483"/>
      <c r="F1038" s="531">
        <v>624225.9</v>
      </c>
      <c r="G1038" s="531">
        <v>4009002.8</v>
      </c>
      <c r="H1038" s="531">
        <v>539698.96</v>
      </c>
      <c r="I1038" s="531"/>
      <c r="J1038" s="531">
        <v>500602.02</v>
      </c>
      <c r="K1038" s="531"/>
      <c r="L1038" s="531"/>
      <c r="M1038" s="531"/>
      <c r="N1038" s="483"/>
      <c r="O1038" s="483"/>
      <c r="P1038" s="483"/>
      <c r="Q1038" s="531"/>
      <c r="R1038" s="483"/>
      <c r="S1038" s="483"/>
      <c r="T1038" s="384"/>
      <c r="U1038" s="531"/>
      <c r="V1038" s="384"/>
      <c r="W1038" s="384"/>
      <c r="X1038" s="385"/>
      <c r="Y1038" s="531"/>
      <c r="Z1038" s="527"/>
      <c r="AA1038" s="14"/>
      <c r="AB1038" s="38"/>
      <c r="AC1038" s="90"/>
      <c r="AD1038" s="90"/>
    </row>
    <row r="1039" spans="1:40" ht="18" customHeight="1" x14ac:dyDescent="0.25">
      <c r="A1039" s="23">
        <f t="shared" si="340"/>
        <v>791</v>
      </c>
      <c r="B1039" s="339" t="s">
        <v>313</v>
      </c>
      <c r="C1039" s="494">
        <f t="shared" si="338"/>
        <v>5308155.66</v>
      </c>
      <c r="D1039" s="466">
        <f t="shared" si="339"/>
        <v>5308155.66</v>
      </c>
      <c r="E1039" s="483"/>
      <c r="F1039" s="531">
        <v>576078.36</v>
      </c>
      <c r="G1039" s="531">
        <v>4059247.2</v>
      </c>
      <c r="H1039" s="531">
        <v>672830.1</v>
      </c>
      <c r="I1039" s="531"/>
      <c r="J1039" s="531"/>
      <c r="K1039" s="531"/>
      <c r="L1039" s="531"/>
      <c r="M1039" s="531"/>
      <c r="N1039" s="483"/>
      <c r="O1039" s="483"/>
      <c r="P1039" s="483"/>
      <c r="Q1039" s="531"/>
      <c r="R1039" s="483"/>
      <c r="S1039" s="483"/>
      <c r="T1039" s="384"/>
      <c r="U1039" s="531"/>
      <c r="V1039" s="384"/>
      <c r="W1039" s="384"/>
      <c r="X1039" s="385"/>
      <c r="Y1039" s="531"/>
      <c r="Z1039" s="527"/>
      <c r="AA1039" s="14"/>
      <c r="AB1039" s="38"/>
      <c r="AC1039" s="90"/>
      <c r="AD1039" s="90"/>
    </row>
    <row r="1040" spans="1:40" s="208" customFormat="1" ht="18" customHeight="1" x14ac:dyDescent="0.2">
      <c r="A1040" s="23">
        <f t="shared" si="340"/>
        <v>792</v>
      </c>
      <c r="B1040" s="394" t="s">
        <v>833</v>
      </c>
      <c r="C1040" s="494">
        <f t="shared" si="338"/>
        <v>647721.93000000005</v>
      </c>
      <c r="D1040" s="466">
        <f t="shared" si="339"/>
        <v>0</v>
      </c>
      <c r="E1040" s="467"/>
      <c r="F1040" s="467"/>
      <c r="G1040" s="467"/>
      <c r="H1040" s="467"/>
      <c r="I1040" s="467"/>
      <c r="J1040" s="467"/>
      <c r="K1040" s="467"/>
      <c r="L1040" s="467"/>
      <c r="M1040" s="467"/>
      <c r="N1040" s="467"/>
      <c r="O1040" s="467"/>
      <c r="P1040" s="467"/>
      <c r="Q1040" s="467"/>
      <c r="R1040" s="467"/>
      <c r="S1040" s="467"/>
      <c r="T1040" s="467"/>
      <c r="U1040" s="467"/>
      <c r="V1040" s="467"/>
      <c r="W1040" s="467"/>
      <c r="X1040" s="467"/>
      <c r="Y1040" s="531">
        <v>647721.93000000005</v>
      </c>
      <c r="Z1040" s="527"/>
      <c r="AA1040" s="334"/>
      <c r="AB1040" s="130" t="s">
        <v>1003</v>
      </c>
      <c r="AC1040" s="45"/>
      <c r="AD1040" s="45"/>
      <c r="AE1040" s="137"/>
      <c r="AF1040" s="137"/>
      <c r="AG1040" s="137"/>
      <c r="AH1040" s="137"/>
      <c r="AI1040" s="137"/>
      <c r="AJ1040" s="137"/>
      <c r="AK1040" s="137"/>
      <c r="AL1040" s="137"/>
      <c r="AM1040" s="137"/>
      <c r="AN1040" s="137"/>
    </row>
    <row r="1041" spans="1:40" s="44" customFormat="1" ht="18" customHeight="1" x14ac:dyDescent="0.25">
      <c r="A1041" s="23">
        <f t="shared" si="340"/>
        <v>793</v>
      </c>
      <c r="B1041" s="314" t="s">
        <v>835</v>
      </c>
      <c r="C1041" s="494">
        <f t="shared" si="338"/>
        <v>438910.18</v>
      </c>
      <c r="D1041" s="466">
        <f t="shared" si="339"/>
        <v>0</v>
      </c>
      <c r="E1041" s="467"/>
      <c r="F1041" s="531"/>
      <c r="G1041" s="531"/>
      <c r="H1041" s="531"/>
      <c r="I1041" s="531"/>
      <c r="J1041" s="531"/>
      <c r="K1041" s="531"/>
      <c r="L1041" s="531"/>
      <c r="M1041" s="531"/>
      <c r="N1041" s="531"/>
      <c r="O1041" s="531"/>
      <c r="P1041" s="531"/>
      <c r="Q1041" s="531"/>
      <c r="R1041" s="531"/>
      <c r="S1041" s="531"/>
      <c r="T1041" s="531"/>
      <c r="U1041" s="531"/>
      <c r="V1041" s="531"/>
      <c r="W1041" s="531"/>
      <c r="X1041" s="531"/>
      <c r="Y1041" s="531">
        <v>438910.18</v>
      </c>
      <c r="Z1041" s="527"/>
      <c r="AA1041" s="333"/>
      <c r="AB1041" s="38" t="s">
        <v>980</v>
      </c>
      <c r="AC1041" s="132"/>
      <c r="AD1041" s="132"/>
      <c r="AE1041" s="132"/>
      <c r="AF1041" s="132"/>
      <c r="AG1041" s="132"/>
      <c r="AH1041" s="132"/>
      <c r="AI1041" s="132"/>
      <c r="AJ1041" s="132"/>
      <c r="AK1041" s="132"/>
      <c r="AL1041" s="132"/>
      <c r="AM1041" s="132"/>
      <c r="AN1041" s="132"/>
    </row>
    <row r="1042" spans="1:40" ht="18" customHeight="1" x14ac:dyDescent="0.25">
      <c r="A1042" s="23">
        <f t="shared" si="340"/>
        <v>794</v>
      </c>
      <c r="B1042" s="339" t="s">
        <v>318</v>
      </c>
      <c r="C1042" s="494">
        <f t="shared" si="338"/>
        <v>17765747.059999999</v>
      </c>
      <c r="D1042" s="466">
        <f t="shared" si="339"/>
        <v>0</v>
      </c>
      <c r="E1042" s="483"/>
      <c r="F1042" s="531"/>
      <c r="G1042" s="531"/>
      <c r="H1042" s="531"/>
      <c r="I1042" s="531"/>
      <c r="J1042" s="531"/>
      <c r="K1042" s="531"/>
      <c r="L1042" s="531"/>
      <c r="M1042" s="531"/>
      <c r="N1042" s="531"/>
      <c r="O1042" s="531"/>
      <c r="P1042" s="483">
        <v>1517</v>
      </c>
      <c r="Q1042" s="483">
        <v>17251879.66</v>
      </c>
      <c r="R1042" s="483"/>
      <c r="S1042" s="483"/>
      <c r="T1042" s="384"/>
      <c r="U1042" s="384"/>
      <c r="V1042" s="384"/>
      <c r="W1042" s="384"/>
      <c r="X1042" s="385"/>
      <c r="Y1042" s="531">
        <v>513867.4</v>
      </c>
      <c r="Z1042" s="527"/>
      <c r="AA1042" s="14"/>
      <c r="AB1042" s="38" t="s">
        <v>981</v>
      </c>
      <c r="AD1042" s="90"/>
    </row>
    <row r="1043" spans="1:40" s="44" customFormat="1" ht="18" customHeight="1" x14ac:dyDescent="0.25">
      <c r="A1043" s="23">
        <f t="shared" si="340"/>
        <v>795</v>
      </c>
      <c r="B1043" s="307" t="s">
        <v>830</v>
      </c>
      <c r="C1043" s="494">
        <f t="shared" si="338"/>
        <v>1461540.2000000002</v>
      </c>
      <c r="D1043" s="466">
        <f t="shared" si="339"/>
        <v>0</v>
      </c>
      <c r="E1043" s="467"/>
      <c r="F1043" s="467"/>
      <c r="G1043" s="467"/>
      <c r="H1043" s="467"/>
      <c r="I1043" s="467"/>
      <c r="J1043" s="467"/>
      <c r="K1043" s="467"/>
      <c r="L1043" s="467"/>
      <c r="M1043" s="467"/>
      <c r="N1043" s="467"/>
      <c r="O1043" s="467"/>
      <c r="P1043" s="467"/>
      <c r="Q1043" s="467"/>
      <c r="R1043" s="467"/>
      <c r="S1043" s="467"/>
      <c r="T1043" s="467"/>
      <c r="U1043" s="467"/>
      <c r="V1043" s="467"/>
      <c r="W1043" s="467"/>
      <c r="X1043" s="467"/>
      <c r="Y1043" s="531">
        <v>1461540.2000000002</v>
      </c>
      <c r="Z1043" s="527"/>
      <c r="AA1043" s="527"/>
      <c r="AB1043" s="527" t="s">
        <v>1158</v>
      </c>
      <c r="AC1043" s="132"/>
      <c r="AD1043" s="132"/>
      <c r="AE1043" s="132"/>
      <c r="AF1043" s="132"/>
      <c r="AG1043" s="132"/>
      <c r="AH1043" s="132"/>
      <c r="AI1043" s="132"/>
      <c r="AJ1043" s="132"/>
      <c r="AK1043" s="132"/>
      <c r="AL1043" s="132"/>
      <c r="AM1043" s="132"/>
      <c r="AN1043" s="132"/>
    </row>
    <row r="1044" spans="1:40" s="44" customFormat="1" ht="18" customHeight="1" x14ac:dyDescent="0.25">
      <c r="A1044" s="23">
        <f t="shared" si="340"/>
        <v>796</v>
      </c>
      <c r="B1044" s="307" t="s">
        <v>829</v>
      </c>
      <c r="C1044" s="494">
        <f t="shared" si="338"/>
        <v>116682.72</v>
      </c>
      <c r="D1044" s="466">
        <f t="shared" si="339"/>
        <v>0</v>
      </c>
      <c r="E1044" s="467"/>
      <c r="F1044" s="467"/>
      <c r="G1044" s="467"/>
      <c r="H1044" s="467"/>
      <c r="I1044" s="467"/>
      <c r="J1044" s="467"/>
      <c r="K1044" s="467"/>
      <c r="L1044" s="467"/>
      <c r="M1044" s="467"/>
      <c r="N1044" s="467"/>
      <c r="O1044" s="467"/>
      <c r="P1044" s="531"/>
      <c r="Q1044" s="531"/>
      <c r="R1044" s="531"/>
      <c r="S1044" s="531"/>
      <c r="T1044" s="468"/>
      <c r="U1044" s="468"/>
      <c r="V1044" s="468"/>
      <c r="W1044" s="468"/>
      <c r="X1044" s="469"/>
      <c r="Y1044" s="531">
        <v>116682.72</v>
      </c>
      <c r="Z1044" s="527"/>
      <c r="AA1044" s="527"/>
      <c r="AB1044" s="527" t="s">
        <v>1029</v>
      </c>
      <c r="AC1044" s="132"/>
      <c r="AD1044" s="132"/>
      <c r="AE1044" s="132"/>
      <c r="AF1044" s="132"/>
      <c r="AG1044" s="132"/>
      <c r="AH1044" s="132"/>
      <c r="AI1044" s="132"/>
      <c r="AJ1044" s="132"/>
      <c r="AK1044" s="132"/>
      <c r="AL1044" s="132"/>
      <c r="AM1044" s="132"/>
      <c r="AN1044" s="132"/>
    </row>
    <row r="1045" spans="1:40" ht="18" customHeight="1" x14ac:dyDescent="0.25">
      <c r="A1045" s="23">
        <f t="shared" si="340"/>
        <v>797</v>
      </c>
      <c r="B1045" s="339" t="s">
        <v>314</v>
      </c>
      <c r="C1045" s="494">
        <f t="shared" si="338"/>
        <v>10895627.939999999</v>
      </c>
      <c r="D1045" s="466">
        <f t="shared" si="339"/>
        <v>0</v>
      </c>
      <c r="E1045" s="483"/>
      <c r="F1045" s="531"/>
      <c r="G1045" s="531"/>
      <c r="H1045" s="531"/>
      <c r="I1045" s="531"/>
      <c r="J1045" s="531"/>
      <c r="K1045" s="531"/>
      <c r="L1045" s="531"/>
      <c r="M1045" s="531"/>
      <c r="N1045" s="483"/>
      <c r="O1045" s="483"/>
      <c r="P1045" s="483">
        <v>566</v>
      </c>
      <c r="Q1045" s="483">
        <v>10895627.939999999</v>
      </c>
      <c r="R1045" s="483"/>
      <c r="S1045" s="483"/>
      <c r="T1045" s="384"/>
      <c r="U1045" s="531"/>
      <c r="V1045" s="384"/>
      <c r="W1045" s="384"/>
      <c r="X1045" s="385"/>
      <c r="Y1045" s="531"/>
      <c r="Z1045" s="527"/>
      <c r="AA1045" s="14"/>
      <c r="AB1045" s="38"/>
      <c r="AD1045" s="90"/>
    </row>
    <row r="1046" spans="1:40" ht="18" customHeight="1" x14ac:dyDescent="0.25">
      <c r="A1046" s="23">
        <f t="shared" si="340"/>
        <v>798</v>
      </c>
      <c r="B1046" s="339" t="s">
        <v>315</v>
      </c>
      <c r="C1046" s="494">
        <f t="shared" si="338"/>
        <v>3573914.3800000004</v>
      </c>
      <c r="D1046" s="466">
        <f t="shared" si="339"/>
        <v>3573914.3800000004</v>
      </c>
      <c r="E1046" s="483"/>
      <c r="F1046" s="531">
        <v>246617.64</v>
      </c>
      <c r="G1046" s="531">
        <v>2516662.7000000002</v>
      </c>
      <c r="H1046" s="531">
        <v>477446.88</v>
      </c>
      <c r="I1046" s="531"/>
      <c r="J1046" s="531">
        <v>333187.15999999997</v>
      </c>
      <c r="K1046" s="531"/>
      <c r="L1046" s="531"/>
      <c r="M1046" s="531"/>
      <c r="N1046" s="483"/>
      <c r="O1046" s="483"/>
      <c r="P1046" s="483"/>
      <c r="Q1046" s="483"/>
      <c r="R1046" s="483"/>
      <c r="S1046" s="483"/>
      <c r="T1046" s="384"/>
      <c r="U1046" s="531"/>
      <c r="V1046" s="384"/>
      <c r="W1046" s="384"/>
      <c r="X1046" s="385"/>
      <c r="Y1046" s="531"/>
      <c r="Z1046" s="527"/>
      <c r="AA1046" s="14"/>
      <c r="AB1046" s="38"/>
      <c r="AC1046" s="90"/>
      <c r="AD1046" s="90"/>
    </row>
    <row r="1047" spans="1:40" ht="18" customHeight="1" x14ac:dyDescent="0.25">
      <c r="A1047" s="23">
        <f t="shared" si="340"/>
        <v>799</v>
      </c>
      <c r="B1047" s="339" t="s">
        <v>309</v>
      </c>
      <c r="C1047" s="494">
        <f t="shared" si="338"/>
        <v>8062339.3799999999</v>
      </c>
      <c r="D1047" s="466">
        <f t="shared" si="339"/>
        <v>8062339.3799999999</v>
      </c>
      <c r="E1047" s="483"/>
      <c r="F1047" s="531">
        <v>812968.08</v>
      </c>
      <c r="G1047" s="531">
        <v>6649451.04</v>
      </c>
      <c r="H1047" s="531">
        <v>599920.26</v>
      </c>
      <c r="I1047" s="531"/>
      <c r="J1047" s="531"/>
      <c r="K1047" s="531"/>
      <c r="L1047" s="531"/>
      <c r="M1047" s="531"/>
      <c r="N1047" s="483"/>
      <c r="O1047" s="483"/>
      <c r="P1047" s="483"/>
      <c r="Q1047" s="483"/>
      <c r="R1047" s="483"/>
      <c r="S1047" s="483"/>
      <c r="T1047" s="384"/>
      <c r="U1047" s="531"/>
      <c r="V1047" s="384"/>
      <c r="W1047" s="384"/>
      <c r="X1047" s="385"/>
      <c r="Y1047" s="531"/>
      <c r="Z1047" s="527"/>
      <c r="AA1047" s="14"/>
      <c r="AB1047" s="38"/>
      <c r="AC1047" s="90"/>
      <c r="AD1047" s="90"/>
    </row>
    <row r="1048" spans="1:40" ht="18" customHeight="1" x14ac:dyDescent="0.25">
      <c r="A1048" s="23">
        <f t="shared" si="340"/>
        <v>800</v>
      </c>
      <c r="B1048" s="339" t="s">
        <v>310</v>
      </c>
      <c r="C1048" s="494">
        <f t="shared" si="338"/>
        <v>7897533.5000000009</v>
      </c>
      <c r="D1048" s="466">
        <f t="shared" si="339"/>
        <v>7897533.5000000009</v>
      </c>
      <c r="E1048" s="483"/>
      <c r="F1048" s="531">
        <v>801443.02</v>
      </c>
      <c r="G1048" s="531">
        <v>6435021.4400000004</v>
      </c>
      <c r="H1048" s="531">
        <v>661069.04</v>
      </c>
      <c r="I1048" s="531"/>
      <c r="J1048" s="531"/>
      <c r="K1048" s="531"/>
      <c r="L1048" s="531"/>
      <c r="M1048" s="531"/>
      <c r="N1048" s="483"/>
      <c r="O1048" s="483"/>
      <c r="P1048" s="483"/>
      <c r="Q1048" s="483"/>
      <c r="R1048" s="483"/>
      <c r="S1048" s="483"/>
      <c r="T1048" s="384"/>
      <c r="U1048" s="531"/>
      <c r="V1048" s="384"/>
      <c r="W1048" s="384"/>
      <c r="X1048" s="385"/>
      <c r="Y1048" s="531"/>
      <c r="Z1048" s="527"/>
      <c r="AA1048" s="14"/>
      <c r="AB1048" s="38"/>
      <c r="AC1048" s="90"/>
      <c r="AD1048" s="90"/>
    </row>
    <row r="1049" spans="1:40" ht="18" customHeight="1" x14ac:dyDescent="0.25">
      <c r="A1049" s="23">
        <f t="shared" si="340"/>
        <v>801</v>
      </c>
      <c r="B1049" s="339" t="s">
        <v>316</v>
      </c>
      <c r="C1049" s="494">
        <f t="shared" si="338"/>
        <v>8354217.9300000006</v>
      </c>
      <c r="D1049" s="466">
        <f t="shared" si="339"/>
        <v>526571.11</v>
      </c>
      <c r="E1049" s="483"/>
      <c r="F1049" s="531">
        <v>526571.11</v>
      </c>
      <c r="G1049" s="531"/>
      <c r="H1049" s="531"/>
      <c r="I1049" s="531"/>
      <c r="J1049" s="531"/>
      <c r="K1049" s="531"/>
      <c r="L1049" s="531"/>
      <c r="M1049" s="531"/>
      <c r="N1049" s="483"/>
      <c r="O1049" s="483"/>
      <c r="P1049" s="483"/>
      <c r="Q1049" s="483"/>
      <c r="R1049" s="483">
        <v>909.8</v>
      </c>
      <c r="S1049" s="483">
        <v>7827646.8200000003</v>
      </c>
      <c r="T1049" s="384"/>
      <c r="U1049" s="531"/>
      <c r="V1049" s="384"/>
      <c r="W1049" s="384"/>
      <c r="X1049" s="385"/>
      <c r="Y1049" s="531"/>
      <c r="Z1049" s="527"/>
      <c r="AA1049" s="14"/>
      <c r="AB1049" s="38"/>
      <c r="AD1049" s="90"/>
    </row>
    <row r="1050" spans="1:40" ht="18" customHeight="1" x14ac:dyDescent="0.25">
      <c r="A1050" s="23">
        <f t="shared" si="340"/>
        <v>802</v>
      </c>
      <c r="B1050" s="339" t="s">
        <v>317</v>
      </c>
      <c r="C1050" s="494">
        <f t="shared" si="338"/>
        <v>400259.58</v>
      </c>
      <c r="D1050" s="466">
        <f t="shared" si="339"/>
        <v>400259.58</v>
      </c>
      <c r="E1050" s="483"/>
      <c r="F1050" s="531">
        <v>400259.58</v>
      </c>
      <c r="G1050" s="531"/>
      <c r="H1050" s="531"/>
      <c r="I1050" s="531"/>
      <c r="J1050" s="531"/>
      <c r="K1050" s="531"/>
      <c r="L1050" s="531"/>
      <c r="M1050" s="531"/>
      <c r="N1050" s="483"/>
      <c r="O1050" s="483"/>
      <c r="P1050" s="483"/>
      <c r="Q1050" s="483"/>
      <c r="R1050" s="483"/>
      <c r="S1050" s="483"/>
      <c r="T1050" s="384"/>
      <c r="U1050" s="531"/>
      <c r="V1050" s="384"/>
      <c r="W1050" s="384"/>
      <c r="X1050" s="385"/>
      <c r="Y1050" s="531"/>
      <c r="Z1050" s="527"/>
      <c r="AA1050" s="14"/>
      <c r="AB1050" s="38"/>
      <c r="AC1050" s="90"/>
      <c r="AD1050" s="90"/>
    </row>
    <row r="1051" spans="1:40" s="44" customFormat="1" ht="18" customHeight="1" x14ac:dyDescent="0.25">
      <c r="A1051" s="23">
        <f t="shared" si="340"/>
        <v>803</v>
      </c>
      <c r="B1051" s="307" t="s">
        <v>831</v>
      </c>
      <c r="C1051" s="494">
        <f t="shared" si="338"/>
        <v>520593.39</v>
      </c>
      <c r="D1051" s="466">
        <f t="shared" si="339"/>
        <v>0</v>
      </c>
      <c r="E1051" s="467"/>
      <c r="F1051" s="467"/>
      <c r="G1051" s="467"/>
      <c r="H1051" s="467"/>
      <c r="I1051" s="467"/>
      <c r="J1051" s="467"/>
      <c r="K1051" s="467"/>
      <c r="L1051" s="467"/>
      <c r="M1051" s="467"/>
      <c r="N1051" s="467"/>
      <c r="O1051" s="467"/>
      <c r="P1051" s="467"/>
      <c r="Q1051" s="467"/>
      <c r="R1051" s="467"/>
      <c r="S1051" s="467"/>
      <c r="T1051" s="467"/>
      <c r="U1051" s="467"/>
      <c r="V1051" s="467"/>
      <c r="W1051" s="467"/>
      <c r="X1051" s="467"/>
      <c r="Y1051" s="531">
        <v>520593.39</v>
      </c>
      <c r="Z1051" s="527"/>
      <c r="AA1051" s="333"/>
      <c r="AB1051" s="527" t="s">
        <v>1003</v>
      </c>
      <c r="AC1051" s="132"/>
      <c r="AD1051" s="132"/>
      <c r="AE1051" s="132"/>
      <c r="AF1051" s="132"/>
      <c r="AG1051" s="132"/>
      <c r="AH1051" s="132"/>
      <c r="AI1051" s="132"/>
      <c r="AJ1051" s="132"/>
      <c r="AK1051" s="132"/>
      <c r="AL1051" s="132"/>
      <c r="AM1051" s="132"/>
      <c r="AN1051" s="132"/>
    </row>
    <row r="1052" spans="1:40" ht="18" customHeight="1" x14ac:dyDescent="0.25">
      <c r="A1052" s="659" t="s">
        <v>17</v>
      </c>
      <c r="B1052" s="660"/>
      <c r="C1052" s="495">
        <f>SUM(C1035:C1051)</f>
        <v>80063237.070000008</v>
      </c>
      <c r="D1052" s="385">
        <f t="shared" ref="D1052:Y1052" si="341">SUM(D1035:D1051)</f>
        <v>39649297.689999998</v>
      </c>
      <c r="E1052" s="385">
        <f t="shared" si="341"/>
        <v>0</v>
      </c>
      <c r="F1052" s="385">
        <f t="shared" si="341"/>
        <v>4740816.07</v>
      </c>
      <c r="G1052" s="385">
        <f t="shared" si="341"/>
        <v>30369985.68</v>
      </c>
      <c r="H1052" s="385">
        <f t="shared" si="341"/>
        <v>3704706.76</v>
      </c>
      <c r="I1052" s="385">
        <f t="shared" si="341"/>
        <v>0</v>
      </c>
      <c r="J1052" s="385">
        <f t="shared" si="341"/>
        <v>833789.17999999993</v>
      </c>
      <c r="K1052" s="385">
        <f t="shared" si="341"/>
        <v>0</v>
      </c>
      <c r="L1052" s="385">
        <f t="shared" ref="L1052" si="342">SUM(L1035:L1051)</f>
        <v>0</v>
      </c>
      <c r="M1052" s="385">
        <f t="shared" si="341"/>
        <v>0</v>
      </c>
      <c r="N1052" s="385">
        <f t="shared" si="341"/>
        <v>0</v>
      </c>
      <c r="O1052" s="385">
        <f t="shared" si="341"/>
        <v>0</v>
      </c>
      <c r="P1052" s="385">
        <f t="shared" si="341"/>
        <v>2083</v>
      </c>
      <c r="Q1052" s="385">
        <f t="shared" si="341"/>
        <v>28147507.600000001</v>
      </c>
      <c r="R1052" s="385">
        <f t="shared" si="341"/>
        <v>909.8</v>
      </c>
      <c r="S1052" s="385">
        <f t="shared" si="341"/>
        <v>7827646.8200000003</v>
      </c>
      <c r="T1052" s="385">
        <f t="shared" si="341"/>
        <v>0</v>
      </c>
      <c r="U1052" s="385">
        <f t="shared" si="341"/>
        <v>0</v>
      </c>
      <c r="V1052" s="385">
        <f t="shared" si="341"/>
        <v>0</v>
      </c>
      <c r="W1052" s="385">
        <f t="shared" si="341"/>
        <v>0</v>
      </c>
      <c r="X1052" s="385">
        <f t="shared" si="341"/>
        <v>0</v>
      </c>
      <c r="Y1052" s="385">
        <f t="shared" si="341"/>
        <v>4438784.96</v>
      </c>
      <c r="Z1052" s="486">
        <f>(C1052-Y1052)*0.0214</f>
        <v>1618363.2751540001</v>
      </c>
      <c r="AA1052" s="14"/>
      <c r="AB1052" s="38"/>
      <c r="AC1052" s="90"/>
      <c r="AD1052" s="90"/>
      <c r="AG1052" s="91"/>
    </row>
    <row r="1053" spans="1:40" ht="18" customHeight="1" x14ac:dyDescent="0.25">
      <c r="A1053" s="554" t="s">
        <v>88</v>
      </c>
      <c r="B1053" s="556"/>
      <c r="C1053" s="368">
        <f>C1052+C1033+C1027</f>
        <v>143014605.02000001</v>
      </c>
      <c r="D1053" s="386">
        <f t="shared" ref="D1053:Y1053" si="343">D1052+D1033+D1027</f>
        <v>44406693.07</v>
      </c>
      <c r="E1053" s="386">
        <f t="shared" si="343"/>
        <v>0</v>
      </c>
      <c r="F1053" s="386">
        <f t="shared" si="343"/>
        <v>4740816.07</v>
      </c>
      <c r="G1053" s="386">
        <f t="shared" si="343"/>
        <v>34085961.439999998</v>
      </c>
      <c r="H1053" s="386">
        <f t="shared" si="343"/>
        <v>4746126.38</v>
      </c>
      <c r="I1053" s="386">
        <f t="shared" si="343"/>
        <v>0</v>
      </c>
      <c r="J1053" s="386">
        <f t="shared" si="343"/>
        <v>833789.17999999993</v>
      </c>
      <c r="K1053" s="386">
        <f t="shared" si="343"/>
        <v>0</v>
      </c>
      <c r="L1053" s="386">
        <f t="shared" ref="L1053" si="344">L1052+L1033+L1027</f>
        <v>0</v>
      </c>
      <c r="M1053" s="386">
        <f t="shared" si="343"/>
        <v>0</v>
      </c>
      <c r="N1053" s="386">
        <f t="shared" si="343"/>
        <v>0</v>
      </c>
      <c r="O1053" s="386">
        <f t="shared" si="343"/>
        <v>0</v>
      </c>
      <c r="P1053" s="386">
        <f t="shared" si="343"/>
        <v>4221.8</v>
      </c>
      <c r="Q1053" s="386">
        <f t="shared" si="343"/>
        <v>62649800.07</v>
      </c>
      <c r="R1053" s="386">
        <f t="shared" si="343"/>
        <v>4109.8</v>
      </c>
      <c r="S1053" s="386">
        <f t="shared" si="343"/>
        <v>31202401.340000004</v>
      </c>
      <c r="T1053" s="386">
        <f t="shared" si="343"/>
        <v>0</v>
      </c>
      <c r="U1053" s="386">
        <f t="shared" si="343"/>
        <v>0</v>
      </c>
      <c r="V1053" s="386">
        <f t="shared" si="343"/>
        <v>0</v>
      </c>
      <c r="W1053" s="386">
        <f t="shared" si="343"/>
        <v>0</v>
      </c>
      <c r="X1053" s="386">
        <f t="shared" si="343"/>
        <v>316925.58</v>
      </c>
      <c r="Y1053" s="386">
        <f t="shared" si="343"/>
        <v>4438784.96</v>
      </c>
      <c r="Z1053" s="486">
        <f>(C1053-Y1053)*0.0214</f>
        <v>2965522.5492839999</v>
      </c>
      <c r="AA1053" s="14"/>
      <c r="AB1053" s="38"/>
      <c r="AC1053" s="90"/>
      <c r="AD1053" s="90"/>
    </row>
    <row r="1054" spans="1:40" ht="18" customHeight="1" x14ac:dyDescent="0.25">
      <c r="A1054" s="681" t="s">
        <v>1734</v>
      </c>
      <c r="B1054" s="682"/>
      <c r="C1054" s="682"/>
      <c r="D1054" s="682"/>
      <c r="E1054" s="682"/>
      <c r="F1054" s="682"/>
      <c r="G1054" s="682"/>
      <c r="H1054" s="682"/>
      <c r="I1054" s="682"/>
      <c r="J1054" s="682"/>
      <c r="K1054" s="682"/>
      <c r="L1054" s="682"/>
      <c r="M1054" s="682"/>
      <c r="N1054" s="682"/>
      <c r="O1054" s="682"/>
      <c r="P1054" s="682"/>
      <c r="Q1054" s="682"/>
      <c r="R1054" s="682"/>
      <c r="S1054" s="682"/>
      <c r="T1054" s="682"/>
      <c r="U1054" s="682"/>
      <c r="V1054" s="682"/>
      <c r="W1054" s="682"/>
      <c r="X1054" s="682"/>
      <c r="Y1054" s="683"/>
      <c r="Z1054" s="368"/>
      <c r="AA1054" s="14"/>
      <c r="AB1054" s="38"/>
      <c r="AD1054" s="90"/>
    </row>
    <row r="1055" spans="1:40" s="137" customFormat="1" x14ac:dyDescent="0.25">
      <c r="A1055" s="23">
        <f>A1051+1</f>
        <v>804</v>
      </c>
      <c r="B1055" s="319" t="s">
        <v>839</v>
      </c>
      <c r="C1055" s="494">
        <f t="shared" ref="C1055:C1098" si="345">D1055+M1055+O1055+Q1055+S1055+U1055+W1055+X1055+Y1055</f>
        <v>730297.03</v>
      </c>
      <c r="D1055" s="466">
        <f>E1055+F1055+G1055+H1055+I1055+J1055</f>
        <v>0</v>
      </c>
      <c r="E1055" s="7"/>
      <c r="F1055" s="7"/>
      <c r="G1055" s="200"/>
      <c r="H1055" s="200"/>
      <c r="I1055" s="200"/>
      <c r="J1055" s="200"/>
      <c r="K1055" s="7"/>
      <c r="L1055" s="7"/>
      <c r="M1055" s="7"/>
      <c r="N1055" s="7"/>
      <c r="O1055" s="7"/>
      <c r="P1055" s="7"/>
      <c r="Q1055" s="458"/>
      <c r="R1055" s="531"/>
      <c r="S1055" s="458"/>
      <c r="T1055" s="7"/>
      <c r="U1055" s="7"/>
      <c r="V1055" s="7"/>
      <c r="W1055" s="7"/>
      <c r="X1055" s="450"/>
      <c r="Y1055" s="531">
        <v>730297.03</v>
      </c>
      <c r="Z1055" s="527"/>
      <c r="AA1055" s="139"/>
      <c r="AB1055" s="130" t="s">
        <v>1030</v>
      </c>
    </row>
    <row r="1056" spans="1:40" s="137" customFormat="1" x14ac:dyDescent="0.25">
      <c r="A1056" s="23">
        <f>A1055+1</f>
        <v>805</v>
      </c>
      <c r="B1056" s="395" t="s">
        <v>840</v>
      </c>
      <c r="C1056" s="494">
        <f t="shared" si="345"/>
        <v>810218.68</v>
      </c>
      <c r="D1056" s="466">
        <f t="shared" ref="D1056:D1098" si="346">E1056+F1056+G1056+H1056+I1056+J1056</f>
        <v>0</v>
      </c>
      <c r="E1056" s="7"/>
      <c r="F1056" s="7"/>
      <c r="G1056" s="200"/>
      <c r="H1056" s="200"/>
      <c r="I1056" s="200"/>
      <c r="J1056" s="200"/>
      <c r="K1056" s="7"/>
      <c r="L1056" s="7"/>
      <c r="M1056" s="7"/>
      <c r="N1056" s="7"/>
      <c r="O1056" s="7"/>
      <c r="P1056" s="7"/>
      <c r="Q1056" s="7"/>
      <c r="R1056" s="483"/>
      <c r="S1056" s="458"/>
      <c r="T1056" s="7"/>
      <c r="U1056" s="7"/>
      <c r="V1056" s="7"/>
      <c r="W1056" s="7"/>
      <c r="X1056" s="450"/>
      <c r="Y1056" s="531">
        <v>810218.68</v>
      </c>
      <c r="Z1056" s="527"/>
      <c r="AA1056" s="139"/>
      <c r="AB1056" s="130" t="s">
        <v>1030</v>
      </c>
    </row>
    <row r="1057" spans="1:30" s="137" customFormat="1" x14ac:dyDescent="0.25">
      <c r="A1057" s="23">
        <f>A1056+1</f>
        <v>806</v>
      </c>
      <c r="B1057" s="396" t="s">
        <v>841</v>
      </c>
      <c r="C1057" s="494">
        <f t="shared" si="345"/>
        <v>727723.59</v>
      </c>
      <c r="D1057" s="466">
        <f t="shared" si="346"/>
        <v>0</v>
      </c>
      <c r="E1057" s="7"/>
      <c r="F1057" s="7"/>
      <c r="G1057" s="200"/>
      <c r="H1057" s="200"/>
      <c r="I1057" s="200"/>
      <c r="J1057" s="200"/>
      <c r="K1057" s="7"/>
      <c r="L1057" s="7"/>
      <c r="M1057" s="7"/>
      <c r="N1057" s="7"/>
      <c r="O1057" s="7"/>
      <c r="P1057" s="7"/>
      <c r="Q1057" s="7"/>
      <c r="R1057" s="7"/>
      <c r="S1057" s="458"/>
      <c r="T1057" s="7"/>
      <c r="U1057" s="7"/>
      <c r="V1057" s="7"/>
      <c r="W1057" s="7"/>
      <c r="X1057" s="450"/>
      <c r="Y1057" s="531">
        <v>727723.59</v>
      </c>
      <c r="Z1057" s="527"/>
      <c r="AA1057" s="139"/>
      <c r="AB1057" s="130" t="s">
        <v>980</v>
      </c>
    </row>
    <row r="1058" spans="1:30" s="137" customFormat="1" x14ac:dyDescent="0.25">
      <c r="A1058" s="23">
        <f>A1057+1</f>
        <v>807</v>
      </c>
      <c r="B1058" s="396" t="s">
        <v>842</v>
      </c>
      <c r="C1058" s="494">
        <f t="shared" si="345"/>
        <v>967994.78</v>
      </c>
      <c r="D1058" s="466">
        <f t="shared" si="346"/>
        <v>0</v>
      </c>
      <c r="E1058" s="7"/>
      <c r="F1058" s="7"/>
      <c r="G1058" s="200"/>
      <c r="H1058" s="200"/>
      <c r="I1058" s="200"/>
      <c r="J1058" s="200"/>
      <c r="K1058" s="7"/>
      <c r="L1058" s="7"/>
      <c r="M1058" s="7"/>
      <c r="N1058" s="7"/>
      <c r="O1058" s="7"/>
      <c r="P1058" s="7"/>
      <c r="Q1058" s="458"/>
      <c r="R1058" s="7"/>
      <c r="S1058" s="458"/>
      <c r="T1058" s="7"/>
      <c r="U1058" s="7"/>
      <c r="V1058" s="7"/>
      <c r="W1058" s="7"/>
      <c r="X1058" s="450"/>
      <c r="Y1058" s="531">
        <v>967994.78</v>
      </c>
      <c r="Z1058" s="527"/>
      <c r="AA1058" s="139"/>
      <c r="AB1058" s="130" t="s">
        <v>1030</v>
      </c>
    </row>
    <row r="1059" spans="1:30" s="137" customFormat="1" x14ac:dyDescent="0.25">
      <c r="A1059" s="23">
        <f>A1058+1</f>
        <v>808</v>
      </c>
      <c r="B1059" s="396" t="s">
        <v>863</v>
      </c>
      <c r="C1059" s="494">
        <f t="shared" si="345"/>
        <v>756243.32</v>
      </c>
      <c r="D1059" s="466">
        <f t="shared" si="346"/>
        <v>0</v>
      </c>
      <c r="E1059" s="7"/>
      <c r="F1059" s="7"/>
      <c r="G1059" s="200"/>
      <c r="H1059" s="200"/>
      <c r="I1059" s="200"/>
      <c r="J1059" s="200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450"/>
      <c r="Y1059" s="531">
        <v>756243.32</v>
      </c>
      <c r="Z1059" s="527"/>
      <c r="AA1059" s="139"/>
      <c r="AB1059" s="130" t="s">
        <v>980</v>
      </c>
    </row>
    <row r="1060" spans="1:30" s="137" customFormat="1" x14ac:dyDescent="0.25">
      <c r="A1060" s="23">
        <f t="shared" ref="A1060:A1098" si="347">A1059+1</f>
        <v>809</v>
      </c>
      <c r="B1060" s="396" t="s">
        <v>843</v>
      </c>
      <c r="C1060" s="494">
        <f t="shared" si="345"/>
        <v>1157795.8999999999</v>
      </c>
      <c r="D1060" s="466">
        <f t="shared" si="346"/>
        <v>0</v>
      </c>
      <c r="E1060" s="7"/>
      <c r="F1060" s="7"/>
      <c r="G1060" s="200"/>
      <c r="H1060" s="200"/>
      <c r="I1060" s="200"/>
      <c r="J1060" s="200"/>
      <c r="K1060" s="7"/>
      <c r="L1060" s="7"/>
      <c r="M1060" s="7"/>
      <c r="N1060" s="7"/>
      <c r="O1060" s="7"/>
      <c r="P1060" s="458"/>
      <c r="Q1060" s="458"/>
      <c r="R1060" s="458"/>
      <c r="S1060" s="458"/>
      <c r="T1060" s="7"/>
      <c r="U1060" s="7"/>
      <c r="V1060" s="7"/>
      <c r="W1060" s="7"/>
      <c r="X1060" s="450"/>
      <c r="Y1060" s="531">
        <v>1157795.8999999999</v>
      </c>
      <c r="Z1060" s="527"/>
      <c r="AA1060" s="139"/>
      <c r="AB1060" s="130" t="s">
        <v>1030</v>
      </c>
    </row>
    <row r="1061" spans="1:30" s="137" customFormat="1" x14ac:dyDescent="0.25">
      <c r="A1061" s="23">
        <f t="shared" si="347"/>
        <v>810</v>
      </c>
      <c r="B1061" s="396" t="s">
        <v>844</v>
      </c>
      <c r="C1061" s="494">
        <f t="shared" si="345"/>
        <v>230637.95</v>
      </c>
      <c r="D1061" s="466">
        <f t="shared" si="346"/>
        <v>0</v>
      </c>
      <c r="E1061" s="7"/>
      <c r="F1061" s="7"/>
      <c r="G1061" s="200"/>
      <c r="H1061" s="200"/>
      <c r="I1061" s="200"/>
      <c r="J1061" s="200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450"/>
      <c r="Y1061" s="531">
        <v>230637.95</v>
      </c>
      <c r="Z1061" s="527"/>
      <c r="AA1061" s="139"/>
      <c r="AB1061" s="130" t="s">
        <v>1029</v>
      </c>
    </row>
    <row r="1062" spans="1:30" s="137" customFormat="1" x14ac:dyDescent="0.25">
      <c r="A1062" s="23">
        <f t="shared" si="347"/>
        <v>811</v>
      </c>
      <c r="B1062" s="396" t="s">
        <v>857</v>
      </c>
      <c r="C1062" s="494">
        <f t="shared" si="345"/>
        <v>1373207.2</v>
      </c>
      <c r="D1062" s="466">
        <f t="shared" si="346"/>
        <v>0</v>
      </c>
      <c r="E1062" s="7"/>
      <c r="F1062" s="7"/>
      <c r="G1062" s="200"/>
      <c r="H1062" s="200"/>
      <c r="I1062" s="200"/>
      <c r="J1062" s="200"/>
      <c r="K1062" s="7"/>
      <c r="L1062" s="7"/>
      <c r="M1062" s="7"/>
      <c r="N1062" s="7"/>
      <c r="O1062" s="7"/>
      <c r="P1062" s="7"/>
      <c r="Q1062" s="458"/>
      <c r="R1062" s="7"/>
      <c r="S1062" s="458"/>
      <c r="T1062" s="7"/>
      <c r="U1062" s="7"/>
      <c r="V1062" s="7"/>
      <c r="W1062" s="7"/>
      <c r="X1062" s="450"/>
      <c r="Y1062" s="531">
        <v>1373207.2</v>
      </c>
      <c r="Z1062" s="527"/>
      <c r="AA1062" s="139"/>
      <c r="AB1062" s="130" t="s">
        <v>1163</v>
      </c>
    </row>
    <row r="1063" spans="1:30" s="137" customFormat="1" x14ac:dyDescent="0.25">
      <c r="A1063" s="23">
        <f t="shared" si="347"/>
        <v>812</v>
      </c>
      <c r="B1063" s="395" t="s">
        <v>858</v>
      </c>
      <c r="C1063" s="494">
        <f t="shared" si="345"/>
        <v>132899.41</v>
      </c>
      <c r="D1063" s="466">
        <f t="shared" si="346"/>
        <v>0</v>
      </c>
      <c r="E1063" s="7"/>
      <c r="F1063" s="7"/>
      <c r="G1063" s="200"/>
      <c r="H1063" s="200"/>
      <c r="I1063" s="200"/>
      <c r="J1063" s="200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450"/>
      <c r="Y1063" s="531">
        <v>132899.41</v>
      </c>
      <c r="Z1063" s="527"/>
      <c r="AA1063" s="139"/>
      <c r="AB1063" s="130" t="s">
        <v>1004</v>
      </c>
    </row>
    <row r="1064" spans="1:30" s="137" customFormat="1" x14ac:dyDescent="0.25">
      <c r="A1064" s="23">
        <f t="shared" si="347"/>
        <v>813</v>
      </c>
      <c r="B1064" s="396" t="s">
        <v>859</v>
      </c>
      <c r="C1064" s="494">
        <f t="shared" si="345"/>
        <v>314752.68</v>
      </c>
      <c r="D1064" s="466">
        <f t="shared" si="346"/>
        <v>0</v>
      </c>
      <c r="E1064" s="7"/>
      <c r="F1064" s="7"/>
      <c r="G1064" s="200"/>
      <c r="H1064" s="200"/>
      <c r="I1064" s="200"/>
      <c r="J1064" s="200"/>
      <c r="K1064" s="7"/>
      <c r="L1064" s="7"/>
      <c r="M1064" s="7"/>
      <c r="N1064" s="7"/>
      <c r="O1064" s="7"/>
      <c r="P1064" s="7"/>
      <c r="Q1064" s="458"/>
      <c r="R1064" s="7"/>
      <c r="S1064" s="458"/>
      <c r="T1064" s="7"/>
      <c r="U1064" s="7"/>
      <c r="V1064" s="7"/>
      <c r="W1064" s="7"/>
      <c r="X1064" s="450"/>
      <c r="Y1064" s="531">
        <v>314752.68</v>
      </c>
      <c r="Z1064" s="527"/>
      <c r="AA1064" s="139"/>
      <c r="AB1064" s="130" t="s">
        <v>1147</v>
      </c>
    </row>
    <row r="1065" spans="1:30" s="137" customFormat="1" x14ac:dyDescent="0.25">
      <c r="A1065" s="23">
        <f t="shared" si="347"/>
        <v>814</v>
      </c>
      <c r="B1065" s="395" t="s">
        <v>860</v>
      </c>
      <c r="C1065" s="494">
        <f t="shared" si="345"/>
        <v>110598.11</v>
      </c>
      <c r="D1065" s="466">
        <f t="shared" si="346"/>
        <v>0</v>
      </c>
      <c r="E1065" s="7"/>
      <c r="F1065" s="7"/>
      <c r="G1065" s="200"/>
      <c r="H1065" s="200"/>
      <c r="I1065" s="200"/>
      <c r="J1065" s="200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450"/>
      <c r="Y1065" s="531">
        <v>110598.11</v>
      </c>
      <c r="Z1065" s="527"/>
      <c r="AA1065" s="139"/>
      <c r="AB1065" s="130" t="s">
        <v>1004</v>
      </c>
    </row>
    <row r="1066" spans="1:30" s="137" customFormat="1" x14ac:dyDescent="0.25">
      <c r="A1066" s="23">
        <f t="shared" si="347"/>
        <v>815</v>
      </c>
      <c r="B1066" s="395" t="s">
        <v>861</v>
      </c>
      <c r="C1066" s="494">
        <f t="shared" si="345"/>
        <v>166966.10999999999</v>
      </c>
      <c r="D1066" s="466">
        <f t="shared" si="346"/>
        <v>0</v>
      </c>
      <c r="E1066" s="7"/>
      <c r="F1066" s="7"/>
      <c r="G1066" s="200"/>
      <c r="H1066" s="200"/>
      <c r="I1066" s="200"/>
      <c r="J1066" s="200"/>
      <c r="K1066" s="7"/>
      <c r="L1066" s="7"/>
      <c r="M1066" s="7"/>
      <c r="N1066" s="7"/>
      <c r="O1066" s="7"/>
      <c r="P1066" s="7"/>
      <c r="Q1066" s="458"/>
      <c r="R1066" s="7"/>
      <c r="S1066" s="7"/>
      <c r="T1066" s="7"/>
      <c r="U1066" s="7"/>
      <c r="V1066" s="7"/>
      <c r="W1066" s="7"/>
      <c r="X1066" s="450"/>
      <c r="Y1066" s="531">
        <v>166966.10999999999</v>
      </c>
      <c r="Z1066" s="527"/>
      <c r="AA1066" s="139"/>
      <c r="AB1066" s="130" t="s">
        <v>1162</v>
      </c>
    </row>
    <row r="1067" spans="1:30" s="137" customFormat="1" ht="13.15" customHeight="1" x14ac:dyDescent="0.25">
      <c r="A1067" s="23">
        <f t="shared" si="347"/>
        <v>816</v>
      </c>
      <c r="B1067" s="319" t="s">
        <v>862</v>
      </c>
      <c r="C1067" s="494">
        <f t="shared" si="345"/>
        <v>580099.22</v>
      </c>
      <c r="D1067" s="466">
        <f t="shared" si="346"/>
        <v>0</v>
      </c>
      <c r="E1067" s="7"/>
      <c r="F1067" s="7"/>
      <c r="G1067" s="200"/>
      <c r="H1067" s="200"/>
      <c r="I1067" s="200"/>
      <c r="J1067" s="200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450"/>
      <c r="Y1067" s="531">
        <v>580099.22</v>
      </c>
      <c r="Z1067" s="527"/>
      <c r="AA1067" s="139"/>
      <c r="AB1067" s="130" t="s">
        <v>980</v>
      </c>
    </row>
    <row r="1068" spans="1:30" s="137" customFormat="1" x14ac:dyDescent="0.25">
      <c r="A1068" s="23">
        <f t="shared" si="347"/>
        <v>817</v>
      </c>
      <c r="B1068" s="395" t="s">
        <v>868</v>
      </c>
      <c r="C1068" s="494">
        <f t="shared" si="345"/>
        <v>761781.28</v>
      </c>
      <c r="D1068" s="466">
        <f t="shared" si="346"/>
        <v>0</v>
      </c>
      <c r="E1068" s="7"/>
      <c r="F1068" s="7"/>
      <c r="G1068" s="200"/>
      <c r="H1068" s="200"/>
      <c r="I1068" s="200"/>
      <c r="J1068" s="200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450"/>
      <c r="Y1068" s="531">
        <v>761781.28</v>
      </c>
      <c r="Z1068" s="527"/>
      <c r="AA1068" s="139"/>
      <c r="AB1068" s="130" t="s">
        <v>980</v>
      </c>
    </row>
    <row r="1069" spans="1:30" s="137" customFormat="1" x14ac:dyDescent="0.25">
      <c r="A1069" s="23">
        <f t="shared" si="347"/>
        <v>818</v>
      </c>
      <c r="B1069" s="395" t="s">
        <v>869</v>
      </c>
      <c r="C1069" s="494">
        <f t="shared" si="345"/>
        <v>324610.99</v>
      </c>
      <c r="D1069" s="466">
        <f t="shared" si="346"/>
        <v>0</v>
      </c>
      <c r="E1069" s="7"/>
      <c r="F1069" s="7"/>
      <c r="G1069" s="200"/>
      <c r="H1069" s="200"/>
      <c r="I1069" s="200"/>
      <c r="J1069" s="200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450"/>
      <c r="Y1069" s="531">
        <v>324610.99</v>
      </c>
      <c r="Z1069" s="527"/>
      <c r="AA1069" s="139"/>
      <c r="AB1069" s="130" t="s">
        <v>1029</v>
      </c>
    </row>
    <row r="1070" spans="1:30" s="137" customFormat="1" x14ac:dyDescent="0.25">
      <c r="A1070" s="23">
        <f t="shared" si="347"/>
        <v>819</v>
      </c>
      <c r="B1070" s="395" t="s">
        <v>870</v>
      </c>
      <c r="C1070" s="494">
        <f t="shared" si="345"/>
        <v>314893.34000000003</v>
      </c>
      <c r="D1070" s="466">
        <f t="shared" si="346"/>
        <v>0</v>
      </c>
      <c r="E1070" s="7"/>
      <c r="F1070" s="7"/>
      <c r="G1070" s="200"/>
      <c r="H1070" s="200"/>
      <c r="I1070" s="200"/>
      <c r="J1070" s="200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450"/>
      <c r="Y1070" s="531">
        <v>314893.34000000003</v>
      </c>
      <c r="Z1070" s="527"/>
      <c r="AA1070" s="139"/>
      <c r="AB1070" s="130" t="s">
        <v>1029</v>
      </c>
    </row>
    <row r="1071" spans="1:30" s="137" customFormat="1" x14ac:dyDescent="0.25">
      <c r="A1071" s="23">
        <f t="shared" si="347"/>
        <v>820</v>
      </c>
      <c r="B1071" s="396" t="s">
        <v>845</v>
      </c>
      <c r="C1071" s="494">
        <f t="shared" si="345"/>
        <v>1456078.81</v>
      </c>
      <c r="D1071" s="466">
        <f t="shared" si="346"/>
        <v>0</v>
      </c>
      <c r="E1071" s="7"/>
      <c r="F1071" s="7"/>
      <c r="G1071" s="200"/>
      <c r="H1071" s="200"/>
      <c r="I1071" s="200"/>
      <c r="J1071" s="200"/>
      <c r="K1071" s="7"/>
      <c r="L1071" s="7"/>
      <c r="M1071" s="7"/>
      <c r="N1071" s="458"/>
      <c r="O1071" s="458"/>
      <c r="P1071" s="458"/>
      <c r="Q1071" s="458"/>
      <c r="R1071" s="458"/>
      <c r="S1071" s="458"/>
      <c r="T1071" s="7"/>
      <c r="U1071" s="7"/>
      <c r="V1071" s="7"/>
      <c r="W1071" s="7"/>
      <c r="X1071" s="450"/>
      <c r="Y1071" s="531">
        <v>1456078.81</v>
      </c>
      <c r="Z1071" s="527"/>
      <c r="AA1071" s="139"/>
      <c r="AB1071" s="130" t="s">
        <v>1028</v>
      </c>
    </row>
    <row r="1072" spans="1:30" ht="18" customHeight="1" x14ac:dyDescent="0.25">
      <c r="A1072" s="23">
        <f t="shared" si="347"/>
        <v>821</v>
      </c>
      <c r="B1072" s="339" t="s">
        <v>319</v>
      </c>
      <c r="C1072" s="494">
        <f t="shared" si="345"/>
        <v>1841445.46</v>
      </c>
      <c r="D1072" s="466">
        <f t="shared" si="346"/>
        <v>1841445.46</v>
      </c>
      <c r="E1072" s="483"/>
      <c r="F1072" s="483">
        <v>1841445.46</v>
      </c>
      <c r="G1072" s="387"/>
      <c r="H1072" s="384"/>
      <c r="I1072" s="387"/>
      <c r="J1072" s="387"/>
      <c r="K1072" s="387"/>
      <c r="L1072" s="387"/>
      <c r="M1072" s="387"/>
      <c r="N1072" s="470"/>
      <c r="O1072" s="483"/>
      <c r="P1072" s="384"/>
      <c r="Q1072" s="384"/>
      <c r="R1072" s="384"/>
      <c r="S1072" s="384"/>
      <c r="T1072" s="384"/>
      <c r="U1072" s="384"/>
      <c r="V1072" s="384"/>
      <c r="W1072" s="384"/>
      <c r="X1072" s="384"/>
      <c r="Y1072" s="531"/>
      <c r="Z1072" s="527"/>
      <c r="AA1072" s="14"/>
      <c r="AB1072" s="38"/>
      <c r="AD1072" s="90"/>
    </row>
    <row r="1073" spans="1:30" ht="18" customHeight="1" x14ac:dyDescent="0.25">
      <c r="A1073" s="23">
        <f t="shared" si="347"/>
        <v>822</v>
      </c>
      <c r="B1073" s="339" t="s">
        <v>320</v>
      </c>
      <c r="C1073" s="494">
        <f t="shared" si="345"/>
        <v>10473055.779999999</v>
      </c>
      <c r="D1073" s="466">
        <f t="shared" si="346"/>
        <v>0</v>
      </c>
      <c r="E1073" s="483"/>
      <c r="F1073" s="387"/>
      <c r="G1073" s="387"/>
      <c r="H1073" s="384"/>
      <c r="I1073" s="387"/>
      <c r="J1073" s="387"/>
      <c r="K1073" s="387"/>
      <c r="L1073" s="387"/>
      <c r="M1073" s="387"/>
      <c r="N1073" s="387"/>
      <c r="O1073" s="387"/>
      <c r="P1073" s="384"/>
      <c r="Q1073" s="384"/>
      <c r="R1073" s="384">
        <v>1122.7</v>
      </c>
      <c r="S1073" s="384">
        <v>10473055.779999999</v>
      </c>
      <c r="T1073" s="384"/>
      <c r="U1073" s="384"/>
      <c r="V1073" s="384"/>
      <c r="W1073" s="384"/>
      <c r="X1073" s="384"/>
      <c r="Y1073" s="531"/>
      <c r="Z1073" s="527"/>
      <c r="AA1073" s="14"/>
      <c r="AB1073" s="38"/>
      <c r="AD1073" s="90"/>
    </row>
    <row r="1074" spans="1:30" ht="18" customHeight="1" x14ac:dyDescent="0.25">
      <c r="A1074" s="23">
        <f t="shared" si="347"/>
        <v>823</v>
      </c>
      <c r="B1074" s="339" t="s">
        <v>321</v>
      </c>
      <c r="C1074" s="494">
        <f t="shared" si="345"/>
        <v>8885108.540000001</v>
      </c>
      <c r="D1074" s="466">
        <f t="shared" si="346"/>
        <v>8885108.540000001</v>
      </c>
      <c r="E1074" s="483"/>
      <c r="F1074" s="387"/>
      <c r="G1074" s="387">
        <v>5733545.6600000001</v>
      </c>
      <c r="H1074" s="384">
        <v>1642128.12</v>
      </c>
      <c r="I1074" s="387">
        <v>1509434.76</v>
      </c>
      <c r="J1074" s="387"/>
      <c r="K1074" s="387"/>
      <c r="L1074" s="387"/>
      <c r="M1074" s="387"/>
      <c r="N1074" s="387"/>
      <c r="O1074" s="471"/>
      <c r="P1074" s="384"/>
      <c r="Q1074" s="384"/>
      <c r="R1074" s="384"/>
      <c r="S1074" s="384"/>
      <c r="T1074" s="384"/>
      <c r="U1074" s="384"/>
      <c r="V1074" s="384"/>
      <c r="W1074" s="384"/>
      <c r="X1074" s="384"/>
      <c r="Y1074" s="387"/>
      <c r="Z1074" s="3"/>
      <c r="AA1074" s="14"/>
      <c r="AB1074" s="38"/>
      <c r="AD1074" s="90"/>
    </row>
    <row r="1075" spans="1:30" s="137" customFormat="1" x14ac:dyDescent="0.25">
      <c r="A1075" s="23">
        <f t="shared" si="347"/>
        <v>824</v>
      </c>
      <c r="B1075" s="396" t="s">
        <v>856</v>
      </c>
      <c r="C1075" s="494">
        <f t="shared" si="345"/>
        <v>200717.35</v>
      </c>
      <c r="D1075" s="466">
        <f t="shared" si="346"/>
        <v>0</v>
      </c>
      <c r="E1075" s="7"/>
      <c r="F1075" s="7"/>
      <c r="G1075" s="200"/>
      <c r="H1075" s="200"/>
      <c r="I1075" s="200"/>
      <c r="J1075" s="200"/>
      <c r="K1075" s="7"/>
      <c r="L1075" s="7"/>
      <c r="M1075" s="7"/>
      <c r="N1075" s="7"/>
      <c r="O1075" s="7"/>
      <c r="P1075" s="7"/>
      <c r="Q1075" s="458"/>
      <c r="R1075" s="7"/>
      <c r="S1075" s="7"/>
      <c r="T1075" s="7"/>
      <c r="U1075" s="7"/>
      <c r="V1075" s="7"/>
      <c r="W1075" s="7"/>
      <c r="X1075" s="450"/>
      <c r="Y1075" s="531">
        <v>200717.35</v>
      </c>
      <c r="Z1075" s="527"/>
      <c r="AA1075" s="139"/>
      <c r="AB1075" s="130" t="s">
        <v>1162</v>
      </c>
    </row>
    <row r="1076" spans="1:30" ht="18" customHeight="1" x14ac:dyDescent="0.25">
      <c r="A1076" s="23">
        <f t="shared" si="347"/>
        <v>825</v>
      </c>
      <c r="B1076" s="339" t="s">
        <v>322</v>
      </c>
      <c r="C1076" s="494">
        <f t="shared" si="345"/>
        <v>709821.92</v>
      </c>
      <c r="D1076" s="466">
        <f t="shared" si="346"/>
        <v>709821.92</v>
      </c>
      <c r="E1076" s="483"/>
      <c r="F1076" s="387">
        <v>709821.92</v>
      </c>
      <c r="G1076" s="387"/>
      <c r="H1076" s="384"/>
      <c r="I1076" s="387"/>
      <c r="J1076" s="387"/>
      <c r="K1076" s="387"/>
      <c r="L1076" s="387"/>
      <c r="M1076" s="387"/>
      <c r="N1076" s="470"/>
      <c r="O1076" s="483"/>
      <c r="P1076" s="384"/>
      <c r="Q1076" s="384"/>
      <c r="R1076" s="384"/>
      <c r="S1076" s="384"/>
      <c r="T1076" s="384"/>
      <c r="U1076" s="384"/>
      <c r="V1076" s="384"/>
      <c r="W1076" s="384"/>
      <c r="X1076" s="384"/>
      <c r="Y1076" s="387"/>
      <c r="Z1076" s="3"/>
      <c r="AA1076" s="14"/>
      <c r="AB1076" s="38"/>
      <c r="AD1076" s="90"/>
    </row>
    <row r="1077" spans="1:30" ht="18" customHeight="1" x14ac:dyDescent="0.25">
      <c r="A1077" s="23">
        <f t="shared" si="347"/>
        <v>826</v>
      </c>
      <c r="B1077" s="339" t="s">
        <v>323</v>
      </c>
      <c r="C1077" s="494">
        <f t="shared" si="345"/>
        <v>7759597.4000000004</v>
      </c>
      <c r="D1077" s="466">
        <f t="shared" si="346"/>
        <v>0</v>
      </c>
      <c r="E1077" s="483"/>
      <c r="F1077" s="387"/>
      <c r="G1077" s="387"/>
      <c r="H1077" s="384"/>
      <c r="I1077" s="387"/>
      <c r="J1077" s="387"/>
      <c r="K1077" s="387"/>
      <c r="L1077" s="387"/>
      <c r="M1077" s="471"/>
      <c r="N1077" s="387"/>
      <c r="O1077" s="387"/>
      <c r="P1077" s="384"/>
      <c r="Q1077" s="384"/>
      <c r="R1077" s="384">
        <v>1017.4</v>
      </c>
      <c r="S1077" s="384">
        <v>7759597.4000000004</v>
      </c>
      <c r="T1077" s="384"/>
      <c r="U1077" s="384"/>
      <c r="V1077" s="384"/>
      <c r="W1077" s="384"/>
      <c r="X1077" s="384"/>
      <c r="Y1077" s="387"/>
      <c r="Z1077" s="3"/>
      <c r="AA1077" s="14"/>
      <c r="AB1077" s="38"/>
      <c r="AD1077" s="90"/>
    </row>
    <row r="1078" spans="1:30" ht="18" customHeight="1" x14ac:dyDescent="0.2">
      <c r="A1078" s="23">
        <f t="shared" si="347"/>
        <v>827</v>
      </c>
      <c r="B1078" s="339" t="s">
        <v>324</v>
      </c>
      <c r="C1078" s="494">
        <f t="shared" si="345"/>
        <v>5755100.2800000003</v>
      </c>
      <c r="D1078" s="466">
        <f t="shared" si="346"/>
        <v>0</v>
      </c>
      <c r="E1078" s="483"/>
      <c r="F1078" s="387"/>
      <c r="G1078" s="387"/>
      <c r="H1078" s="384"/>
      <c r="I1078" s="387"/>
      <c r="J1078" s="387"/>
      <c r="K1078" s="387"/>
      <c r="L1078" s="387"/>
      <c r="M1078" s="387"/>
      <c r="N1078" s="387"/>
      <c r="O1078" s="387"/>
      <c r="P1078" s="7"/>
      <c r="Q1078" s="7"/>
      <c r="R1078" s="384">
        <v>715.5</v>
      </c>
      <c r="S1078" s="384">
        <v>5732613.46</v>
      </c>
      <c r="T1078" s="384"/>
      <c r="U1078" s="384"/>
      <c r="V1078" s="384"/>
      <c r="W1078" s="384"/>
      <c r="X1078" s="384"/>
      <c r="Y1078" s="531">
        <v>22486.82</v>
      </c>
      <c r="Z1078" s="527"/>
      <c r="AA1078" s="14"/>
      <c r="AB1078" s="38" t="s">
        <v>1029</v>
      </c>
      <c r="AD1078" s="90"/>
    </row>
    <row r="1079" spans="1:30" s="137" customFormat="1" x14ac:dyDescent="0.25">
      <c r="A1079" s="23">
        <f t="shared" si="347"/>
        <v>828</v>
      </c>
      <c r="B1079" s="396" t="s">
        <v>846</v>
      </c>
      <c r="C1079" s="494">
        <f t="shared" si="345"/>
        <v>903409.16999999993</v>
      </c>
      <c r="D1079" s="466">
        <f t="shared" si="346"/>
        <v>0</v>
      </c>
      <c r="E1079" s="7"/>
      <c r="F1079" s="7"/>
      <c r="G1079" s="200"/>
      <c r="H1079" s="200"/>
      <c r="I1079" s="200"/>
      <c r="J1079" s="200"/>
      <c r="K1079" s="7"/>
      <c r="L1079" s="7"/>
      <c r="M1079" s="7"/>
      <c r="N1079" s="7"/>
      <c r="O1079" s="7"/>
      <c r="P1079" s="7"/>
      <c r="Q1079" s="458"/>
      <c r="R1079" s="472"/>
      <c r="S1079" s="458"/>
      <c r="T1079" s="7"/>
      <c r="U1079" s="7"/>
      <c r="V1079" s="7"/>
      <c r="W1079" s="7"/>
      <c r="X1079" s="450"/>
      <c r="Y1079" s="531">
        <v>903409.16999999993</v>
      </c>
      <c r="Z1079" s="527"/>
      <c r="AA1079" s="139"/>
      <c r="AB1079" s="130" t="s">
        <v>1030</v>
      </c>
    </row>
    <row r="1080" spans="1:30" s="137" customFormat="1" x14ac:dyDescent="0.25">
      <c r="A1080" s="23">
        <f t="shared" si="347"/>
        <v>829</v>
      </c>
      <c r="B1080" s="319" t="s">
        <v>847</v>
      </c>
      <c r="C1080" s="494">
        <f t="shared" si="345"/>
        <v>267799.14</v>
      </c>
      <c r="D1080" s="466">
        <f t="shared" si="346"/>
        <v>0</v>
      </c>
      <c r="E1080" s="7"/>
      <c r="F1080" s="7"/>
      <c r="G1080" s="200"/>
      <c r="H1080" s="200"/>
      <c r="I1080" s="200"/>
      <c r="J1080" s="200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450"/>
      <c r="Y1080" s="531">
        <v>267799.14</v>
      </c>
      <c r="Z1080" s="527"/>
      <c r="AA1080" s="139"/>
      <c r="AB1080" s="130" t="s">
        <v>1148</v>
      </c>
    </row>
    <row r="1081" spans="1:30" s="137" customFormat="1" x14ac:dyDescent="0.25">
      <c r="A1081" s="23">
        <f t="shared" si="347"/>
        <v>830</v>
      </c>
      <c r="B1081" s="396" t="s">
        <v>848</v>
      </c>
      <c r="C1081" s="494">
        <f t="shared" si="345"/>
        <v>953511.60000000009</v>
      </c>
      <c r="D1081" s="466">
        <f t="shared" si="346"/>
        <v>0</v>
      </c>
      <c r="E1081" s="7"/>
      <c r="F1081" s="7"/>
      <c r="G1081" s="200"/>
      <c r="H1081" s="200"/>
      <c r="I1081" s="200"/>
      <c r="J1081" s="200"/>
      <c r="K1081" s="7"/>
      <c r="L1081" s="7"/>
      <c r="M1081" s="7"/>
      <c r="N1081" s="7"/>
      <c r="O1081" s="7"/>
      <c r="P1081" s="7"/>
      <c r="Q1081" s="458"/>
      <c r="R1081" s="7"/>
      <c r="S1081" s="458"/>
      <c r="T1081" s="7"/>
      <c r="U1081" s="7"/>
      <c r="V1081" s="7"/>
      <c r="W1081" s="7"/>
      <c r="X1081" s="450"/>
      <c r="Y1081" s="531">
        <v>953511.60000000009</v>
      </c>
      <c r="Z1081" s="527"/>
      <c r="AA1081" s="139"/>
      <c r="AB1081" s="130" t="s">
        <v>1030</v>
      </c>
    </row>
    <row r="1082" spans="1:30" s="137" customFormat="1" x14ac:dyDescent="0.25">
      <c r="A1082" s="23">
        <f t="shared" si="347"/>
        <v>831</v>
      </c>
      <c r="B1082" s="319" t="s">
        <v>849</v>
      </c>
      <c r="C1082" s="494">
        <f t="shared" si="345"/>
        <v>1433915.01</v>
      </c>
      <c r="D1082" s="466">
        <f t="shared" si="346"/>
        <v>0</v>
      </c>
      <c r="E1082" s="7"/>
      <c r="F1082" s="7"/>
      <c r="G1082" s="200"/>
      <c r="H1082" s="200"/>
      <c r="I1082" s="200"/>
      <c r="J1082" s="200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450"/>
      <c r="Y1082" s="531">
        <v>1433915.01</v>
      </c>
      <c r="Z1082" s="527"/>
      <c r="AA1082" s="139"/>
      <c r="AB1082" s="130" t="s">
        <v>1149</v>
      </c>
    </row>
    <row r="1083" spans="1:30" s="137" customFormat="1" x14ac:dyDescent="0.25">
      <c r="A1083" s="23">
        <f t="shared" si="347"/>
        <v>832</v>
      </c>
      <c r="B1083" s="319" t="s">
        <v>850</v>
      </c>
      <c r="C1083" s="494">
        <f t="shared" si="345"/>
        <v>215716.01</v>
      </c>
      <c r="D1083" s="466">
        <f t="shared" si="346"/>
        <v>0</v>
      </c>
      <c r="E1083" s="7"/>
      <c r="F1083" s="7"/>
      <c r="G1083" s="200"/>
      <c r="H1083" s="200"/>
      <c r="I1083" s="200"/>
      <c r="J1083" s="200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450"/>
      <c r="Y1083" s="531">
        <v>215716.01</v>
      </c>
      <c r="Z1083" s="527"/>
      <c r="AA1083" s="139"/>
      <c r="AB1083" s="130" t="s">
        <v>1029</v>
      </c>
    </row>
    <row r="1084" spans="1:30" s="26" customFormat="1" x14ac:dyDescent="0.2">
      <c r="A1084" s="23">
        <f t="shared" si="347"/>
        <v>833</v>
      </c>
      <c r="B1084" s="314" t="s">
        <v>851</v>
      </c>
      <c r="C1084" s="494">
        <f t="shared" si="345"/>
        <v>1163288.0900000001</v>
      </c>
      <c r="D1084" s="466">
        <f t="shared" si="346"/>
        <v>0</v>
      </c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450"/>
      <c r="Y1084" s="531">
        <v>1163288.0900000001</v>
      </c>
      <c r="Z1084" s="527"/>
      <c r="AA1084" s="139"/>
      <c r="AB1084" s="529" t="s">
        <v>1028</v>
      </c>
    </row>
    <row r="1085" spans="1:30" s="137" customFormat="1" x14ac:dyDescent="0.25">
      <c r="A1085" s="23">
        <f t="shared" si="347"/>
        <v>834</v>
      </c>
      <c r="B1085" s="395" t="s">
        <v>852</v>
      </c>
      <c r="C1085" s="494">
        <f t="shared" si="345"/>
        <v>788988.85</v>
      </c>
      <c r="D1085" s="466">
        <f t="shared" si="346"/>
        <v>0</v>
      </c>
      <c r="E1085" s="7"/>
      <c r="F1085" s="7"/>
      <c r="G1085" s="200"/>
      <c r="H1085" s="200"/>
      <c r="I1085" s="200"/>
      <c r="J1085" s="200"/>
      <c r="K1085" s="7"/>
      <c r="L1085" s="7"/>
      <c r="M1085" s="7"/>
      <c r="N1085" s="7"/>
      <c r="O1085" s="7"/>
      <c r="P1085" s="7"/>
      <c r="Q1085" s="458"/>
      <c r="R1085" s="7"/>
      <c r="S1085" s="7"/>
      <c r="T1085" s="7"/>
      <c r="U1085" s="7"/>
      <c r="V1085" s="7"/>
      <c r="W1085" s="7"/>
      <c r="X1085" s="450"/>
      <c r="Y1085" s="531">
        <v>788988.85</v>
      </c>
      <c r="Z1085" s="527"/>
      <c r="AA1085" s="139"/>
      <c r="AB1085" s="130" t="s">
        <v>1030</v>
      </c>
    </row>
    <row r="1086" spans="1:30" s="137" customFormat="1" x14ac:dyDescent="0.25">
      <c r="A1086" s="23">
        <f t="shared" si="347"/>
        <v>835</v>
      </c>
      <c r="B1086" s="395" t="s">
        <v>853</v>
      </c>
      <c r="C1086" s="494">
        <f t="shared" si="345"/>
        <v>810218.68</v>
      </c>
      <c r="D1086" s="466">
        <f t="shared" si="346"/>
        <v>0</v>
      </c>
      <c r="E1086" s="7"/>
      <c r="F1086" s="7"/>
      <c r="G1086" s="200"/>
      <c r="H1086" s="200"/>
      <c r="I1086" s="200"/>
      <c r="J1086" s="200"/>
      <c r="K1086" s="7"/>
      <c r="L1086" s="7"/>
      <c r="M1086" s="7"/>
      <c r="N1086" s="7"/>
      <c r="O1086" s="7"/>
      <c r="P1086" s="7"/>
      <c r="Q1086" s="458"/>
      <c r="R1086" s="7"/>
      <c r="S1086" s="7"/>
      <c r="T1086" s="7"/>
      <c r="U1086" s="7"/>
      <c r="V1086" s="7"/>
      <c r="W1086" s="7"/>
      <c r="X1086" s="450"/>
      <c r="Y1086" s="531">
        <v>810218.68</v>
      </c>
      <c r="Z1086" s="527"/>
      <c r="AA1086" s="139"/>
      <c r="AB1086" s="130" t="s">
        <v>1030</v>
      </c>
    </row>
    <row r="1087" spans="1:30" s="137" customFormat="1" x14ac:dyDescent="0.25">
      <c r="A1087" s="23">
        <f t="shared" si="347"/>
        <v>836</v>
      </c>
      <c r="B1087" s="395" t="s">
        <v>854</v>
      </c>
      <c r="C1087" s="494">
        <f t="shared" si="345"/>
        <v>1099880.05</v>
      </c>
      <c r="D1087" s="466">
        <f t="shared" si="346"/>
        <v>0</v>
      </c>
      <c r="E1087" s="7"/>
      <c r="F1087" s="7"/>
      <c r="G1087" s="200"/>
      <c r="H1087" s="200"/>
      <c r="I1087" s="200"/>
      <c r="J1087" s="200"/>
      <c r="K1087" s="7"/>
      <c r="L1087" s="7"/>
      <c r="M1087" s="7"/>
      <c r="N1087" s="7"/>
      <c r="O1087" s="7"/>
      <c r="P1087" s="7"/>
      <c r="Q1087" s="458"/>
      <c r="R1087" s="7"/>
      <c r="S1087" s="7"/>
      <c r="T1087" s="7"/>
      <c r="U1087" s="7"/>
      <c r="V1087" s="7"/>
      <c r="W1087" s="7"/>
      <c r="X1087" s="450"/>
      <c r="Y1087" s="531">
        <v>1099880.05</v>
      </c>
      <c r="Z1087" s="527"/>
      <c r="AA1087" s="139"/>
      <c r="AB1087" s="130" t="s">
        <v>1150</v>
      </c>
    </row>
    <row r="1088" spans="1:30" s="137" customFormat="1" x14ac:dyDescent="0.25">
      <c r="A1088" s="23">
        <f t="shared" si="347"/>
        <v>837</v>
      </c>
      <c r="B1088" s="395" t="s">
        <v>855</v>
      </c>
      <c r="C1088" s="494">
        <f t="shared" si="345"/>
        <v>640300.66</v>
      </c>
      <c r="D1088" s="466">
        <f t="shared" si="346"/>
        <v>0</v>
      </c>
      <c r="E1088" s="7"/>
      <c r="F1088" s="7"/>
      <c r="G1088" s="200"/>
      <c r="H1088" s="200"/>
      <c r="I1088" s="200"/>
      <c r="J1088" s="200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450"/>
      <c r="Y1088" s="531">
        <v>640300.66</v>
      </c>
      <c r="Z1088" s="527"/>
      <c r="AA1088" s="139"/>
      <c r="AB1088" s="130" t="s">
        <v>980</v>
      </c>
    </row>
    <row r="1089" spans="1:33" ht="18" customHeight="1" x14ac:dyDescent="0.25">
      <c r="A1089" s="23">
        <f t="shared" si="347"/>
        <v>838</v>
      </c>
      <c r="B1089" s="339" t="s">
        <v>325</v>
      </c>
      <c r="C1089" s="494">
        <f t="shared" si="345"/>
        <v>2930210.08</v>
      </c>
      <c r="D1089" s="466">
        <f t="shared" si="346"/>
        <v>2930210.08</v>
      </c>
      <c r="E1089" s="483"/>
      <c r="F1089" s="483">
        <v>2930210.08</v>
      </c>
      <c r="G1089" s="387"/>
      <c r="H1089" s="384"/>
      <c r="I1089" s="387"/>
      <c r="J1089" s="387"/>
      <c r="K1089" s="387"/>
      <c r="L1089" s="387"/>
      <c r="M1089" s="387"/>
      <c r="N1089" s="483"/>
      <c r="O1089" s="483"/>
      <c r="P1089" s="384"/>
      <c r="Q1089" s="384"/>
      <c r="R1089" s="384"/>
      <c r="S1089" s="483"/>
      <c r="T1089" s="384"/>
      <c r="U1089" s="384"/>
      <c r="V1089" s="384"/>
      <c r="W1089" s="384"/>
      <c r="X1089" s="384"/>
      <c r="Y1089" s="387"/>
      <c r="Z1089" s="3"/>
      <c r="AA1089" s="14" t="s">
        <v>359</v>
      </c>
      <c r="AB1089" s="38"/>
      <c r="AC1089" s="90"/>
      <c r="AD1089" s="90"/>
    </row>
    <row r="1090" spans="1:33" s="302" customFormat="1" ht="15.75" x14ac:dyDescent="0.25">
      <c r="A1090" s="23">
        <f t="shared" si="347"/>
        <v>839</v>
      </c>
      <c r="B1090" s="396" t="s">
        <v>873</v>
      </c>
      <c r="C1090" s="494">
        <f>D1090+M1090+O1090+Q1090+S1090+U1090+W1090+X1090+Y1090</f>
        <v>488931.16</v>
      </c>
      <c r="D1090" s="473">
        <f>E1090+F1090+G1090+H1090+I1090+J1090</f>
        <v>0</v>
      </c>
      <c r="E1090" s="474"/>
      <c r="F1090" s="474"/>
      <c r="G1090" s="475"/>
      <c r="H1090" s="475"/>
      <c r="I1090" s="475"/>
      <c r="J1090" s="475"/>
      <c r="K1090" s="474"/>
      <c r="L1090" s="474"/>
      <c r="M1090" s="474"/>
      <c r="N1090" s="474"/>
      <c r="O1090" s="474"/>
      <c r="P1090" s="474"/>
      <c r="Q1090" s="474"/>
      <c r="R1090" s="474"/>
      <c r="S1090" s="474"/>
      <c r="T1090" s="474"/>
      <c r="U1090" s="474"/>
      <c r="V1090" s="474"/>
      <c r="W1090" s="474"/>
      <c r="X1090" s="476"/>
      <c r="Y1090" s="531">
        <v>488931.16</v>
      </c>
      <c r="Z1090" s="301"/>
      <c r="AA1090" s="300"/>
      <c r="AB1090" s="335"/>
      <c r="AC1090" s="324" t="s">
        <v>981</v>
      </c>
    </row>
    <row r="1091" spans="1:33" s="137" customFormat="1" x14ac:dyDescent="0.25">
      <c r="A1091" s="23">
        <f t="shared" si="347"/>
        <v>840</v>
      </c>
      <c r="B1091" s="319" t="s">
        <v>865</v>
      </c>
      <c r="C1091" s="494">
        <f t="shared" si="345"/>
        <v>1157555.8699999999</v>
      </c>
      <c r="D1091" s="466">
        <f t="shared" si="346"/>
        <v>0</v>
      </c>
      <c r="E1091" s="7"/>
      <c r="F1091" s="7"/>
      <c r="G1091" s="200"/>
      <c r="H1091" s="200"/>
      <c r="I1091" s="200"/>
      <c r="J1091" s="200"/>
      <c r="K1091" s="7"/>
      <c r="L1091" s="7"/>
      <c r="M1091" s="7"/>
      <c r="N1091" s="7"/>
      <c r="O1091" s="7"/>
      <c r="P1091" s="7"/>
      <c r="Q1091" s="458"/>
      <c r="R1091" s="7"/>
      <c r="S1091" s="7"/>
      <c r="T1091" s="7"/>
      <c r="U1091" s="7"/>
      <c r="V1091" s="7"/>
      <c r="W1091" s="7"/>
      <c r="X1091" s="450"/>
      <c r="Y1091" s="531">
        <v>1157555.8699999999</v>
      </c>
      <c r="Z1091" s="527"/>
      <c r="AA1091" s="139"/>
      <c r="AB1091" s="130" t="s">
        <v>1151</v>
      </c>
    </row>
    <row r="1092" spans="1:33" s="137" customFormat="1" x14ac:dyDescent="0.25">
      <c r="A1092" s="23">
        <f t="shared" si="347"/>
        <v>841</v>
      </c>
      <c r="B1092" s="395" t="s">
        <v>866</v>
      </c>
      <c r="C1092" s="494">
        <f t="shared" si="345"/>
        <v>1253283.33</v>
      </c>
      <c r="D1092" s="466">
        <f t="shared" si="346"/>
        <v>0</v>
      </c>
      <c r="E1092" s="7"/>
      <c r="F1092" s="7"/>
      <c r="G1092" s="200"/>
      <c r="H1092" s="200"/>
      <c r="I1092" s="200"/>
      <c r="J1092" s="200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450"/>
      <c r="Y1092" s="531">
        <f>134278.56+1119004.77</f>
        <v>1253283.33</v>
      </c>
      <c r="Z1092" s="527"/>
      <c r="AA1092" s="139"/>
      <c r="AB1092" s="130" t="s">
        <v>1103</v>
      </c>
    </row>
    <row r="1093" spans="1:33" s="137" customFormat="1" x14ac:dyDescent="0.25">
      <c r="A1093" s="23">
        <f t="shared" si="347"/>
        <v>842</v>
      </c>
      <c r="B1093" s="395" t="s">
        <v>867</v>
      </c>
      <c r="C1093" s="494">
        <f t="shared" si="345"/>
        <v>204154.41</v>
      </c>
      <c r="D1093" s="466">
        <f t="shared" si="346"/>
        <v>0</v>
      </c>
      <c r="E1093" s="7"/>
      <c r="F1093" s="7"/>
      <c r="G1093" s="200"/>
      <c r="H1093" s="200"/>
      <c r="I1093" s="200"/>
      <c r="J1093" s="200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450"/>
      <c r="Y1093" s="531">
        <v>204154.41</v>
      </c>
      <c r="Z1093" s="527"/>
      <c r="AA1093" s="139"/>
      <c r="AB1093" s="130" t="s">
        <v>1004</v>
      </c>
    </row>
    <row r="1094" spans="1:33" s="137" customFormat="1" x14ac:dyDescent="0.25">
      <c r="A1094" s="23">
        <f t="shared" si="347"/>
        <v>843</v>
      </c>
      <c r="B1094" s="319" t="s">
        <v>836</v>
      </c>
      <c r="C1094" s="494">
        <f t="shared" si="345"/>
        <v>1189214.4099999999</v>
      </c>
      <c r="D1094" s="466">
        <f t="shared" si="346"/>
        <v>0</v>
      </c>
      <c r="E1094" s="7"/>
      <c r="F1094" s="7"/>
      <c r="G1094" s="200"/>
      <c r="H1094" s="200"/>
      <c r="I1094" s="200"/>
      <c r="J1094" s="200"/>
      <c r="K1094" s="7"/>
      <c r="L1094" s="7"/>
      <c r="M1094" s="7"/>
      <c r="N1094" s="7"/>
      <c r="O1094" s="7"/>
      <c r="P1094" s="7"/>
      <c r="Q1094" s="7"/>
      <c r="R1094" s="483"/>
      <c r="S1094" s="7"/>
      <c r="T1094" s="7"/>
      <c r="U1094" s="7"/>
      <c r="V1094" s="7"/>
      <c r="W1094" s="7"/>
      <c r="X1094" s="450"/>
      <c r="Y1094" s="531">
        <v>1189214.4099999999</v>
      </c>
      <c r="Z1094" s="527"/>
      <c r="AA1094" s="139"/>
      <c r="AB1094" s="130" t="s">
        <v>1152</v>
      </c>
    </row>
    <row r="1095" spans="1:33" s="137" customFormat="1" x14ac:dyDescent="0.25">
      <c r="A1095" s="23">
        <f t="shared" si="347"/>
        <v>844</v>
      </c>
      <c r="B1095" s="319" t="s">
        <v>837</v>
      </c>
      <c r="C1095" s="494">
        <f t="shared" si="345"/>
        <v>1191553.8</v>
      </c>
      <c r="D1095" s="466">
        <f t="shared" si="346"/>
        <v>0</v>
      </c>
      <c r="E1095" s="7"/>
      <c r="F1095" s="7"/>
      <c r="G1095" s="200"/>
      <c r="H1095" s="200"/>
      <c r="I1095" s="200"/>
      <c r="J1095" s="200"/>
      <c r="K1095" s="7"/>
      <c r="L1095" s="7"/>
      <c r="M1095" s="7"/>
      <c r="N1095" s="7"/>
      <c r="O1095" s="7"/>
      <c r="P1095" s="7"/>
      <c r="Q1095" s="7"/>
      <c r="R1095" s="483"/>
      <c r="S1095" s="7"/>
      <c r="T1095" s="7"/>
      <c r="U1095" s="7"/>
      <c r="V1095" s="7"/>
      <c r="W1095" s="7"/>
      <c r="X1095" s="450"/>
      <c r="Y1095" s="531">
        <v>1191553.8</v>
      </c>
      <c r="Z1095" s="527"/>
      <c r="AA1095" s="139"/>
      <c r="AB1095" s="130" t="s">
        <v>1152</v>
      </c>
    </row>
    <row r="1096" spans="1:33" s="303" customFormat="1" ht="15.75" x14ac:dyDescent="0.25">
      <c r="A1096" s="23">
        <f t="shared" si="347"/>
        <v>845</v>
      </c>
      <c r="B1096" s="396" t="s">
        <v>871</v>
      </c>
      <c r="C1096" s="494">
        <f>D1096+M1096+O1096+Q1096+S1096+U1096+W1096+X1096+Y1096</f>
        <v>335781.86</v>
      </c>
      <c r="D1096" s="473">
        <f>E1096+F1096+G1096+H1096+I1096+J1096</f>
        <v>0</v>
      </c>
      <c r="E1096" s="474"/>
      <c r="F1096" s="474"/>
      <c r="G1096" s="475"/>
      <c r="H1096" s="475"/>
      <c r="I1096" s="475"/>
      <c r="J1096" s="475"/>
      <c r="K1096" s="474"/>
      <c r="L1096" s="474"/>
      <c r="M1096" s="474"/>
      <c r="N1096" s="474"/>
      <c r="O1096" s="474"/>
      <c r="P1096" s="474"/>
      <c r="Q1096" s="474"/>
      <c r="R1096" s="474"/>
      <c r="S1096" s="474"/>
      <c r="T1096" s="474"/>
      <c r="U1096" s="474"/>
      <c r="V1096" s="474"/>
      <c r="W1096" s="474"/>
      <c r="X1096" s="476"/>
      <c r="Y1096" s="531">
        <v>335781.86</v>
      </c>
      <c r="Z1096" s="301"/>
      <c r="AA1096" s="300"/>
      <c r="AB1096" s="335"/>
      <c r="AC1096" s="324" t="s">
        <v>1029</v>
      </c>
    </row>
    <row r="1097" spans="1:33" s="304" customFormat="1" ht="15.75" x14ac:dyDescent="0.25">
      <c r="A1097" s="23">
        <f t="shared" si="347"/>
        <v>846</v>
      </c>
      <c r="B1097" s="396" t="s">
        <v>872</v>
      </c>
      <c r="C1097" s="494">
        <f>D1097+M1097+O1097+Q1097+S1097+U1097+W1097+X1097+Y1097</f>
        <v>371345.32</v>
      </c>
      <c r="D1097" s="473">
        <f>E1097+F1097+G1097+H1097+I1097+J1097</f>
        <v>0</v>
      </c>
      <c r="E1097" s="474"/>
      <c r="F1097" s="474"/>
      <c r="G1097" s="475"/>
      <c r="H1097" s="475"/>
      <c r="I1097" s="475"/>
      <c r="J1097" s="475"/>
      <c r="K1097" s="474"/>
      <c r="L1097" s="474"/>
      <c r="M1097" s="474"/>
      <c r="N1097" s="474"/>
      <c r="O1097" s="474"/>
      <c r="P1097" s="474"/>
      <c r="Q1097" s="474"/>
      <c r="R1097" s="474"/>
      <c r="S1097" s="474"/>
      <c r="T1097" s="474"/>
      <c r="U1097" s="474"/>
      <c r="V1097" s="474"/>
      <c r="W1097" s="474"/>
      <c r="X1097" s="476"/>
      <c r="Y1097" s="531">
        <v>371345.32</v>
      </c>
      <c r="Z1097" s="301"/>
      <c r="AA1097" s="300"/>
      <c r="AB1097" s="335"/>
      <c r="AC1097" s="324" t="s">
        <v>981</v>
      </c>
    </row>
    <row r="1098" spans="1:33" s="137" customFormat="1" x14ac:dyDescent="0.25">
      <c r="A1098" s="23">
        <f t="shared" si="347"/>
        <v>847</v>
      </c>
      <c r="B1098" s="395" t="s">
        <v>838</v>
      </c>
      <c r="C1098" s="494">
        <f t="shared" si="345"/>
        <v>1030778.99</v>
      </c>
      <c r="D1098" s="466">
        <f t="shared" si="346"/>
        <v>0</v>
      </c>
      <c r="E1098" s="7"/>
      <c r="F1098" s="7"/>
      <c r="G1098" s="200"/>
      <c r="H1098" s="200"/>
      <c r="I1098" s="200"/>
      <c r="J1098" s="200"/>
      <c r="K1098" s="7"/>
      <c r="L1098" s="7"/>
      <c r="M1098" s="7"/>
      <c r="N1098" s="7"/>
      <c r="O1098" s="7"/>
      <c r="P1098" s="7"/>
      <c r="Q1098" s="7"/>
      <c r="R1098" s="483"/>
      <c r="S1098" s="458"/>
      <c r="T1098" s="7"/>
      <c r="U1098" s="7"/>
      <c r="V1098" s="7"/>
      <c r="W1098" s="7"/>
      <c r="X1098" s="450"/>
      <c r="Y1098" s="531">
        <v>1030778.99</v>
      </c>
      <c r="Z1098" s="527"/>
      <c r="AA1098" s="139"/>
      <c r="AB1098" s="130" t="s">
        <v>1103</v>
      </c>
    </row>
    <row r="1099" spans="1:33" ht="18" customHeight="1" x14ac:dyDescent="0.25">
      <c r="A1099" s="681" t="s">
        <v>357</v>
      </c>
      <c r="B1099" s="683"/>
      <c r="C1099" s="368">
        <f>SUM(C1055:C1098)</f>
        <v>64971481.619999982</v>
      </c>
      <c r="D1099" s="386">
        <f t="shared" ref="D1099:Y1099" si="348">SUM(D1055:D1098)</f>
        <v>14366586</v>
      </c>
      <c r="E1099" s="386">
        <f t="shared" si="348"/>
        <v>0</v>
      </c>
      <c r="F1099" s="386">
        <f t="shared" si="348"/>
        <v>5481477.46</v>
      </c>
      <c r="G1099" s="386">
        <f t="shared" si="348"/>
        <v>5733545.6600000001</v>
      </c>
      <c r="H1099" s="386">
        <f t="shared" si="348"/>
        <v>1642128.12</v>
      </c>
      <c r="I1099" s="386">
        <f t="shared" si="348"/>
        <v>1509434.76</v>
      </c>
      <c r="J1099" s="386">
        <f t="shared" si="348"/>
        <v>0</v>
      </c>
      <c r="K1099" s="386">
        <f t="shared" si="348"/>
        <v>0</v>
      </c>
      <c r="L1099" s="386">
        <f t="shared" si="348"/>
        <v>0</v>
      </c>
      <c r="M1099" s="386">
        <f t="shared" si="348"/>
        <v>0</v>
      </c>
      <c r="N1099" s="386">
        <f t="shared" si="348"/>
        <v>0</v>
      </c>
      <c r="O1099" s="386">
        <f t="shared" si="348"/>
        <v>0</v>
      </c>
      <c r="P1099" s="386">
        <f t="shared" si="348"/>
        <v>0</v>
      </c>
      <c r="Q1099" s="386">
        <f t="shared" si="348"/>
        <v>0</v>
      </c>
      <c r="R1099" s="386">
        <f t="shared" si="348"/>
        <v>2855.6</v>
      </c>
      <c r="S1099" s="386">
        <f t="shared" si="348"/>
        <v>23965266.640000001</v>
      </c>
      <c r="T1099" s="386">
        <f t="shared" si="348"/>
        <v>0</v>
      </c>
      <c r="U1099" s="386">
        <f t="shared" si="348"/>
        <v>0</v>
      </c>
      <c r="V1099" s="386">
        <f t="shared" si="348"/>
        <v>0</v>
      </c>
      <c r="W1099" s="386">
        <f t="shared" si="348"/>
        <v>0</v>
      </c>
      <c r="X1099" s="386">
        <f t="shared" si="348"/>
        <v>0</v>
      </c>
      <c r="Y1099" s="386">
        <f t="shared" si="348"/>
        <v>26639628.980000004</v>
      </c>
      <c r="Z1099" s="486">
        <f>(C1099-Y1099)*0.0214</f>
        <v>820301.64649599954</v>
      </c>
      <c r="AA1099" s="14"/>
      <c r="AB1099" s="38"/>
      <c r="AC1099" s="90"/>
      <c r="AD1099" s="90"/>
      <c r="AG1099" s="91"/>
    </row>
    <row r="1100" spans="1:33" ht="18" customHeight="1" x14ac:dyDescent="0.25">
      <c r="A1100" s="554" t="s">
        <v>130</v>
      </c>
      <c r="B1100" s="555"/>
      <c r="C1100" s="555"/>
      <c r="D1100" s="555"/>
      <c r="E1100" s="555"/>
      <c r="F1100" s="555"/>
      <c r="G1100" s="555"/>
      <c r="H1100" s="555"/>
      <c r="I1100" s="555"/>
      <c r="J1100" s="555"/>
      <c r="K1100" s="555"/>
      <c r="L1100" s="555"/>
      <c r="M1100" s="555"/>
      <c r="N1100" s="555"/>
      <c r="O1100" s="555"/>
      <c r="P1100" s="555"/>
      <c r="Q1100" s="555"/>
      <c r="R1100" s="555"/>
      <c r="S1100" s="555"/>
      <c r="T1100" s="555"/>
      <c r="U1100" s="555"/>
      <c r="V1100" s="555"/>
      <c r="W1100" s="555"/>
      <c r="X1100" s="555"/>
      <c r="Y1100" s="556"/>
      <c r="Z1100" s="528"/>
      <c r="AA1100" s="38"/>
      <c r="AB1100" s="38"/>
      <c r="AC1100" s="40"/>
      <c r="AD1100" s="90"/>
    </row>
    <row r="1101" spans="1:33" s="137" customFormat="1" ht="15.75" customHeight="1" x14ac:dyDescent="0.2">
      <c r="A1101" s="581" t="s">
        <v>364</v>
      </c>
      <c r="B1101" s="581"/>
      <c r="C1101" s="22"/>
      <c r="D1101" s="477"/>
      <c r="E1101" s="477"/>
      <c r="F1101" s="477"/>
      <c r="G1101" s="383"/>
      <c r="H1101" s="383"/>
      <c r="I1101" s="383"/>
      <c r="J1101" s="383"/>
      <c r="K1101" s="383"/>
      <c r="L1101" s="383"/>
      <c r="M1101" s="383"/>
      <c r="N1101" s="383"/>
      <c r="O1101" s="383"/>
      <c r="P1101" s="383"/>
      <c r="Q1101" s="383"/>
      <c r="R1101" s="383"/>
      <c r="S1101" s="383"/>
      <c r="T1101" s="383"/>
      <c r="U1101" s="383"/>
      <c r="V1101" s="383"/>
      <c r="W1101" s="383"/>
      <c r="X1101" s="383"/>
      <c r="Y1101" s="531"/>
      <c r="Z1101" s="527"/>
      <c r="AA1101" s="130"/>
      <c r="AB1101" s="130"/>
    </row>
    <row r="1102" spans="1:33" s="137" customFormat="1" x14ac:dyDescent="0.25">
      <c r="A1102" s="23">
        <f>A1098+1</f>
        <v>848</v>
      </c>
      <c r="B1102" s="308" t="s">
        <v>1575</v>
      </c>
      <c r="C1102" s="494">
        <f>D1102+M1102+O1102+Q1102+S1102+U1102+W1102+X1102+Y1102</f>
        <v>595018.86</v>
      </c>
      <c r="D1102" s="466">
        <f>E1102+F1102+G1102+H1102+I1102+J1102</f>
        <v>0</v>
      </c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200"/>
      <c r="W1102" s="200"/>
      <c r="X1102" s="200"/>
      <c r="Y1102" s="483">
        <v>595018.86</v>
      </c>
      <c r="Z1102" s="486"/>
      <c r="AA1102" s="38" t="s">
        <v>1003</v>
      </c>
      <c r="AB1102" s="38" t="s">
        <v>1003</v>
      </c>
    </row>
    <row r="1103" spans="1:33" s="137" customFormat="1" x14ac:dyDescent="0.25">
      <c r="A1103" s="23">
        <f>A1102+1</f>
        <v>849</v>
      </c>
      <c r="B1103" s="308" t="s">
        <v>1576</v>
      </c>
      <c r="C1103" s="494">
        <f>D1103+M1103+O1103+Q1103+S1103+U1103+W1103+X1103+Y1103</f>
        <v>567218.41</v>
      </c>
      <c r="D1103" s="466">
        <f>E1103+F1103+G1103+H1103+I1103+J1103</f>
        <v>0</v>
      </c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200"/>
      <c r="W1103" s="200"/>
      <c r="X1103" s="200"/>
      <c r="Y1103" s="483">
        <v>567218.41</v>
      </c>
      <c r="Z1103" s="486"/>
      <c r="AA1103" s="38" t="s">
        <v>1003</v>
      </c>
      <c r="AB1103" s="38" t="s">
        <v>1003</v>
      </c>
    </row>
    <row r="1104" spans="1:33" s="137" customFormat="1" x14ac:dyDescent="0.25">
      <c r="A1104" s="23">
        <f>A1103+1</f>
        <v>850</v>
      </c>
      <c r="B1104" s="308" t="s">
        <v>1577</v>
      </c>
      <c r="C1104" s="494">
        <f>D1104+M1104+O1104+Q1104+S1104+U1104+W1104+X1104+Y1104</f>
        <v>571558.58000000007</v>
      </c>
      <c r="D1104" s="466">
        <f>E1104+F1104+G1104+H1104+I1104+J1104</f>
        <v>0</v>
      </c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200"/>
      <c r="W1104" s="200"/>
      <c r="X1104" s="200"/>
      <c r="Y1104" s="483">
        <v>571558.58000000007</v>
      </c>
      <c r="Z1104" s="486"/>
      <c r="AA1104" s="38" t="s">
        <v>1003</v>
      </c>
      <c r="AB1104" s="38" t="s">
        <v>1003</v>
      </c>
    </row>
    <row r="1105" spans="1:32" s="209" customFormat="1" ht="16.5" customHeight="1" x14ac:dyDescent="0.2">
      <c r="A1105" s="688" t="s">
        <v>17</v>
      </c>
      <c r="B1105" s="688"/>
      <c r="C1105" s="527">
        <f>SUM(C1102:C1104)</f>
        <v>1733795.85</v>
      </c>
      <c r="D1105" s="531">
        <f t="shared" ref="D1105:Y1105" si="349">SUM(D1102:D1104)</f>
        <v>0</v>
      </c>
      <c r="E1105" s="531">
        <f t="shared" si="349"/>
        <v>0</v>
      </c>
      <c r="F1105" s="531">
        <f t="shared" si="349"/>
        <v>0</v>
      </c>
      <c r="G1105" s="531">
        <f t="shared" si="349"/>
        <v>0</v>
      </c>
      <c r="H1105" s="531">
        <f t="shared" si="349"/>
        <v>0</v>
      </c>
      <c r="I1105" s="531">
        <f t="shared" si="349"/>
        <v>0</v>
      </c>
      <c r="J1105" s="531">
        <f t="shared" si="349"/>
        <v>0</v>
      </c>
      <c r="K1105" s="531">
        <f t="shared" si="349"/>
        <v>0</v>
      </c>
      <c r="L1105" s="531">
        <f t="shared" si="349"/>
        <v>0</v>
      </c>
      <c r="M1105" s="531">
        <f t="shared" si="349"/>
        <v>0</v>
      </c>
      <c r="N1105" s="531">
        <f t="shared" si="349"/>
        <v>0</v>
      </c>
      <c r="O1105" s="531">
        <f t="shared" si="349"/>
        <v>0</v>
      </c>
      <c r="P1105" s="531">
        <f t="shared" si="349"/>
        <v>0</v>
      </c>
      <c r="Q1105" s="531">
        <f t="shared" si="349"/>
        <v>0</v>
      </c>
      <c r="R1105" s="531">
        <f t="shared" si="349"/>
        <v>0</v>
      </c>
      <c r="S1105" s="531">
        <f t="shared" si="349"/>
        <v>0</v>
      </c>
      <c r="T1105" s="531">
        <f t="shared" si="349"/>
        <v>0</v>
      </c>
      <c r="U1105" s="531">
        <f t="shared" si="349"/>
        <v>0</v>
      </c>
      <c r="V1105" s="531">
        <f t="shared" si="349"/>
        <v>0</v>
      </c>
      <c r="W1105" s="531">
        <f t="shared" si="349"/>
        <v>0</v>
      </c>
      <c r="X1105" s="531">
        <f t="shared" si="349"/>
        <v>0</v>
      </c>
      <c r="Y1105" s="531">
        <f t="shared" si="349"/>
        <v>1733795.85</v>
      </c>
      <c r="Z1105" s="486">
        <f>(C1105-Y1105)*0.0214</f>
        <v>0</v>
      </c>
      <c r="AA1105" s="210"/>
      <c r="AB1105" s="210"/>
    </row>
    <row r="1106" spans="1:32" ht="18" customHeight="1" x14ac:dyDescent="0.25">
      <c r="A1106" s="581" t="s">
        <v>1697</v>
      </c>
      <c r="B1106" s="581"/>
      <c r="C1106" s="581"/>
      <c r="D1106" s="689"/>
      <c r="E1106" s="689"/>
      <c r="F1106" s="689"/>
      <c r="G1106" s="689"/>
      <c r="H1106" s="689"/>
      <c r="I1106" s="689"/>
      <c r="J1106" s="689"/>
      <c r="K1106" s="689"/>
      <c r="L1106" s="689"/>
      <c r="M1106" s="689"/>
      <c r="N1106" s="689"/>
      <c r="O1106" s="689"/>
      <c r="P1106" s="689"/>
      <c r="Q1106" s="689"/>
      <c r="R1106" s="689"/>
      <c r="S1106" s="689"/>
      <c r="T1106" s="689"/>
      <c r="U1106" s="689"/>
      <c r="V1106" s="689"/>
      <c r="W1106" s="689"/>
      <c r="X1106" s="689"/>
      <c r="Y1106" s="689"/>
      <c r="Z1106" s="39"/>
      <c r="AA1106" s="90"/>
      <c r="AB1106" s="40"/>
      <c r="AC1106" s="90"/>
      <c r="AD1106" s="91"/>
      <c r="AE1106" s="132"/>
    </row>
    <row r="1107" spans="1:32" s="209" customFormat="1" ht="16.5" customHeight="1" x14ac:dyDescent="0.2">
      <c r="A1107" s="23">
        <f>A1104+1</f>
        <v>851</v>
      </c>
      <c r="B1107" s="340" t="s">
        <v>1698</v>
      </c>
      <c r="C1107" s="486">
        <f>D1107+K1107+N1107+P1107+R1107+T1107+V1107+W1107+X1107+Y1107</f>
        <v>4140889.02</v>
      </c>
      <c r="D1107" s="466">
        <f>E1107+F1107+G1107+H1107+I1107+J1107</f>
        <v>3885633.43</v>
      </c>
      <c r="E1107" s="533"/>
      <c r="F1107" s="210"/>
      <c r="G1107" s="531">
        <v>2853639.43</v>
      </c>
      <c r="H1107" s="210"/>
      <c r="I1107" s="531">
        <v>1031994</v>
      </c>
      <c r="J1107" s="533"/>
      <c r="K1107" s="533"/>
      <c r="L1107" s="533"/>
      <c r="M1107" s="533"/>
      <c r="N1107" s="533"/>
      <c r="O1107" s="533"/>
      <c r="P1107" s="533"/>
      <c r="Q1107" s="533"/>
      <c r="R1107" s="533"/>
      <c r="S1107" s="533"/>
      <c r="T1107" s="533"/>
      <c r="U1107" s="533"/>
      <c r="V1107" s="533"/>
      <c r="W1107" s="483"/>
      <c r="X1107" s="483"/>
      <c r="Y1107" s="483">
        <v>255255.59</v>
      </c>
      <c r="Z1107" s="39"/>
      <c r="AA1107" s="210"/>
      <c r="AB1107" s="210" t="s">
        <v>1703</v>
      </c>
    </row>
    <row r="1108" spans="1:32" ht="18" customHeight="1" x14ac:dyDescent="0.25">
      <c r="A1108" s="558" t="s">
        <v>17</v>
      </c>
      <c r="B1108" s="558"/>
      <c r="C1108" s="527">
        <f>SUM(C1107)</f>
        <v>4140889.02</v>
      </c>
      <c r="D1108" s="531">
        <f t="shared" ref="D1108:Y1108" si="350">SUM(D1107)</f>
        <v>3885633.43</v>
      </c>
      <c r="E1108" s="531">
        <f t="shared" si="350"/>
        <v>0</v>
      </c>
      <c r="F1108" s="531">
        <f t="shared" si="350"/>
        <v>0</v>
      </c>
      <c r="G1108" s="531">
        <f t="shared" si="350"/>
        <v>2853639.43</v>
      </c>
      <c r="H1108" s="531">
        <f t="shared" si="350"/>
        <v>0</v>
      </c>
      <c r="I1108" s="531">
        <f t="shared" si="350"/>
        <v>1031994</v>
      </c>
      <c r="J1108" s="531">
        <f t="shared" si="350"/>
        <v>0</v>
      </c>
      <c r="K1108" s="531">
        <f t="shared" si="350"/>
        <v>0</v>
      </c>
      <c r="L1108" s="531">
        <f t="shared" si="350"/>
        <v>0</v>
      </c>
      <c r="M1108" s="531">
        <f t="shared" si="350"/>
        <v>0</v>
      </c>
      <c r="N1108" s="531">
        <f t="shared" si="350"/>
        <v>0</v>
      </c>
      <c r="O1108" s="531">
        <f t="shared" si="350"/>
        <v>0</v>
      </c>
      <c r="P1108" s="531">
        <f t="shared" si="350"/>
        <v>0</v>
      </c>
      <c r="Q1108" s="531">
        <f t="shared" si="350"/>
        <v>0</v>
      </c>
      <c r="R1108" s="531">
        <f t="shared" si="350"/>
        <v>0</v>
      </c>
      <c r="S1108" s="531">
        <f t="shared" si="350"/>
        <v>0</v>
      </c>
      <c r="T1108" s="531">
        <f t="shared" si="350"/>
        <v>0</v>
      </c>
      <c r="U1108" s="531">
        <f t="shared" si="350"/>
        <v>0</v>
      </c>
      <c r="V1108" s="531">
        <f t="shared" si="350"/>
        <v>0</v>
      </c>
      <c r="W1108" s="531">
        <f t="shared" si="350"/>
        <v>0</v>
      </c>
      <c r="X1108" s="531">
        <f t="shared" si="350"/>
        <v>0</v>
      </c>
      <c r="Y1108" s="531">
        <f t="shared" si="350"/>
        <v>255255.59</v>
      </c>
      <c r="Z1108" s="39"/>
      <c r="AA1108" s="90"/>
      <c r="AB1108" s="90"/>
      <c r="AC1108" s="90"/>
      <c r="AD1108" s="91"/>
      <c r="AE1108" s="132"/>
      <c r="AF1108" s="91"/>
    </row>
    <row r="1109" spans="1:32" s="137" customFormat="1" ht="15.75" customHeight="1" x14ac:dyDescent="0.2">
      <c r="A1109" s="581" t="s">
        <v>1574</v>
      </c>
      <c r="B1109" s="581"/>
      <c r="C1109" s="22"/>
      <c r="D1109" s="477"/>
      <c r="E1109" s="477"/>
      <c r="F1109" s="477"/>
      <c r="G1109" s="383"/>
      <c r="H1109" s="383"/>
      <c r="I1109" s="383"/>
      <c r="J1109" s="383"/>
      <c r="K1109" s="383"/>
      <c r="L1109" s="383"/>
      <c r="M1109" s="383"/>
      <c r="N1109" s="383"/>
      <c r="O1109" s="383"/>
      <c r="P1109" s="383"/>
      <c r="Q1109" s="383"/>
      <c r="R1109" s="383"/>
      <c r="S1109" s="383"/>
      <c r="T1109" s="383"/>
      <c r="U1109" s="383"/>
      <c r="V1109" s="383"/>
      <c r="W1109" s="383"/>
      <c r="X1109" s="383"/>
      <c r="Y1109" s="531"/>
      <c r="Z1109" s="527"/>
      <c r="AA1109" s="130"/>
      <c r="AB1109" s="130"/>
    </row>
    <row r="1110" spans="1:32" s="137" customFormat="1" x14ac:dyDescent="0.25">
      <c r="A1110" s="23">
        <f>A1107+1</f>
        <v>852</v>
      </c>
      <c r="B1110" s="308" t="s">
        <v>1115</v>
      </c>
      <c r="C1110" s="494">
        <f>D1110+M1110+O1110+Q1110+S1110+U1110+W1110+X1110+Y1110</f>
        <v>431002.53</v>
      </c>
      <c r="D1110" s="466">
        <f>E1110+F1110+G1110+H1110+I1110+J1110</f>
        <v>0</v>
      </c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200"/>
      <c r="W1110" s="200"/>
      <c r="X1110" s="200"/>
      <c r="Y1110" s="531">
        <v>431002.53</v>
      </c>
      <c r="Z1110" s="527"/>
      <c r="AA1110" s="130"/>
      <c r="AB1110" s="130" t="s">
        <v>1610</v>
      </c>
    </row>
    <row r="1111" spans="1:32" s="137" customFormat="1" x14ac:dyDescent="0.25">
      <c r="A1111" s="23">
        <f>A1110+1</f>
        <v>853</v>
      </c>
      <c r="B1111" s="308" t="s">
        <v>1116</v>
      </c>
      <c r="C1111" s="494">
        <f>D1111+M1111+O1111+Q1111+S1111+U1111+W1111+X1111+Y1111</f>
        <v>425478.94</v>
      </c>
      <c r="D1111" s="466">
        <f>E1111+F1111+G1111+H1111+I1111+J1111</f>
        <v>0</v>
      </c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200"/>
      <c r="W1111" s="200"/>
      <c r="X1111" s="200"/>
      <c r="Y1111" s="531">
        <v>425478.94</v>
      </c>
      <c r="Z1111" s="527"/>
      <c r="AA1111" s="130"/>
      <c r="AB1111" s="130" t="s">
        <v>1610</v>
      </c>
    </row>
    <row r="1112" spans="1:32" s="137" customFormat="1" x14ac:dyDescent="0.25">
      <c r="A1112" s="23">
        <f>A1111+1</f>
        <v>854</v>
      </c>
      <c r="B1112" s="308" t="s">
        <v>1117</v>
      </c>
      <c r="C1112" s="494">
        <f>D1112+M1112+O1112+Q1112+S1112+U1112+W1112+X1112+Y1112</f>
        <v>568044.55000000005</v>
      </c>
      <c r="D1112" s="466">
        <f>E1112+F1112+G1112+H1112+I1112+J1112</f>
        <v>0</v>
      </c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200"/>
      <c r="W1112" s="200"/>
      <c r="X1112" s="200"/>
      <c r="Y1112" s="531">
        <v>568044.55000000005</v>
      </c>
      <c r="Z1112" s="527"/>
      <c r="AA1112" s="130"/>
      <c r="AB1112" s="130" t="s">
        <v>1153</v>
      </c>
    </row>
    <row r="1113" spans="1:32" s="137" customFormat="1" x14ac:dyDescent="0.25">
      <c r="A1113" s="23">
        <f>A1112+1</f>
        <v>855</v>
      </c>
      <c r="B1113" s="395" t="s">
        <v>1118</v>
      </c>
      <c r="C1113" s="494">
        <f>D1113+M1113+O1113+Q1113+S1113+U1113+W1113+X1113+Y1113</f>
        <v>417503.2</v>
      </c>
      <c r="D1113" s="466">
        <f>E1113+F1113+G1113+H1113+I1113+J1113</f>
        <v>0</v>
      </c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200"/>
      <c r="W1113" s="200"/>
      <c r="X1113" s="200"/>
      <c r="Y1113" s="531">
        <v>417503.2</v>
      </c>
      <c r="Z1113" s="527"/>
      <c r="AA1113" s="130"/>
      <c r="AB1113" s="130" t="s">
        <v>1610</v>
      </c>
    </row>
    <row r="1114" spans="1:32" s="137" customFormat="1" x14ac:dyDescent="0.25">
      <c r="A1114" s="23">
        <f>A1113+1</f>
        <v>856</v>
      </c>
      <c r="B1114" s="395" t="s">
        <v>1119</v>
      </c>
      <c r="C1114" s="494">
        <f>D1114+M1114+O1114+Q1114+S1114+U1114+W1114+X1114+Y1114</f>
        <v>460323.26</v>
      </c>
      <c r="D1114" s="466">
        <f>E1114+F1114+G1114+H1114+I1114+J1114</f>
        <v>0</v>
      </c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200"/>
      <c r="W1114" s="200"/>
      <c r="X1114" s="200"/>
      <c r="Y1114" s="531">
        <v>460323.26</v>
      </c>
      <c r="Z1114" s="527"/>
      <c r="AA1114" s="130"/>
      <c r="AB1114" s="130" t="s">
        <v>1700</v>
      </c>
    </row>
    <row r="1115" spans="1:32" s="209" customFormat="1" ht="16.5" customHeight="1" x14ac:dyDescent="0.2">
      <c r="A1115" s="687" t="s">
        <v>17</v>
      </c>
      <c r="B1115" s="687"/>
      <c r="C1115" s="527">
        <f>SUM(C1110:C1114)</f>
        <v>2302352.48</v>
      </c>
      <c r="D1115" s="531">
        <f t="shared" ref="D1115:Y1115" si="351">SUM(D1110:D1114)</f>
        <v>0</v>
      </c>
      <c r="E1115" s="531">
        <f t="shared" si="351"/>
        <v>0</v>
      </c>
      <c r="F1115" s="531">
        <f t="shared" si="351"/>
        <v>0</v>
      </c>
      <c r="G1115" s="531">
        <f t="shared" si="351"/>
        <v>0</v>
      </c>
      <c r="H1115" s="531">
        <f t="shared" si="351"/>
        <v>0</v>
      </c>
      <c r="I1115" s="531">
        <f t="shared" si="351"/>
        <v>0</v>
      </c>
      <c r="J1115" s="531">
        <f t="shared" si="351"/>
        <v>0</v>
      </c>
      <c r="K1115" s="531">
        <f t="shared" si="351"/>
        <v>0</v>
      </c>
      <c r="L1115" s="531">
        <f t="shared" si="351"/>
        <v>0</v>
      </c>
      <c r="M1115" s="531">
        <f t="shared" si="351"/>
        <v>0</v>
      </c>
      <c r="N1115" s="531">
        <f t="shared" si="351"/>
        <v>0</v>
      </c>
      <c r="O1115" s="531">
        <f t="shared" si="351"/>
        <v>0</v>
      </c>
      <c r="P1115" s="531">
        <f t="shared" si="351"/>
        <v>0</v>
      </c>
      <c r="Q1115" s="531">
        <f t="shared" si="351"/>
        <v>0</v>
      </c>
      <c r="R1115" s="531">
        <f t="shared" si="351"/>
        <v>0</v>
      </c>
      <c r="S1115" s="531">
        <f t="shared" si="351"/>
        <v>0</v>
      </c>
      <c r="T1115" s="531">
        <f t="shared" si="351"/>
        <v>0</v>
      </c>
      <c r="U1115" s="531">
        <f t="shared" si="351"/>
        <v>0</v>
      </c>
      <c r="V1115" s="531">
        <f t="shared" si="351"/>
        <v>0</v>
      </c>
      <c r="W1115" s="531">
        <f t="shared" si="351"/>
        <v>0</v>
      </c>
      <c r="X1115" s="531">
        <f t="shared" si="351"/>
        <v>0</v>
      </c>
      <c r="Y1115" s="531">
        <f t="shared" si="351"/>
        <v>2302352.48</v>
      </c>
      <c r="Z1115" s="486">
        <f>(C1115-Y1115)*0.0214</f>
        <v>0</v>
      </c>
      <c r="AA1115" s="210"/>
      <c r="AB1115" s="210"/>
    </row>
    <row r="1116" spans="1:32" s="137" customFormat="1" ht="14.25" customHeight="1" x14ac:dyDescent="0.2">
      <c r="A1116" s="554" t="s">
        <v>875</v>
      </c>
      <c r="B1116" s="555"/>
      <c r="C1116" s="556"/>
      <c r="D1116" s="477"/>
      <c r="E1116" s="477"/>
      <c r="F1116" s="477"/>
      <c r="G1116" s="383"/>
      <c r="H1116" s="383"/>
      <c r="I1116" s="383"/>
      <c r="J1116" s="383"/>
      <c r="K1116" s="383"/>
      <c r="L1116" s="383"/>
      <c r="M1116" s="383"/>
      <c r="N1116" s="383"/>
      <c r="O1116" s="383"/>
      <c r="P1116" s="383"/>
      <c r="Q1116" s="383"/>
      <c r="R1116" s="383"/>
      <c r="S1116" s="383"/>
      <c r="T1116" s="383"/>
      <c r="U1116" s="383"/>
      <c r="V1116" s="383"/>
      <c r="W1116" s="383"/>
      <c r="X1116" s="383"/>
      <c r="Y1116" s="531"/>
      <c r="Z1116" s="527"/>
      <c r="AA1116" s="130"/>
      <c r="AB1116" s="130"/>
      <c r="AC1116" s="211"/>
      <c r="AD1116" s="211"/>
      <c r="AE1116" s="211"/>
    </row>
    <row r="1117" spans="1:32" s="137" customFormat="1" ht="15" customHeight="1" x14ac:dyDescent="0.25">
      <c r="A1117" s="23">
        <f>A1114+1</f>
        <v>857</v>
      </c>
      <c r="B1117" s="315" t="s">
        <v>876</v>
      </c>
      <c r="C1117" s="494">
        <f>D1117+M1117+O1117+Q1117+S1117+U1117+W1117+X1117+Y1117</f>
        <v>230916.51</v>
      </c>
      <c r="D1117" s="466">
        <f>E1117+F1117+G1117+H1117+I1117+J1117</f>
        <v>0</v>
      </c>
      <c r="E1117" s="7"/>
      <c r="F1117" s="7">
        <v>0</v>
      </c>
      <c r="G1117" s="7">
        <v>0</v>
      </c>
      <c r="H1117" s="7">
        <v>0</v>
      </c>
      <c r="I1117" s="7">
        <v>0</v>
      </c>
      <c r="J1117" s="7">
        <v>0</v>
      </c>
      <c r="K1117" s="7">
        <v>0</v>
      </c>
      <c r="L1117" s="7">
        <v>0</v>
      </c>
      <c r="M1117" s="7">
        <v>0</v>
      </c>
      <c r="N1117" s="7"/>
      <c r="O1117" s="7"/>
      <c r="P1117" s="7"/>
      <c r="Q1117" s="7"/>
      <c r="R1117" s="7"/>
      <c r="S1117" s="7"/>
      <c r="T1117" s="7"/>
      <c r="U1117" s="7"/>
      <c r="V1117" s="200"/>
      <c r="W1117" s="200"/>
      <c r="X1117" s="200"/>
      <c r="Y1117" s="531">
        <v>230916.51</v>
      </c>
      <c r="Z1117" s="527"/>
      <c r="AA1117" s="130"/>
      <c r="AB1117" s="136" t="s">
        <v>981</v>
      </c>
    </row>
    <row r="1118" spans="1:32" s="209" customFormat="1" ht="17.25" customHeight="1" x14ac:dyDescent="0.2">
      <c r="A1118" s="688" t="s">
        <v>17</v>
      </c>
      <c r="B1118" s="688"/>
      <c r="C1118" s="527">
        <f t="shared" ref="C1118:Y1118" si="352">SUM(C1117:C1117)</f>
        <v>230916.51</v>
      </c>
      <c r="D1118" s="531">
        <f t="shared" si="352"/>
        <v>0</v>
      </c>
      <c r="E1118" s="531">
        <f t="shared" si="352"/>
        <v>0</v>
      </c>
      <c r="F1118" s="531">
        <f t="shared" si="352"/>
        <v>0</v>
      </c>
      <c r="G1118" s="531">
        <f t="shared" si="352"/>
        <v>0</v>
      </c>
      <c r="H1118" s="531">
        <f t="shared" si="352"/>
        <v>0</v>
      </c>
      <c r="I1118" s="531">
        <f t="shared" si="352"/>
        <v>0</v>
      </c>
      <c r="J1118" s="531">
        <f t="shared" si="352"/>
        <v>0</v>
      </c>
      <c r="K1118" s="531">
        <f t="shared" si="352"/>
        <v>0</v>
      </c>
      <c r="L1118" s="531">
        <f t="shared" ref="L1118" si="353">SUM(L1117:L1117)</f>
        <v>0</v>
      </c>
      <c r="M1118" s="531">
        <f t="shared" si="352"/>
        <v>0</v>
      </c>
      <c r="N1118" s="531">
        <f t="shared" si="352"/>
        <v>0</v>
      </c>
      <c r="O1118" s="531">
        <f t="shared" si="352"/>
        <v>0</v>
      </c>
      <c r="P1118" s="531">
        <f t="shared" si="352"/>
        <v>0</v>
      </c>
      <c r="Q1118" s="531">
        <f t="shared" si="352"/>
        <v>0</v>
      </c>
      <c r="R1118" s="531">
        <f t="shared" si="352"/>
        <v>0</v>
      </c>
      <c r="S1118" s="531">
        <f t="shared" si="352"/>
        <v>0</v>
      </c>
      <c r="T1118" s="531">
        <f t="shared" si="352"/>
        <v>0</v>
      </c>
      <c r="U1118" s="531">
        <f t="shared" si="352"/>
        <v>0</v>
      </c>
      <c r="V1118" s="531">
        <f t="shared" si="352"/>
        <v>0</v>
      </c>
      <c r="W1118" s="531">
        <f t="shared" si="352"/>
        <v>0</v>
      </c>
      <c r="X1118" s="531">
        <f t="shared" si="352"/>
        <v>0</v>
      </c>
      <c r="Y1118" s="531">
        <f t="shared" si="352"/>
        <v>230916.51</v>
      </c>
      <c r="Z1118" s="486">
        <f>(C1118-Y1118)*0.0214</f>
        <v>0</v>
      </c>
      <c r="AA1118" s="210"/>
      <c r="AB1118" s="210"/>
    </row>
    <row r="1119" spans="1:32" s="137" customFormat="1" ht="14.25" customHeight="1" x14ac:dyDescent="0.2">
      <c r="A1119" s="554" t="s">
        <v>131</v>
      </c>
      <c r="B1119" s="555"/>
      <c r="C1119" s="556"/>
      <c r="D1119" s="477"/>
      <c r="E1119" s="477"/>
      <c r="F1119" s="477"/>
      <c r="G1119" s="383"/>
      <c r="H1119" s="383"/>
      <c r="I1119" s="383"/>
      <c r="J1119" s="383"/>
      <c r="K1119" s="383"/>
      <c r="L1119" s="383"/>
      <c r="M1119" s="383"/>
      <c r="N1119" s="383"/>
      <c r="O1119" s="383"/>
      <c r="P1119" s="383"/>
      <c r="Q1119" s="383"/>
      <c r="R1119" s="383"/>
      <c r="S1119" s="383"/>
      <c r="T1119" s="383"/>
      <c r="U1119" s="383"/>
      <c r="V1119" s="383"/>
      <c r="W1119" s="383"/>
      <c r="X1119" s="383"/>
      <c r="Y1119" s="531"/>
      <c r="Z1119" s="527"/>
      <c r="AA1119" s="130"/>
      <c r="AB1119" s="130"/>
    </row>
    <row r="1120" spans="1:32" s="137" customFormat="1" x14ac:dyDescent="0.25">
      <c r="A1120" s="23">
        <f>A1117+1</f>
        <v>858</v>
      </c>
      <c r="B1120" s="308" t="s">
        <v>889</v>
      </c>
      <c r="C1120" s="494">
        <f t="shared" ref="C1120:C1151" si="354">D1120+M1120+O1120+Q1120+S1120+U1120+W1120+X1120+Y1120</f>
        <v>227594.31</v>
      </c>
      <c r="D1120" s="466">
        <f t="shared" ref="D1120:D1151" si="355">E1120+F1120+G1120+H1120+I1120+J1120</f>
        <v>0</v>
      </c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200"/>
      <c r="S1120" s="7"/>
      <c r="T1120" s="7"/>
      <c r="U1120" s="7"/>
      <c r="V1120" s="200"/>
      <c r="W1120" s="200"/>
      <c r="X1120" s="200"/>
      <c r="Y1120" s="531">
        <v>227594.31</v>
      </c>
      <c r="Z1120" s="527"/>
      <c r="AA1120" s="130"/>
      <c r="AB1120" s="130" t="s">
        <v>1029</v>
      </c>
    </row>
    <row r="1121" spans="1:30" ht="19.5" customHeight="1" x14ac:dyDescent="0.25">
      <c r="A1121" s="23">
        <f t="shared" ref="A1121:A1184" si="356">A1120+1</f>
        <v>859</v>
      </c>
      <c r="B1121" s="309" t="s">
        <v>347</v>
      </c>
      <c r="C1121" s="494">
        <f t="shared" si="354"/>
        <v>10724303.74</v>
      </c>
      <c r="D1121" s="466">
        <f t="shared" si="355"/>
        <v>0</v>
      </c>
      <c r="E1121" s="483"/>
      <c r="F1121" s="483"/>
      <c r="G1121" s="531"/>
      <c r="H1121" s="531"/>
      <c r="I1121" s="531"/>
      <c r="J1121" s="531"/>
      <c r="K1121" s="483"/>
      <c r="L1121" s="483"/>
      <c r="M1121" s="483"/>
      <c r="N1121" s="483"/>
      <c r="O1121" s="531"/>
      <c r="P1121" s="483"/>
      <c r="Q1121" s="483"/>
      <c r="R1121" s="483">
        <v>3259.9</v>
      </c>
      <c r="S1121" s="483">
        <v>10724303.74</v>
      </c>
      <c r="T1121" s="483"/>
      <c r="U1121" s="483"/>
      <c r="V1121" s="483"/>
      <c r="W1121" s="483"/>
      <c r="X1121" s="483"/>
      <c r="Y1121" s="531"/>
      <c r="Z1121" s="527"/>
      <c r="AA1121" s="486"/>
      <c r="AB1121" s="38"/>
      <c r="AC1121" s="90"/>
      <c r="AD1121" s="90"/>
    </row>
    <row r="1122" spans="1:30" ht="19.5" customHeight="1" x14ac:dyDescent="0.25">
      <c r="A1122" s="23">
        <f t="shared" si="356"/>
        <v>860</v>
      </c>
      <c r="B1122" s="309" t="s">
        <v>348</v>
      </c>
      <c r="C1122" s="494">
        <f t="shared" si="354"/>
        <v>5640586.4400000004</v>
      </c>
      <c r="D1122" s="466">
        <f t="shared" si="355"/>
        <v>0</v>
      </c>
      <c r="E1122" s="483"/>
      <c r="F1122" s="483"/>
      <c r="G1122" s="531"/>
      <c r="H1122" s="531"/>
      <c r="I1122" s="531"/>
      <c r="J1122" s="531"/>
      <c r="K1122" s="483"/>
      <c r="L1122" s="483"/>
      <c r="M1122" s="483"/>
      <c r="N1122" s="483"/>
      <c r="O1122" s="531"/>
      <c r="P1122" s="483"/>
      <c r="Q1122" s="483"/>
      <c r="R1122" s="483">
        <v>3280.4</v>
      </c>
      <c r="S1122" s="483">
        <v>5640586.4400000004</v>
      </c>
      <c r="T1122" s="483"/>
      <c r="U1122" s="483"/>
      <c r="V1122" s="483"/>
      <c r="W1122" s="483"/>
      <c r="X1122" s="483"/>
      <c r="Y1122" s="531"/>
      <c r="Z1122" s="527"/>
      <c r="AA1122" s="486"/>
      <c r="AB1122" s="38"/>
      <c r="AC1122" s="90"/>
      <c r="AD1122" s="90"/>
    </row>
    <row r="1123" spans="1:30" s="137" customFormat="1" x14ac:dyDescent="0.25">
      <c r="A1123" s="23">
        <f t="shared" si="356"/>
        <v>861</v>
      </c>
      <c r="B1123" s="308" t="s">
        <v>890</v>
      </c>
      <c r="C1123" s="494">
        <f t="shared" si="354"/>
        <v>239967.93</v>
      </c>
      <c r="D1123" s="466">
        <f t="shared" si="355"/>
        <v>0</v>
      </c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200"/>
      <c r="W1123" s="200"/>
      <c r="X1123" s="200"/>
      <c r="Y1123" s="531">
        <v>239967.93</v>
      </c>
      <c r="Z1123" s="527"/>
      <c r="AA1123" s="130"/>
      <c r="AB1123" s="130" t="s">
        <v>1004</v>
      </c>
    </row>
    <row r="1124" spans="1:30" s="137" customFormat="1" x14ac:dyDescent="0.25">
      <c r="A1124" s="23">
        <f t="shared" si="356"/>
        <v>862</v>
      </c>
      <c r="B1124" s="308" t="s">
        <v>891</v>
      </c>
      <c r="C1124" s="494">
        <f t="shared" si="354"/>
        <v>244457.05</v>
      </c>
      <c r="D1124" s="466">
        <f t="shared" si="355"/>
        <v>0</v>
      </c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200"/>
      <c r="W1124" s="200"/>
      <c r="X1124" s="200"/>
      <c r="Y1124" s="531">
        <v>244457.05</v>
      </c>
      <c r="Z1124" s="527"/>
      <c r="AA1124" s="130"/>
      <c r="AB1124" s="130" t="s">
        <v>1004</v>
      </c>
    </row>
    <row r="1125" spans="1:30" s="137" customFormat="1" x14ac:dyDescent="0.25">
      <c r="A1125" s="23">
        <f t="shared" si="356"/>
        <v>863</v>
      </c>
      <c r="B1125" s="395" t="s">
        <v>892</v>
      </c>
      <c r="C1125" s="494">
        <f t="shared" si="354"/>
        <v>243270.7</v>
      </c>
      <c r="D1125" s="466">
        <f t="shared" si="355"/>
        <v>0</v>
      </c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200"/>
      <c r="W1125" s="200"/>
      <c r="X1125" s="200"/>
      <c r="Y1125" s="531">
        <v>243270.7</v>
      </c>
      <c r="Z1125" s="527"/>
      <c r="AA1125" s="130"/>
      <c r="AB1125" s="130" t="s">
        <v>1004</v>
      </c>
    </row>
    <row r="1126" spans="1:30" s="137" customFormat="1" x14ac:dyDescent="0.25">
      <c r="A1126" s="23">
        <f t="shared" si="356"/>
        <v>864</v>
      </c>
      <c r="B1126" s="395" t="s">
        <v>893</v>
      </c>
      <c r="C1126" s="494">
        <f t="shared" si="354"/>
        <v>928396.6</v>
      </c>
      <c r="D1126" s="466">
        <f t="shared" si="355"/>
        <v>0</v>
      </c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200"/>
      <c r="W1126" s="200"/>
      <c r="X1126" s="200"/>
      <c r="Y1126" s="531">
        <v>928396.6</v>
      </c>
      <c r="Z1126" s="527"/>
      <c r="AA1126" s="130"/>
      <c r="AB1126" s="130" t="s">
        <v>1030</v>
      </c>
    </row>
    <row r="1127" spans="1:30" s="137" customFormat="1" x14ac:dyDescent="0.25">
      <c r="A1127" s="23">
        <f t="shared" si="356"/>
        <v>865</v>
      </c>
      <c r="B1127" s="308" t="s">
        <v>894</v>
      </c>
      <c r="C1127" s="494">
        <f t="shared" si="354"/>
        <v>1027698.62</v>
      </c>
      <c r="D1127" s="466">
        <f t="shared" si="355"/>
        <v>0</v>
      </c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200"/>
      <c r="W1127" s="200"/>
      <c r="X1127" s="200"/>
      <c r="Y1127" s="531">
        <v>1027698.62</v>
      </c>
      <c r="Z1127" s="527"/>
      <c r="AA1127" s="130"/>
      <c r="AB1127" s="130" t="s">
        <v>1030</v>
      </c>
    </row>
    <row r="1128" spans="1:30" s="137" customFormat="1" x14ac:dyDescent="0.25">
      <c r="A1128" s="23">
        <f t="shared" si="356"/>
        <v>866</v>
      </c>
      <c r="B1128" s="308" t="s">
        <v>895</v>
      </c>
      <c r="C1128" s="494">
        <f t="shared" si="354"/>
        <v>1021707.01</v>
      </c>
      <c r="D1128" s="466">
        <f t="shared" si="355"/>
        <v>0</v>
      </c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200"/>
      <c r="W1128" s="200"/>
      <c r="X1128" s="200"/>
      <c r="Y1128" s="531">
        <v>1021707.01</v>
      </c>
      <c r="Z1128" s="527"/>
      <c r="AA1128" s="130"/>
      <c r="AB1128" s="130" t="s">
        <v>1030</v>
      </c>
    </row>
    <row r="1129" spans="1:30" s="137" customFormat="1" x14ac:dyDescent="0.25">
      <c r="A1129" s="23">
        <f t="shared" si="356"/>
        <v>867</v>
      </c>
      <c r="B1129" s="308" t="s">
        <v>896</v>
      </c>
      <c r="C1129" s="494">
        <f t="shared" si="354"/>
        <v>238911</v>
      </c>
      <c r="D1129" s="466">
        <f t="shared" si="355"/>
        <v>0</v>
      </c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200"/>
      <c r="W1129" s="200"/>
      <c r="X1129" s="200"/>
      <c r="Y1129" s="531">
        <v>238911</v>
      </c>
      <c r="Z1129" s="527"/>
      <c r="AA1129" s="130"/>
      <c r="AB1129" s="130" t="s">
        <v>1004</v>
      </c>
    </row>
    <row r="1130" spans="1:30" s="137" customFormat="1" x14ac:dyDescent="0.25">
      <c r="A1130" s="23">
        <f t="shared" si="356"/>
        <v>868</v>
      </c>
      <c r="B1130" s="308" t="s">
        <v>897</v>
      </c>
      <c r="C1130" s="494">
        <f t="shared" si="354"/>
        <v>223868.4</v>
      </c>
      <c r="D1130" s="466">
        <f t="shared" si="355"/>
        <v>0</v>
      </c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200"/>
      <c r="W1130" s="200"/>
      <c r="X1130" s="200"/>
      <c r="Y1130" s="531">
        <v>223868.4</v>
      </c>
      <c r="Z1130" s="527"/>
      <c r="AA1130" s="130"/>
      <c r="AB1130" s="130" t="s">
        <v>1004</v>
      </c>
    </row>
    <row r="1131" spans="1:30" s="137" customFormat="1" x14ac:dyDescent="0.25">
      <c r="A1131" s="23">
        <f t="shared" si="356"/>
        <v>869</v>
      </c>
      <c r="B1131" s="308" t="s">
        <v>898</v>
      </c>
      <c r="C1131" s="494">
        <f t="shared" si="354"/>
        <v>1234500.25</v>
      </c>
      <c r="D1131" s="466">
        <f t="shared" si="355"/>
        <v>0</v>
      </c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200"/>
      <c r="W1131" s="200"/>
      <c r="X1131" s="200"/>
      <c r="Y1131" s="531">
        <v>1234500.25</v>
      </c>
      <c r="Z1131" s="527"/>
      <c r="AA1131" s="130"/>
      <c r="AB1131" s="130" t="s">
        <v>1030</v>
      </c>
    </row>
    <row r="1132" spans="1:30" s="137" customFormat="1" x14ac:dyDescent="0.25">
      <c r="A1132" s="23">
        <f t="shared" si="356"/>
        <v>870</v>
      </c>
      <c r="B1132" s="308" t="s">
        <v>899</v>
      </c>
      <c r="C1132" s="494">
        <f t="shared" si="354"/>
        <v>1228630.9300000002</v>
      </c>
      <c r="D1132" s="466">
        <f t="shared" si="355"/>
        <v>0</v>
      </c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200"/>
      <c r="W1132" s="200"/>
      <c r="X1132" s="200"/>
      <c r="Y1132" s="531">
        <v>1228630.9300000002</v>
      </c>
      <c r="Z1132" s="527"/>
      <c r="AA1132" s="130"/>
      <c r="AB1132" s="130" t="s">
        <v>1030</v>
      </c>
    </row>
    <row r="1133" spans="1:30" s="137" customFormat="1" x14ac:dyDescent="0.25">
      <c r="A1133" s="23">
        <f t="shared" si="356"/>
        <v>871</v>
      </c>
      <c r="B1133" s="308" t="s">
        <v>900</v>
      </c>
      <c r="C1133" s="494">
        <f t="shared" si="354"/>
        <v>1220627.1400000001</v>
      </c>
      <c r="D1133" s="466">
        <f t="shared" si="355"/>
        <v>0</v>
      </c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200"/>
      <c r="W1133" s="200"/>
      <c r="X1133" s="200"/>
      <c r="Y1133" s="531">
        <v>1220627.1400000001</v>
      </c>
      <c r="Z1133" s="527"/>
      <c r="AA1133" s="130"/>
      <c r="AB1133" s="130" t="s">
        <v>1030</v>
      </c>
    </row>
    <row r="1134" spans="1:30" s="137" customFormat="1" x14ac:dyDescent="0.25">
      <c r="A1134" s="23">
        <f t="shared" si="356"/>
        <v>872</v>
      </c>
      <c r="B1134" s="308" t="s">
        <v>901</v>
      </c>
      <c r="C1134" s="494">
        <f t="shared" si="354"/>
        <v>1378775.81</v>
      </c>
      <c r="D1134" s="466">
        <f t="shared" si="355"/>
        <v>0</v>
      </c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200"/>
      <c r="W1134" s="200"/>
      <c r="X1134" s="200"/>
      <c r="Y1134" s="531">
        <v>1378775.81</v>
      </c>
      <c r="Z1134" s="527"/>
      <c r="AA1134" s="130"/>
      <c r="AB1134" s="130" t="s">
        <v>1030</v>
      </c>
    </row>
    <row r="1135" spans="1:30" s="137" customFormat="1" x14ac:dyDescent="0.25">
      <c r="A1135" s="23">
        <f t="shared" si="356"/>
        <v>873</v>
      </c>
      <c r="B1135" s="308" t="s">
        <v>902</v>
      </c>
      <c r="C1135" s="494">
        <f t="shared" si="354"/>
        <v>1215536.03</v>
      </c>
      <c r="D1135" s="466">
        <f t="shared" si="355"/>
        <v>0</v>
      </c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200"/>
      <c r="W1135" s="200"/>
      <c r="X1135" s="200"/>
      <c r="Y1135" s="531">
        <v>1215536.03</v>
      </c>
      <c r="Z1135" s="527"/>
      <c r="AA1135" s="130"/>
      <c r="AB1135" s="130" t="s">
        <v>1030</v>
      </c>
    </row>
    <row r="1136" spans="1:30" s="137" customFormat="1" x14ac:dyDescent="0.25">
      <c r="A1136" s="23">
        <f t="shared" si="356"/>
        <v>874</v>
      </c>
      <c r="B1136" s="308" t="s">
        <v>903</v>
      </c>
      <c r="C1136" s="494">
        <f t="shared" si="354"/>
        <v>1515568.8499999999</v>
      </c>
      <c r="D1136" s="466">
        <f t="shared" si="355"/>
        <v>0</v>
      </c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200"/>
      <c r="W1136" s="200"/>
      <c r="X1136" s="200"/>
      <c r="Y1136" s="531">
        <v>1515568.8499999999</v>
      </c>
      <c r="Z1136" s="527"/>
      <c r="AA1136" s="130"/>
      <c r="AB1136" s="130" t="s">
        <v>1030</v>
      </c>
    </row>
    <row r="1137" spans="1:28" s="137" customFormat="1" x14ac:dyDescent="0.25">
      <c r="A1137" s="23">
        <f t="shared" si="356"/>
        <v>875</v>
      </c>
      <c r="B1137" s="308" t="s">
        <v>904</v>
      </c>
      <c r="C1137" s="494">
        <f t="shared" si="354"/>
        <v>1063287.3400000001</v>
      </c>
      <c r="D1137" s="466">
        <f t="shared" si="355"/>
        <v>0</v>
      </c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200"/>
      <c r="W1137" s="200"/>
      <c r="X1137" s="200"/>
      <c r="Y1137" s="531">
        <v>1063287.3400000001</v>
      </c>
      <c r="Z1137" s="527"/>
      <c r="AA1137" s="130"/>
      <c r="AB1137" s="130" t="s">
        <v>1030</v>
      </c>
    </row>
    <row r="1138" spans="1:28" s="137" customFormat="1" x14ac:dyDescent="0.25">
      <c r="A1138" s="23">
        <f t="shared" si="356"/>
        <v>876</v>
      </c>
      <c r="B1138" s="308" t="s">
        <v>905</v>
      </c>
      <c r="C1138" s="494">
        <f t="shared" si="354"/>
        <v>1046832.33</v>
      </c>
      <c r="D1138" s="466">
        <f t="shared" si="355"/>
        <v>0</v>
      </c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200"/>
      <c r="W1138" s="200"/>
      <c r="X1138" s="200"/>
      <c r="Y1138" s="531">
        <v>1046832.33</v>
      </c>
      <c r="Z1138" s="527"/>
      <c r="AA1138" s="130"/>
      <c r="AB1138" s="130" t="s">
        <v>1030</v>
      </c>
    </row>
    <row r="1139" spans="1:28" s="137" customFormat="1" x14ac:dyDescent="0.25">
      <c r="A1139" s="23">
        <f t="shared" si="356"/>
        <v>877</v>
      </c>
      <c r="B1139" s="308" t="s">
        <v>906</v>
      </c>
      <c r="C1139" s="494">
        <f t="shared" si="354"/>
        <v>1008012.8500000001</v>
      </c>
      <c r="D1139" s="466">
        <f t="shared" si="355"/>
        <v>0</v>
      </c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200"/>
      <c r="W1139" s="200"/>
      <c r="X1139" s="200"/>
      <c r="Y1139" s="531">
        <v>1008012.8500000001</v>
      </c>
      <c r="Z1139" s="527"/>
      <c r="AA1139" s="130"/>
      <c r="AB1139" s="130" t="s">
        <v>1030</v>
      </c>
    </row>
    <row r="1140" spans="1:28" s="137" customFormat="1" x14ac:dyDescent="0.25">
      <c r="A1140" s="23">
        <f t="shared" si="356"/>
        <v>878</v>
      </c>
      <c r="B1140" s="308" t="s">
        <v>907</v>
      </c>
      <c r="C1140" s="494">
        <f t="shared" si="354"/>
        <v>1398648.3800000001</v>
      </c>
      <c r="D1140" s="466">
        <f t="shared" si="355"/>
        <v>0</v>
      </c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200"/>
      <c r="W1140" s="200"/>
      <c r="X1140" s="200"/>
      <c r="Y1140" s="531">
        <v>1398648.3800000001</v>
      </c>
      <c r="Z1140" s="527"/>
      <c r="AA1140" s="130"/>
      <c r="AB1140" s="130" t="s">
        <v>1030</v>
      </c>
    </row>
    <row r="1141" spans="1:28" s="137" customFormat="1" x14ac:dyDescent="0.25">
      <c r="A1141" s="23">
        <f t="shared" si="356"/>
        <v>879</v>
      </c>
      <c r="B1141" s="308" t="s">
        <v>908</v>
      </c>
      <c r="C1141" s="494">
        <f t="shared" si="354"/>
        <v>179307.97</v>
      </c>
      <c r="D1141" s="466">
        <f t="shared" si="355"/>
        <v>0</v>
      </c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200"/>
      <c r="W1141" s="200"/>
      <c r="X1141" s="200"/>
      <c r="Y1141" s="531">
        <v>179307.97</v>
      </c>
      <c r="Z1141" s="527"/>
      <c r="AA1141" s="130"/>
      <c r="AB1141" s="130" t="s">
        <v>1004</v>
      </c>
    </row>
    <row r="1142" spans="1:28" s="137" customFormat="1" x14ac:dyDescent="0.25">
      <c r="A1142" s="23">
        <f t="shared" si="356"/>
        <v>880</v>
      </c>
      <c r="B1142" s="308" t="s">
        <v>909</v>
      </c>
      <c r="C1142" s="494">
        <f t="shared" si="354"/>
        <v>1163766.45</v>
      </c>
      <c r="D1142" s="466">
        <f t="shared" si="355"/>
        <v>0</v>
      </c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200"/>
      <c r="W1142" s="200"/>
      <c r="X1142" s="200"/>
      <c r="Y1142" s="531">
        <v>1163766.45</v>
      </c>
      <c r="Z1142" s="527"/>
      <c r="AA1142" s="130"/>
      <c r="AB1142" s="130" t="s">
        <v>1030</v>
      </c>
    </row>
    <row r="1143" spans="1:28" s="137" customFormat="1" x14ac:dyDescent="0.25">
      <c r="A1143" s="23">
        <f t="shared" si="356"/>
        <v>881</v>
      </c>
      <c r="B1143" s="308" t="s">
        <v>910</v>
      </c>
      <c r="C1143" s="494">
        <f t="shared" si="354"/>
        <v>1402446.3399999999</v>
      </c>
      <c r="D1143" s="466">
        <f t="shared" si="355"/>
        <v>0</v>
      </c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200"/>
      <c r="W1143" s="200"/>
      <c r="X1143" s="200"/>
      <c r="Y1143" s="531">
        <v>1402446.3399999999</v>
      </c>
      <c r="Z1143" s="527"/>
      <c r="AA1143" s="130"/>
      <c r="AB1143" s="130" t="s">
        <v>1030</v>
      </c>
    </row>
    <row r="1144" spans="1:28" s="137" customFormat="1" x14ac:dyDescent="0.25">
      <c r="A1144" s="23">
        <f t="shared" si="356"/>
        <v>882</v>
      </c>
      <c r="B1144" s="308" t="s">
        <v>911</v>
      </c>
      <c r="C1144" s="494">
        <f t="shared" si="354"/>
        <v>1414759.99</v>
      </c>
      <c r="D1144" s="466">
        <f t="shared" si="355"/>
        <v>0</v>
      </c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200"/>
      <c r="W1144" s="200"/>
      <c r="X1144" s="200"/>
      <c r="Y1144" s="531">
        <v>1414759.99</v>
      </c>
      <c r="Z1144" s="527"/>
      <c r="AA1144" s="130"/>
      <c r="AB1144" s="130" t="s">
        <v>1030</v>
      </c>
    </row>
    <row r="1145" spans="1:28" s="137" customFormat="1" x14ac:dyDescent="0.25">
      <c r="A1145" s="23">
        <f t="shared" si="356"/>
        <v>883</v>
      </c>
      <c r="B1145" s="308" t="s">
        <v>912</v>
      </c>
      <c r="C1145" s="494">
        <f t="shared" si="354"/>
        <v>1157068.4099999999</v>
      </c>
      <c r="D1145" s="466">
        <f t="shared" si="355"/>
        <v>0</v>
      </c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200"/>
      <c r="W1145" s="200"/>
      <c r="X1145" s="200"/>
      <c r="Y1145" s="531">
        <v>1157068.4099999999</v>
      </c>
      <c r="Z1145" s="527"/>
      <c r="AA1145" s="130"/>
      <c r="AB1145" s="130" t="s">
        <v>1030</v>
      </c>
    </row>
    <row r="1146" spans="1:28" s="137" customFormat="1" x14ac:dyDescent="0.25">
      <c r="A1146" s="23">
        <f t="shared" si="356"/>
        <v>884</v>
      </c>
      <c r="B1146" s="308" t="s">
        <v>913</v>
      </c>
      <c r="C1146" s="494">
        <f t="shared" si="354"/>
        <v>1215351.19</v>
      </c>
      <c r="D1146" s="466">
        <f t="shared" si="355"/>
        <v>0</v>
      </c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200"/>
      <c r="W1146" s="200"/>
      <c r="X1146" s="200"/>
      <c r="Y1146" s="531">
        <v>1215351.19</v>
      </c>
      <c r="Z1146" s="527"/>
      <c r="AA1146" s="130"/>
      <c r="AB1146" s="130" t="s">
        <v>1030</v>
      </c>
    </row>
    <row r="1147" spans="1:28" s="137" customFormat="1" x14ac:dyDescent="0.25">
      <c r="A1147" s="23">
        <f t="shared" si="356"/>
        <v>885</v>
      </c>
      <c r="B1147" s="308" t="s">
        <v>914</v>
      </c>
      <c r="C1147" s="494">
        <f t="shared" si="354"/>
        <v>1211830.1399999999</v>
      </c>
      <c r="D1147" s="466">
        <f t="shared" si="355"/>
        <v>0</v>
      </c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200"/>
      <c r="W1147" s="200"/>
      <c r="X1147" s="200"/>
      <c r="Y1147" s="531">
        <v>1211830.1399999999</v>
      </c>
      <c r="Z1147" s="527"/>
      <c r="AA1147" s="130"/>
      <c r="AB1147" s="130" t="s">
        <v>1155</v>
      </c>
    </row>
    <row r="1148" spans="1:28" s="137" customFormat="1" x14ac:dyDescent="0.25">
      <c r="A1148" s="23">
        <f t="shared" si="356"/>
        <v>886</v>
      </c>
      <c r="B1148" s="308" t="s">
        <v>915</v>
      </c>
      <c r="C1148" s="494">
        <f t="shared" si="354"/>
        <v>187732.42</v>
      </c>
      <c r="D1148" s="466">
        <f t="shared" si="355"/>
        <v>0</v>
      </c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200"/>
      <c r="W1148" s="200"/>
      <c r="X1148" s="200"/>
      <c r="Y1148" s="531">
        <v>187732.42</v>
      </c>
      <c r="Z1148" s="527"/>
      <c r="AA1148" s="130"/>
      <c r="AB1148" s="130" t="s">
        <v>1004</v>
      </c>
    </row>
    <row r="1149" spans="1:28" s="137" customFormat="1" x14ac:dyDescent="0.25">
      <c r="A1149" s="23">
        <f t="shared" si="356"/>
        <v>887</v>
      </c>
      <c r="B1149" s="308" t="s">
        <v>916</v>
      </c>
      <c r="C1149" s="494">
        <f t="shared" si="354"/>
        <v>182307.56</v>
      </c>
      <c r="D1149" s="466">
        <f t="shared" si="355"/>
        <v>0</v>
      </c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200"/>
      <c r="W1149" s="200"/>
      <c r="X1149" s="200"/>
      <c r="Y1149" s="531">
        <v>182307.56</v>
      </c>
      <c r="Z1149" s="527"/>
      <c r="AA1149" s="130"/>
      <c r="AB1149" s="130" t="s">
        <v>1004</v>
      </c>
    </row>
    <row r="1150" spans="1:28" s="137" customFormat="1" x14ac:dyDescent="0.25">
      <c r="A1150" s="23">
        <f t="shared" si="356"/>
        <v>888</v>
      </c>
      <c r="B1150" s="308" t="s">
        <v>917</v>
      </c>
      <c r="C1150" s="494">
        <f t="shared" si="354"/>
        <v>184924.27</v>
      </c>
      <c r="D1150" s="466">
        <f t="shared" si="355"/>
        <v>0</v>
      </c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200"/>
      <c r="W1150" s="200"/>
      <c r="X1150" s="200"/>
      <c r="Y1150" s="531">
        <v>184924.27</v>
      </c>
      <c r="Z1150" s="527"/>
      <c r="AA1150" s="130"/>
      <c r="AB1150" s="130" t="s">
        <v>1004</v>
      </c>
    </row>
    <row r="1151" spans="1:28" s="137" customFormat="1" x14ac:dyDescent="0.25">
      <c r="A1151" s="23">
        <f t="shared" si="356"/>
        <v>889</v>
      </c>
      <c r="B1151" s="308" t="s">
        <v>918</v>
      </c>
      <c r="C1151" s="494">
        <f t="shared" si="354"/>
        <v>281978.28000000003</v>
      </c>
      <c r="D1151" s="466">
        <f t="shared" si="355"/>
        <v>0</v>
      </c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200"/>
      <c r="W1151" s="200"/>
      <c r="X1151" s="200"/>
      <c r="Y1151" s="531">
        <v>281978.28000000003</v>
      </c>
      <c r="Z1151" s="527"/>
      <c r="AA1151" s="130"/>
      <c r="AB1151" s="130" t="s">
        <v>1004</v>
      </c>
    </row>
    <row r="1152" spans="1:28" s="137" customFormat="1" x14ac:dyDescent="0.25">
      <c r="A1152" s="23">
        <f t="shared" si="356"/>
        <v>890</v>
      </c>
      <c r="B1152" s="308" t="s">
        <v>919</v>
      </c>
      <c r="C1152" s="494">
        <f t="shared" ref="C1152:C1182" si="357">D1152+M1152+O1152+Q1152+S1152+U1152+W1152+X1152+Y1152</f>
        <v>1281127.32</v>
      </c>
      <c r="D1152" s="466">
        <f t="shared" ref="D1152:D1182" si="358">E1152+F1152+G1152+H1152+I1152+J1152</f>
        <v>0</v>
      </c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200"/>
      <c r="W1152" s="200"/>
      <c r="X1152" s="200"/>
      <c r="Y1152" s="531">
        <v>1281127.32</v>
      </c>
      <c r="Z1152" s="527"/>
      <c r="AA1152" s="130"/>
      <c r="AB1152" s="130" t="s">
        <v>1030</v>
      </c>
    </row>
    <row r="1153" spans="1:28" s="137" customFormat="1" x14ac:dyDescent="0.25">
      <c r="A1153" s="23">
        <f t="shared" si="356"/>
        <v>891</v>
      </c>
      <c r="B1153" s="308" t="s">
        <v>920</v>
      </c>
      <c r="C1153" s="494">
        <f t="shared" si="357"/>
        <v>1678476.5899999999</v>
      </c>
      <c r="D1153" s="466">
        <f t="shared" si="358"/>
        <v>0</v>
      </c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200"/>
      <c r="W1153" s="200"/>
      <c r="X1153" s="200"/>
      <c r="Y1153" s="531">
        <v>1678476.5899999999</v>
      </c>
      <c r="Z1153" s="527"/>
      <c r="AA1153" s="130"/>
      <c r="AB1153" s="130" t="s">
        <v>1030</v>
      </c>
    </row>
    <row r="1154" spans="1:28" s="137" customFormat="1" x14ac:dyDescent="0.25">
      <c r="A1154" s="23">
        <f t="shared" si="356"/>
        <v>892</v>
      </c>
      <c r="B1154" s="308" t="s">
        <v>921</v>
      </c>
      <c r="C1154" s="494">
        <f t="shared" si="357"/>
        <v>919845.19</v>
      </c>
      <c r="D1154" s="466">
        <f t="shared" si="358"/>
        <v>0</v>
      </c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200"/>
      <c r="Q1154" s="7"/>
      <c r="R1154" s="7"/>
      <c r="S1154" s="7"/>
      <c r="T1154" s="7"/>
      <c r="U1154" s="7"/>
      <c r="V1154" s="200"/>
      <c r="W1154" s="200"/>
      <c r="X1154" s="200"/>
      <c r="Y1154" s="531">
        <v>919845.19</v>
      </c>
      <c r="Z1154" s="527"/>
      <c r="AA1154" s="130"/>
      <c r="AB1154" s="130" t="s">
        <v>1164</v>
      </c>
    </row>
    <row r="1155" spans="1:28" s="137" customFormat="1" x14ac:dyDescent="0.25">
      <c r="A1155" s="23">
        <f t="shared" si="356"/>
        <v>893</v>
      </c>
      <c r="B1155" s="308" t="s">
        <v>922</v>
      </c>
      <c r="C1155" s="494">
        <f t="shared" si="357"/>
        <v>1251099.8700000001</v>
      </c>
      <c r="D1155" s="466">
        <f t="shared" si="358"/>
        <v>0</v>
      </c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200"/>
      <c r="R1155" s="7"/>
      <c r="S1155" s="7"/>
      <c r="T1155" s="7"/>
      <c r="U1155" s="7"/>
      <c r="V1155" s="200"/>
      <c r="W1155" s="200"/>
      <c r="X1155" s="200"/>
      <c r="Y1155" s="531">
        <v>1251099.8700000001</v>
      </c>
      <c r="Z1155" s="527"/>
      <c r="AA1155" s="130"/>
      <c r="AB1155" s="130" t="s">
        <v>1030</v>
      </c>
    </row>
    <row r="1156" spans="1:28" s="137" customFormat="1" x14ac:dyDescent="0.25">
      <c r="A1156" s="23">
        <f t="shared" si="356"/>
        <v>894</v>
      </c>
      <c r="B1156" s="308" t="s">
        <v>923</v>
      </c>
      <c r="C1156" s="494">
        <f t="shared" si="357"/>
        <v>847577.53999999992</v>
      </c>
      <c r="D1156" s="466">
        <f t="shared" si="358"/>
        <v>0</v>
      </c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200"/>
      <c r="T1156" s="7"/>
      <c r="U1156" s="7"/>
      <c r="V1156" s="200"/>
      <c r="W1156" s="200"/>
      <c r="X1156" s="200"/>
      <c r="Y1156" s="531">
        <v>847577.53999999992</v>
      </c>
      <c r="Z1156" s="527"/>
      <c r="AA1156" s="130"/>
      <c r="AB1156" s="130" t="s">
        <v>1030</v>
      </c>
    </row>
    <row r="1157" spans="1:28" s="137" customFormat="1" x14ac:dyDescent="0.25">
      <c r="A1157" s="23">
        <f t="shared" si="356"/>
        <v>895</v>
      </c>
      <c r="B1157" s="308" t="s">
        <v>924</v>
      </c>
      <c r="C1157" s="494">
        <f t="shared" si="357"/>
        <v>1036617.21</v>
      </c>
      <c r="D1157" s="466">
        <f t="shared" si="358"/>
        <v>0</v>
      </c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200"/>
      <c r="Q1157" s="7"/>
      <c r="R1157" s="7"/>
      <c r="S1157" s="7"/>
      <c r="T1157" s="7"/>
      <c r="U1157" s="7"/>
      <c r="V1157" s="200"/>
      <c r="W1157" s="200"/>
      <c r="X1157" s="200"/>
      <c r="Y1157" s="531">
        <v>1036617.21</v>
      </c>
      <c r="Z1157" s="527"/>
      <c r="AA1157" s="130"/>
      <c r="AB1157" s="130" t="s">
        <v>1003</v>
      </c>
    </row>
    <row r="1158" spans="1:28" s="137" customFormat="1" x14ac:dyDescent="0.25">
      <c r="A1158" s="23">
        <f t="shared" si="356"/>
        <v>896</v>
      </c>
      <c r="B1158" s="308" t="s">
        <v>925</v>
      </c>
      <c r="C1158" s="494">
        <f t="shared" si="357"/>
        <v>1010075.73</v>
      </c>
      <c r="D1158" s="466">
        <f t="shared" si="358"/>
        <v>0</v>
      </c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200"/>
      <c r="W1158" s="200"/>
      <c r="X1158" s="200"/>
      <c r="Y1158" s="531">
        <v>1010075.73</v>
      </c>
      <c r="Z1158" s="527"/>
      <c r="AA1158" s="130"/>
      <c r="AB1158" s="130" t="s">
        <v>1165</v>
      </c>
    </row>
    <row r="1159" spans="1:28" s="137" customFormat="1" x14ac:dyDescent="0.25">
      <c r="A1159" s="23">
        <f t="shared" si="356"/>
        <v>897</v>
      </c>
      <c r="B1159" s="308" t="s">
        <v>926</v>
      </c>
      <c r="C1159" s="494">
        <f t="shared" si="357"/>
        <v>277598.63</v>
      </c>
      <c r="D1159" s="466">
        <f t="shared" si="358"/>
        <v>0</v>
      </c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200"/>
      <c r="S1159" s="7"/>
      <c r="T1159" s="7"/>
      <c r="U1159" s="7"/>
      <c r="V1159" s="200"/>
      <c r="W1159" s="200"/>
      <c r="X1159" s="200"/>
      <c r="Y1159" s="531">
        <v>277598.63</v>
      </c>
      <c r="Z1159" s="527"/>
      <c r="AA1159" s="130"/>
      <c r="AB1159" s="130" t="s">
        <v>1029</v>
      </c>
    </row>
    <row r="1160" spans="1:28" s="137" customFormat="1" x14ac:dyDescent="0.25">
      <c r="A1160" s="23">
        <f t="shared" si="356"/>
        <v>898</v>
      </c>
      <c r="B1160" s="395" t="s">
        <v>927</v>
      </c>
      <c r="C1160" s="494">
        <f t="shared" si="357"/>
        <v>1429558.4</v>
      </c>
      <c r="D1160" s="466">
        <f t="shared" si="358"/>
        <v>0</v>
      </c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200"/>
      <c r="R1160" s="7"/>
      <c r="S1160" s="7"/>
      <c r="T1160" s="7"/>
      <c r="U1160" s="7"/>
      <c r="V1160" s="200"/>
      <c r="W1160" s="200"/>
      <c r="X1160" s="200"/>
      <c r="Y1160" s="531">
        <v>1429558.4</v>
      </c>
      <c r="Z1160" s="527"/>
      <c r="AA1160" s="130"/>
      <c r="AB1160" s="130" t="s">
        <v>1172</v>
      </c>
    </row>
    <row r="1161" spans="1:28" s="137" customFormat="1" x14ac:dyDescent="0.25">
      <c r="A1161" s="23">
        <f t="shared" si="356"/>
        <v>899</v>
      </c>
      <c r="B1161" s="395" t="s">
        <v>928</v>
      </c>
      <c r="C1161" s="494">
        <f t="shared" si="357"/>
        <v>1429558.4</v>
      </c>
      <c r="D1161" s="466">
        <f t="shared" si="358"/>
        <v>0</v>
      </c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200"/>
      <c r="R1161" s="7"/>
      <c r="S1161" s="7"/>
      <c r="T1161" s="7"/>
      <c r="U1161" s="7"/>
      <c r="V1161" s="200"/>
      <c r="W1161" s="200"/>
      <c r="X1161" s="200"/>
      <c r="Y1161" s="531">
        <v>1429558.4</v>
      </c>
      <c r="Z1161" s="527"/>
      <c r="AA1161" s="130"/>
      <c r="AB1161" s="130" t="s">
        <v>1166</v>
      </c>
    </row>
    <row r="1162" spans="1:28" s="137" customFormat="1" x14ac:dyDescent="0.25">
      <c r="A1162" s="23">
        <f t="shared" si="356"/>
        <v>900</v>
      </c>
      <c r="B1162" s="308" t="s">
        <v>929</v>
      </c>
      <c r="C1162" s="494">
        <f t="shared" si="357"/>
        <v>1805430.04</v>
      </c>
      <c r="D1162" s="466">
        <f t="shared" si="358"/>
        <v>0</v>
      </c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200"/>
      <c r="T1162" s="7"/>
      <c r="U1162" s="7"/>
      <c r="V1162" s="200"/>
      <c r="W1162" s="200"/>
      <c r="X1162" s="200"/>
      <c r="Y1162" s="531">
        <v>1805430.04</v>
      </c>
      <c r="Z1162" s="527"/>
      <c r="AA1162" s="130"/>
      <c r="AB1162" s="130" t="s">
        <v>1100</v>
      </c>
    </row>
    <row r="1163" spans="1:28" s="137" customFormat="1" x14ac:dyDescent="0.25">
      <c r="A1163" s="23">
        <f t="shared" si="356"/>
        <v>901</v>
      </c>
      <c r="B1163" s="308" t="s">
        <v>930</v>
      </c>
      <c r="C1163" s="494">
        <f t="shared" si="357"/>
        <v>1037207.52</v>
      </c>
      <c r="D1163" s="466">
        <f t="shared" si="358"/>
        <v>0</v>
      </c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200"/>
      <c r="T1163" s="7"/>
      <c r="U1163" s="7"/>
      <c r="V1163" s="200"/>
      <c r="W1163" s="200"/>
      <c r="X1163" s="200"/>
      <c r="Y1163" s="531">
        <v>1037207.52</v>
      </c>
      <c r="Z1163" s="527"/>
      <c r="AA1163" s="130"/>
      <c r="AB1163" s="130" t="s">
        <v>1100</v>
      </c>
    </row>
    <row r="1164" spans="1:28" s="137" customFormat="1" x14ac:dyDescent="0.25">
      <c r="A1164" s="23">
        <f t="shared" si="356"/>
        <v>902</v>
      </c>
      <c r="B1164" s="308" t="s">
        <v>931</v>
      </c>
      <c r="C1164" s="494">
        <f t="shared" si="357"/>
        <v>1039305.03</v>
      </c>
      <c r="D1164" s="466">
        <f t="shared" si="358"/>
        <v>0</v>
      </c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200"/>
      <c r="T1164" s="7"/>
      <c r="U1164" s="7"/>
      <c r="V1164" s="200"/>
      <c r="W1164" s="200"/>
      <c r="X1164" s="200"/>
      <c r="Y1164" s="531">
        <v>1039305.03</v>
      </c>
      <c r="Z1164" s="527"/>
      <c r="AA1164" s="130"/>
      <c r="AB1164" s="130" t="s">
        <v>1100</v>
      </c>
    </row>
    <row r="1165" spans="1:28" s="137" customFormat="1" ht="15" customHeight="1" x14ac:dyDescent="0.25">
      <c r="A1165" s="23">
        <f t="shared" si="356"/>
        <v>903</v>
      </c>
      <c r="B1165" s="308" t="s">
        <v>932</v>
      </c>
      <c r="C1165" s="494">
        <f t="shared" si="357"/>
        <v>886688.33</v>
      </c>
      <c r="D1165" s="466">
        <f t="shared" si="358"/>
        <v>0</v>
      </c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200"/>
      <c r="T1165" s="7"/>
      <c r="U1165" s="7"/>
      <c r="V1165" s="200"/>
      <c r="W1165" s="200"/>
      <c r="X1165" s="200"/>
      <c r="Y1165" s="531">
        <v>886688.33</v>
      </c>
      <c r="Z1165" s="527"/>
      <c r="AA1165" s="130"/>
      <c r="AB1165" s="130" t="s">
        <v>1030</v>
      </c>
    </row>
    <row r="1166" spans="1:28" s="137" customFormat="1" x14ac:dyDescent="0.25">
      <c r="A1166" s="23">
        <f t="shared" si="356"/>
        <v>904</v>
      </c>
      <c r="B1166" s="308" t="s">
        <v>933</v>
      </c>
      <c r="C1166" s="494">
        <f t="shared" si="357"/>
        <v>108373.02</v>
      </c>
      <c r="D1166" s="466">
        <f t="shared" si="358"/>
        <v>0</v>
      </c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200"/>
      <c r="W1166" s="200"/>
      <c r="X1166" s="200"/>
      <c r="Y1166" s="531">
        <v>108373.02</v>
      </c>
      <c r="Z1166" s="527"/>
      <c r="AA1166" s="130"/>
      <c r="AB1166" s="130" t="s">
        <v>1004</v>
      </c>
    </row>
    <row r="1167" spans="1:28" s="137" customFormat="1" x14ac:dyDescent="0.25">
      <c r="A1167" s="23">
        <f t="shared" si="356"/>
        <v>905</v>
      </c>
      <c r="B1167" s="397" t="s">
        <v>934</v>
      </c>
      <c r="C1167" s="494">
        <f t="shared" si="357"/>
        <v>419017.55</v>
      </c>
      <c r="D1167" s="466">
        <f t="shared" si="358"/>
        <v>0</v>
      </c>
      <c r="E1167" s="7"/>
      <c r="F1167" s="7"/>
      <c r="G1167" s="7"/>
      <c r="H1167" s="7"/>
      <c r="I1167" s="7"/>
      <c r="J1167" s="7"/>
      <c r="K1167" s="7"/>
      <c r="L1167" s="7"/>
      <c r="M1167" s="7"/>
      <c r="N1167" s="200"/>
      <c r="O1167" s="200"/>
      <c r="P1167" s="7"/>
      <c r="Q1167" s="7"/>
      <c r="R1167" s="7"/>
      <c r="S1167" s="200"/>
      <c r="T1167" s="7"/>
      <c r="U1167" s="7"/>
      <c r="V1167" s="200"/>
      <c r="W1167" s="200"/>
      <c r="X1167" s="200"/>
      <c r="Y1167" s="531">
        <v>419017.55</v>
      </c>
      <c r="Z1167" s="527"/>
      <c r="AA1167" s="130"/>
      <c r="AB1167" s="130" t="s">
        <v>1171</v>
      </c>
    </row>
    <row r="1168" spans="1:28" s="137" customFormat="1" x14ac:dyDescent="0.25">
      <c r="A1168" s="23">
        <f t="shared" si="356"/>
        <v>906</v>
      </c>
      <c r="B1168" s="395" t="s">
        <v>935</v>
      </c>
      <c r="C1168" s="494">
        <f t="shared" si="357"/>
        <v>333048.51</v>
      </c>
      <c r="D1168" s="466">
        <f t="shared" si="358"/>
        <v>0</v>
      </c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200"/>
      <c r="Q1168" s="7"/>
      <c r="R1168" s="7"/>
      <c r="S1168" s="7"/>
      <c r="T1168" s="7"/>
      <c r="U1168" s="7"/>
      <c r="V1168" s="200"/>
      <c r="W1168" s="200"/>
      <c r="X1168" s="200"/>
      <c r="Y1168" s="531">
        <v>333048.51</v>
      </c>
      <c r="Z1168" s="527"/>
      <c r="AA1168" s="130"/>
      <c r="AB1168" s="130" t="s">
        <v>1002</v>
      </c>
    </row>
    <row r="1169" spans="1:28" s="137" customFormat="1" x14ac:dyDescent="0.2">
      <c r="A1169" s="23">
        <f t="shared" si="356"/>
        <v>907</v>
      </c>
      <c r="B1169" s="339" t="s">
        <v>936</v>
      </c>
      <c r="C1169" s="494">
        <f t="shared" si="357"/>
        <v>1803720.6900000002</v>
      </c>
      <c r="D1169" s="466">
        <f t="shared" si="358"/>
        <v>0</v>
      </c>
      <c r="E1169" s="285"/>
      <c r="F1169" s="285"/>
      <c r="G1169" s="285"/>
      <c r="H1169" s="285"/>
      <c r="I1169" s="285"/>
      <c r="J1169" s="285"/>
      <c r="K1169" s="285"/>
      <c r="L1169" s="285"/>
      <c r="M1169" s="285"/>
      <c r="N1169" s="285"/>
      <c r="O1169" s="200"/>
      <c r="P1169" s="285"/>
      <c r="Q1169" s="200"/>
      <c r="R1169" s="285"/>
      <c r="S1169" s="200"/>
      <c r="T1169" s="7"/>
      <c r="U1169" s="7"/>
      <c r="V1169" s="200"/>
      <c r="W1169" s="200"/>
      <c r="X1169" s="200"/>
      <c r="Y1169" s="531">
        <v>1803720.6900000002</v>
      </c>
      <c r="Z1169" s="527"/>
      <c r="AA1169" s="130"/>
      <c r="AB1169" s="130" t="s">
        <v>1028</v>
      </c>
    </row>
    <row r="1170" spans="1:28" s="137" customFormat="1" x14ac:dyDescent="0.25">
      <c r="A1170" s="23">
        <f t="shared" si="356"/>
        <v>908</v>
      </c>
      <c r="B1170" s="395" t="s">
        <v>937</v>
      </c>
      <c r="C1170" s="494">
        <f t="shared" si="357"/>
        <v>1658728.7000000002</v>
      </c>
      <c r="D1170" s="466">
        <f t="shared" si="358"/>
        <v>0</v>
      </c>
      <c r="E1170" s="200"/>
      <c r="F1170" s="285"/>
      <c r="G1170" s="7"/>
      <c r="H1170" s="7"/>
      <c r="I1170" s="7"/>
      <c r="J1170" s="7"/>
      <c r="K1170" s="7"/>
      <c r="L1170" s="7"/>
      <c r="M1170" s="7"/>
      <c r="N1170" s="285"/>
      <c r="O1170" s="285"/>
      <c r="P1170" s="285"/>
      <c r="Q1170" s="200"/>
      <c r="R1170" s="285"/>
      <c r="S1170" s="7"/>
      <c r="T1170" s="7"/>
      <c r="U1170" s="7"/>
      <c r="V1170" s="7"/>
      <c r="W1170" s="200"/>
      <c r="X1170" s="200"/>
      <c r="Y1170" s="531">
        <v>1658728.7000000002</v>
      </c>
      <c r="Z1170" s="527"/>
      <c r="AA1170" s="130"/>
      <c r="AB1170" s="130" t="s">
        <v>1167</v>
      </c>
    </row>
    <row r="1171" spans="1:28" s="137" customFormat="1" x14ac:dyDescent="0.25">
      <c r="A1171" s="23">
        <f t="shared" si="356"/>
        <v>909</v>
      </c>
      <c r="B1171" s="395" t="s">
        <v>938</v>
      </c>
      <c r="C1171" s="494">
        <f t="shared" si="357"/>
        <v>1653059.5400000003</v>
      </c>
      <c r="D1171" s="466">
        <f t="shared" si="358"/>
        <v>0</v>
      </c>
      <c r="E1171" s="200"/>
      <c r="F1171" s="285"/>
      <c r="G1171" s="7"/>
      <c r="H1171" s="7"/>
      <c r="I1171" s="7"/>
      <c r="J1171" s="7"/>
      <c r="K1171" s="7"/>
      <c r="L1171" s="7"/>
      <c r="M1171" s="7"/>
      <c r="N1171" s="285"/>
      <c r="O1171" s="285"/>
      <c r="P1171" s="285"/>
      <c r="Q1171" s="200"/>
      <c r="R1171" s="285"/>
      <c r="S1171" s="7"/>
      <c r="T1171" s="7"/>
      <c r="U1171" s="7"/>
      <c r="V1171" s="7"/>
      <c r="W1171" s="200"/>
      <c r="X1171" s="200"/>
      <c r="Y1171" s="531">
        <v>1653059.5400000003</v>
      </c>
      <c r="Z1171" s="527"/>
      <c r="AA1171" s="130"/>
      <c r="AB1171" s="130" t="s">
        <v>1701</v>
      </c>
    </row>
    <row r="1172" spans="1:28" s="137" customFormat="1" x14ac:dyDescent="0.25">
      <c r="A1172" s="23">
        <f t="shared" si="356"/>
        <v>910</v>
      </c>
      <c r="B1172" s="395" t="s">
        <v>939</v>
      </c>
      <c r="C1172" s="494">
        <f t="shared" si="357"/>
        <v>100174.93</v>
      </c>
      <c r="D1172" s="466">
        <f t="shared" si="358"/>
        <v>0</v>
      </c>
      <c r="E1172" s="200"/>
      <c r="F1172" s="285"/>
      <c r="G1172" s="7"/>
      <c r="H1172" s="7"/>
      <c r="I1172" s="7"/>
      <c r="J1172" s="7"/>
      <c r="K1172" s="7"/>
      <c r="L1172" s="7"/>
      <c r="M1172" s="7"/>
      <c r="N1172" s="285"/>
      <c r="O1172" s="285"/>
      <c r="P1172" s="285"/>
      <c r="Q1172" s="200"/>
      <c r="R1172" s="285"/>
      <c r="S1172" s="7"/>
      <c r="T1172" s="7"/>
      <c r="U1172" s="7"/>
      <c r="V1172" s="7"/>
      <c r="W1172" s="200"/>
      <c r="X1172" s="200"/>
      <c r="Y1172" s="531">
        <v>100174.93</v>
      </c>
      <c r="Z1172" s="527"/>
      <c r="AA1172" s="130"/>
      <c r="AB1172" s="130" t="s">
        <v>1004</v>
      </c>
    </row>
    <row r="1173" spans="1:28" s="137" customFormat="1" x14ac:dyDescent="0.25">
      <c r="A1173" s="23">
        <f t="shared" si="356"/>
        <v>911</v>
      </c>
      <c r="B1173" s="395" t="s">
        <v>940</v>
      </c>
      <c r="C1173" s="494">
        <f t="shared" si="357"/>
        <v>97569.82</v>
      </c>
      <c r="D1173" s="466">
        <f t="shared" si="358"/>
        <v>0</v>
      </c>
      <c r="E1173" s="200"/>
      <c r="F1173" s="285"/>
      <c r="G1173" s="7"/>
      <c r="H1173" s="7"/>
      <c r="I1173" s="7"/>
      <c r="J1173" s="7"/>
      <c r="K1173" s="7"/>
      <c r="L1173" s="7"/>
      <c r="M1173" s="7"/>
      <c r="N1173" s="285"/>
      <c r="O1173" s="285"/>
      <c r="P1173" s="285"/>
      <c r="Q1173" s="200"/>
      <c r="R1173" s="285"/>
      <c r="S1173" s="7"/>
      <c r="T1173" s="7"/>
      <c r="U1173" s="7"/>
      <c r="V1173" s="7"/>
      <c r="W1173" s="200"/>
      <c r="X1173" s="200"/>
      <c r="Y1173" s="531">
        <v>97569.82</v>
      </c>
      <c r="Z1173" s="527"/>
      <c r="AA1173" s="130"/>
      <c r="AB1173" s="130" t="s">
        <v>1004</v>
      </c>
    </row>
    <row r="1174" spans="1:28" s="137" customFormat="1" x14ac:dyDescent="0.25">
      <c r="A1174" s="23">
        <f t="shared" si="356"/>
        <v>912</v>
      </c>
      <c r="B1174" s="395" t="s">
        <v>941</v>
      </c>
      <c r="C1174" s="494">
        <f t="shared" si="357"/>
        <v>422096.45</v>
      </c>
      <c r="D1174" s="466">
        <f t="shared" si="358"/>
        <v>0</v>
      </c>
      <c r="E1174" s="200"/>
      <c r="F1174" s="285"/>
      <c r="G1174" s="7"/>
      <c r="H1174" s="7"/>
      <c r="I1174" s="7"/>
      <c r="J1174" s="7"/>
      <c r="K1174" s="7"/>
      <c r="L1174" s="7"/>
      <c r="M1174" s="7"/>
      <c r="N1174" s="285"/>
      <c r="O1174" s="285"/>
      <c r="P1174" s="285"/>
      <c r="Q1174" s="200"/>
      <c r="R1174" s="285"/>
      <c r="S1174" s="7"/>
      <c r="T1174" s="7"/>
      <c r="U1174" s="7"/>
      <c r="V1174" s="7"/>
      <c r="W1174" s="200"/>
      <c r="X1174" s="200"/>
      <c r="Y1174" s="531">
        <v>422096.45</v>
      </c>
      <c r="Z1174" s="527"/>
      <c r="AA1174" s="130"/>
      <c r="AB1174" s="130" t="s">
        <v>1169</v>
      </c>
    </row>
    <row r="1175" spans="1:28" s="137" customFormat="1" x14ac:dyDescent="0.25">
      <c r="A1175" s="23">
        <f t="shared" si="356"/>
        <v>913</v>
      </c>
      <c r="B1175" s="395" t="s">
        <v>942</v>
      </c>
      <c r="C1175" s="494">
        <f t="shared" si="357"/>
        <v>381487.32</v>
      </c>
      <c r="D1175" s="466">
        <f t="shared" si="358"/>
        <v>0</v>
      </c>
      <c r="E1175" s="200"/>
      <c r="F1175" s="285"/>
      <c r="G1175" s="7"/>
      <c r="H1175" s="7"/>
      <c r="I1175" s="7"/>
      <c r="J1175" s="7"/>
      <c r="K1175" s="7"/>
      <c r="L1175" s="7"/>
      <c r="M1175" s="7"/>
      <c r="N1175" s="285"/>
      <c r="O1175" s="285"/>
      <c r="P1175" s="285"/>
      <c r="Q1175" s="200"/>
      <c r="R1175" s="285"/>
      <c r="S1175" s="7"/>
      <c r="T1175" s="7"/>
      <c r="U1175" s="7"/>
      <c r="V1175" s="7"/>
      <c r="W1175" s="200"/>
      <c r="X1175" s="200"/>
      <c r="Y1175" s="531">
        <v>381487.32</v>
      </c>
      <c r="Z1175" s="527"/>
      <c r="AA1175" s="130"/>
      <c r="AB1175" s="130" t="s">
        <v>980</v>
      </c>
    </row>
    <row r="1176" spans="1:28" s="137" customFormat="1" x14ac:dyDescent="0.25">
      <c r="A1176" s="23">
        <f t="shared" si="356"/>
        <v>914</v>
      </c>
      <c r="B1176" s="395" t="s">
        <v>943</v>
      </c>
      <c r="C1176" s="494">
        <f t="shared" si="357"/>
        <v>495313.94</v>
      </c>
      <c r="D1176" s="466">
        <f t="shared" si="358"/>
        <v>0</v>
      </c>
      <c r="E1176" s="200"/>
      <c r="F1176" s="285"/>
      <c r="G1176" s="7"/>
      <c r="H1176" s="7"/>
      <c r="I1176" s="7"/>
      <c r="J1176" s="7"/>
      <c r="K1176" s="7"/>
      <c r="L1176" s="7"/>
      <c r="M1176" s="7"/>
      <c r="N1176" s="285"/>
      <c r="O1176" s="285"/>
      <c r="P1176" s="285"/>
      <c r="Q1176" s="200"/>
      <c r="R1176" s="285"/>
      <c r="S1176" s="7"/>
      <c r="T1176" s="7"/>
      <c r="U1176" s="7"/>
      <c r="V1176" s="7"/>
      <c r="W1176" s="200"/>
      <c r="X1176" s="200"/>
      <c r="Y1176" s="531">
        <v>495313.94</v>
      </c>
      <c r="Z1176" s="527"/>
      <c r="AA1176" s="130"/>
      <c r="AB1176" s="130" t="s">
        <v>1169</v>
      </c>
    </row>
    <row r="1177" spans="1:28" s="137" customFormat="1" x14ac:dyDescent="0.25">
      <c r="A1177" s="23">
        <f t="shared" si="356"/>
        <v>915</v>
      </c>
      <c r="B1177" s="395" t="s">
        <v>944</v>
      </c>
      <c r="C1177" s="494">
        <f t="shared" si="357"/>
        <v>490496.62</v>
      </c>
      <c r="D1177" s="466">
        <f t="shared" si="358"/>
        <v>0</v>
      </c>
      <c r="E1177" s="200"/>
      <c r="F1177" s="285"/>
      <c r="G1177" s="7"/>
      <c r="H1177" s="7"/>
      <c r="I1177" s="7"/>
      <c r="J1177" s="7"/>
      <c r="K1177" s="7"/>
      <c r="L1177" s="7"/>
      <c r="M1177" s="7"/>
      <c r="N1177" s="285"/>
      <c r="O1177" s="285"/>
      <c r="P1177" s="285"/>
      <c r="Q1177" s="200"/>
      <c r="R1177" s="285"/>
      <c r="S1177" s="7"/>
      <c r="T1177" s="7"/>
      <c r="U1177" s="7"/>
      <c r="V1177" s="7"/>
      <c r="W1177" s="200"/>
      <c r="X1177" s="200"/>
      <c r="Y1177" s="531">
        <v>490496.62</v>
      </c>
      <c r="Z1177" s="527"/>
      <c r="AA1177" s="130"/>
      <c r="AB1177" s="130" t="s">
        <v>1169</v>
      </c>
    </row>
    <row r="1178" spans="1:28" s="137" customFormat="1" x14ac:dyDescent="0.25">
      <c r="A1178" s="23">
        <f t="shared" si="356"/>
        <v>916</v>
      </c>
      <c r="B1178" s="395" t="s">
        <v>945</v>
      </c>
      <c r="C1178" s="494">
        <f t="shared" si="357"/>
        <v>101727.28</v>
      </c>
      <c r="D1178" s="466">
        <f t="shared" si="358"/>
        <v>0</v>
      </c>
      <c r="E1178" s="200"/>
      <c r="F1178" s="285"/>
      <c r="G1178" s="7"/>
      <c r="H1178" s="7"/>
      <c r="I1178" s="7"/>
      <c r="J1178" s="7"/>
      <c r="K1178" s="7"/>
      <c r="L1178" s="7"/>
      <c r="M1178" s="7"/>
      <c r="N1178" s="285"/>
      <c r="O1178" s="285"/>
      <c r="P1178" s="285"/>
      <c r="Q1178" s="200"/>
      <c r="R1178" s="285"/>
      <c r="S1178" s="7"/>
      <c r="T1178" s="7"/>
      <c r="U1178" s="7"/>
      <c r="V1178" s="7"/>
      <c r="W1178" s="200"/>
      <c r="X1178" s="200"/>
      <c r="Y1178" s="531">
        <v>101727.28</v>
      </c>
      <c r="Z1178" s="527"/>
      <c r="AA1178" s="130"/>
      <c r="AB1178" s="130" t="s">
        <v>1004</v>
      </c>
    </row>
    <row r="1179" spans="1:28" s="137" customFormat="1" x14ac:dyDescent="0.25">
      <c r="A1179" s="23">
        <f t="shared" si="356"/>
        <v>917</v>
      </c>
      <c r="B1179" s="395" t="s">
        <v>946</v>
      </c>
      <c r="C1179" s="494">
        <f t="shared" si="357"/>
        <v>533174.26</v>
      </c>
      <c r="D1179" s="466">
        <f t="shared" si="358"/>
        <v>0</v>
      </c>
      <c r="E1179" s="200"/>
      <c r="F1179" s="285"/>
      <c r="G1179" s="7"/>
      <c r="H1179" s="7"/>
      <c r="I1179" s="7"/>
      <c r="J1179" s="7"/>
      <c r="K1179" s="7"/>
      <c r="L1179" s="7"/>
      <c r="M1179" s="7"/>
      <c r="N1179" s="285"/>
      <c r="O1179" s="285"/>
      <c r="P1179" s="285"/>
      <c r="Q1179" s="200"/>
      <c r="R1179" s="285"/>
      <c r="S1179" s="7"/>
      <c r="T1179" s="7"/>
      <c r="U1179" s="7"/>
      <c r="V1179" s="7"/>
      <c r="W1179" s="200"/>
      <c r="X1179" s="200"/>
      <c r="Y1179" s="531">
        <v>533174.26</v>
      </c>
      <c r="Z1179" s="527"/>
      <c r="AA1179" s="130"/>
      <c r="AB1179" s="130" t="s">
        <v>1170</v>
      </c>
    </row>
    <row r="1180" spans="1:28" s="137" customFormat="1" x14ac:dyDescent="0.25">
      <c r="A1180" s="23">
        <f t="shared" si="356"/>
        <v>918</v>
      </c>
      <c r="B1180" s="395" t="s">
        <v>947</v>
      </c>
      <c r="C1180" s="494">
        <f t="shared" si="357"/>
        <v>445898.29000000004</v>
      </c>
      <c r="D1180" s="466">
        <f t="shared" si="358"/>
        <v>0</v>
      </c>
      <c r="E1180" s="200"/>
      <c r="F1180" s="285"/>
      <c r="G1180" s="7"/>
      <c r="H1180" s="7"/>
      <c r="I1180" s="7"/>
      <c r="J1180" s="7"/>
      <c r="K1180" s="7"/>
      <c r="L1180" s="7"/>
      <c r="M1180" s="7"/>
      <c r="N1180" s="285"/>
      <c r="O1180" s="285"/>
      <c r="P1180" s="285"/>
      <c r="Q1180" s="200"/>
      <c r="R1180" s="285"/>
      <c r="S1180" s="7"/>
      <c r="T1180" s="7"/>
      <c r="U1180" s="7"/>
      <c r="V1180" s="7"/>
      <c r="W1180" s="200"/>
      <c r="X1180" s="200"/>
      <c r="Y1180" s="531">
        <v>445898.29000000004</v>
      </c>
      <c r="Z1180" s="527"/>
      <c r="AA1180" s="130"/>
      <c r="AB1180" s="130" t="s">
        <v>1012</v>
      </c>
    </row>
    <row r="1181" spans="1:28" s="137" customFormat="1" x14ac:dyDescent="0.25">
      <c r="A1181" s="23">
        <f t="shared" si="356"/>
        <v>919</v>
      </c>
      <c r="B1181" s="395" t="s">
        <v>948</v>
      </c>
      <c r="C1181" s="494">
        <f t="shared" si="357"/>
        <v>72772.22</v>
      </c>
      <c r="D1181" s="466">
        <f t="shared" si="358"/>
        <v>0</v>
      </c>
      <c r="E1181" s="200"/>
      <c r="F1181" s="285"/>
      <c r="G1181" s="7"/>
      <c r="H1181" s="7"/>
      <c r="I1181" s="7"/>
      <c r="J1181" s="7"/>
      <c r="K1181" s="7"/>
      <c r="L1181" s="7"/>
      <c r="M1181" s="7"/>
      <c r="N1181" s="285"/>
      <c r="O1181" s="285"/>
      <c r="P1181" s="285"/>
      <c r="Q1181" s="200"/>
      <c r="R1181" s="285"/>
      <c r="S1181" s="7"/>
      <c r="T1181" s="7"/>
      <c r="U1181" s="7"/>
      <c r="V1181" s="7"/>
      <c r="W1181" s="200"/>
      <c r="X1181" s="200"/>
      <c r="Y1181" s="531">
        <v>72772.22</v>
      </c>
      <c r="Z1181" s="527"/>
      <c r="AA1181" s="130"/>
      <c r="AB1181" s="130" t="s">
        <v>1004</v>
      </c>
    </row>
    <row r="1182" spans="1:28" s="137" customFormat="1" x14ac:dyDescent="0.2">
      <c r="A1182" s="23">
        <f t="shared" si="356"/>
        <v>920</v>
      </c>
      <c r="B1182" s="314" t="s">
        <v>877</v>
      </c>
      <c r="C1182" s="494">
        <f t="shared" si="357"/>
        <v>1561862.3900000001</v>
      </c>
      <c r="D1182" s="466">
        <f t="shared" si="358"/>
        <v>0</v>
      </c>
      <c r="E1182" s="7"/>
      <c r="F1182" s="531"/>
      <c r="G1182" s="531"/>
      <c r="H1182" s="531"/>
      <c r="I1182" s="531"/>
      <c r="J1182" s="531"/>
      <c r="K1182" s="531"/>
      <c r="L1182" s="531"/>
      <c r="M1182" s="531"/>
      <c r="N1182" s="531"/>
      <c r="O1182" s="531"/>
      <c r="P1182" s="531"/>
      <c r="Q1182" s="200"/>
      <c r="R1182" s="531"/>
      <c r="S1182" s="7"/>
      <c r="T1182" s="7"/>
      <c r="U1182" s="7"/>
      <c r="V1182" s="7"/>
      <c r="W1182" s="200"/>
      <c r="X1182" s="200"/>
      <c r="Y1182" s="531">
        <v>1561862.3900000001</v>
      </c>
      <c r="Z1182" s="527"/>
      <c r="AA1182" s="130"/>
      <c r="AB1182" s="130" t="s">
        <v>1028</v>
      </c>
    </row>
    <row r="1183" spans="1:28" s="137" customFormat="1" x14ac:dyDescent="0.2">
      <c r="A1183" s="23">
        <f t="shared" si="356"/>
        <v>921</v>
      </c>
      <c r="B1183" s="314" t="s">
        <v>878</v>
      </c>
      <c r="C1183" s="494">
        <f t="shared" ref="C1183:C1202" si="359">D1183+M1183+O1183+Q1183+S1183+U1183+W1183+X1183+Y1183</f>
        <v>420686.47</v>
      </c>
      <c r="D1183" s="466">
        <f t="shared" ref="D1183:D1202" si="360">E1183+F1183+G1183+H1183+I1183+J1183</f>
        <v>0</v>
      </c>
      <c r="E1183" s="7"/>
      <c r="F1183" s="531"/>
      <c r="G1183" s="531"/>
      <c r="H1183" s="531"/>
      <c r="I1183" s="531"/>
      <c r="J1183" s="531"/>
      <c r="K1183" s="531"/>
      <c r="L1183" s="531"/>
      <c r="M1183" s="531"/>
      <c r="N1183" s="531"/>
      <c r="O1183" s="531"/>
      <c r="P1183" s="531"/>
      <c r="Q1183" s="200"/>
      <c r="R1183" s="531"/>
      <c r="S1183" s="7"/>
      <c r="T1183" s="7"/>
      <c r="U1183" s="7"/>
      <c r="V1183" s="7"/>
      <c r="W1183" s="200"/>
      <c r="X1183" s="200"/>
      <c r="Y1183" s="531">
        <v>420686.47</v>
      </c>
      <c r="Z1183" s="527"/>
      <c r="AA1183" s="130"/>
      <c r="AB1183" s="130" t="s">
        <v>1012</v>
      </c>
    </row>
    <row r="1184" spans="1:28" s="137" customFormat="1" x14ac:dyDescent="0.2">
      <c r="A1184" s="23">
        <f t="shared" si="356"/>
        <v>922</v>
      </c>
      <c r="B1184" s="314" t="s">
        <v>879</v>
      </c>
      <c r="C1184" s="494">
        <f t="shared" si="359"/>
        <v>410917.87</v>
      </c>
      <c r="D1184" s="466">
        <f t="shared" si="360"/>
        <v>0</v>
      </c>
      <c r="E1184" s="7"/>
      <c r="F1184" s="531"/>
      <c r="G1184" s="531"/>
      <c r="H1184" s="531"/>
      <c r="I1184" s="531"/>
      <c r="J1184" s="531"/>
      <c r="K1184" s="531"/>
      <c r="L1184" s="531"/>
      <c r="M1184" s="531"/>
      <c r="N1184" s="531"/>
      <c r="O1184" s="531"/>
      <c r="P1184" s="531"/>
      <c r="Q1184" s="200"/>
      <c r="R1184" s="531"/>
      <c r="S1184" s="7"/>
      <c r="T1184" s="7"/>
      <c r="U1184" s="7"/>
      <c r="V1184" s="7"/>
      <c r="W1184" s="200"/>
      <c r="X1184" s="200"/>
      <c r="Y1184" s="531">
        <v>410917.87</v>
      </c>
      <c r="Z1184" s="527"/>
      <c r="AA1184" s="130"/>
      <c r="AB1184" s="130" t="s">
        <v>1012</v>
      </c>
    </row>
    <row r="1185" spans="1:28" s="137" customFormat="1" x14ac:dyDescent="0.2">
      <c r="A1185" s="23">
        <f>A1184+1</f>
        <v>923</v>
      </c>
      <c r="B1185" s="314" t="s">
        <v>880</v>
      </c>
      <c r="C1185" s="494">
        <f t="shared" si="359"/>
        <v>866043.1</v>
      </c>
      <c r="D1185" s="466">
        <f t="shared" si="360"/>
        <v>0</v>
      </c>
      <c r="E1185" s="7"/>
      <c r="F1185" s="531"/>
      <c r="G1185" s="531"/>
      <c r="H1185" s="531"/>
      <c r="I1185" s="531"/>
      <c r="J1185" s="531"/>
      <c r="K1185" s="531"/>
      <c r="L1185" s="531"/>
      <c r="M1185" s="531"/>
      <c r="N1185" s="531"/>
      <c r="O1185" s="531"/>
      <c r="P1185" s="531"/>
      <c r="Q1185" s="200"/>
      <c r="R1185" s="531"/>
      <c r="S1185" s="7"/>
      <c r="T1185" s="7"/>
      <c r="U1185" s="7"/>
      <c r="V1185" s="7"/>
      <c r="W1185" s="200"/>
      <c r="X1185" s="200"/>
      <c r="Y1185" s="531">
        <v>866043.1</v>
      </c>
      <c r="Z1185" s="527"/>
      <c r="AA1185" s="130"/>
      <c r="AB1185" s="130" t="s">
        <v>980</v>
      </c>
    </row>
    <row r="1186" spans="1:28" s="137" customFormat="1" x14ac:dyDescent="0.2">
      <c r="A1186" s="23">
        <f>A1185+1</f>
        <v>924</v>
      </c>
      <c r="B1186" s="314" t="s">
        <v>881</v>
      </c>
      <c r="C1186" s="494">
        <f t="shared" si="359"/>
        <v>1066456.5900000001</v>
      </c>
      <c r="D1186" s="466">
        <f t="shared" si="360"/>
        <v>0</v>
      </c>
      <c r="E1186" s="7"/>
      <c r="F1186" s="531"/>
      <c r="G1186" s="531"/>
      <c r="H1186" s="531"/>
      <c r="I1186" s="531"/>
      <c r="J1186" s="531"/>
      <c r="K1186" s="531"/>
      <c r="L1186" s="531"/>
      <c r="M1186" s="531"/>
      <c r="N1186" s="531"/>
      <c r="O1186" s="531"/>
      <c r="P1186" s="531"/>
      <c r="Q1186" s="200"/>
      <c r="R1186" s="531"/>
      <c r="S1186" s="7"/>
      <c r="T1186" s="7"/>
      <c r="U1186" s="7"/>
      <c r="V1186" s="7"/>
      <c r="W1186" s="200"/>
      <c r="X1186" s="200"/>
      <c r="Y1186" s="531">
        <v>1066456.5900000001</v>
      </c>
      <c r="Z1186" s="527"/>
      <c r="AA1186" s="130"/>
      <c r="AB1186" s="130" t="s">
        <v>1103</v>
      </c>
    </row>
    <row r="1187" spans="1:28" s="137" customFormat="1" x14ac:dyDescent="0.25">
      <c r="A1187" s="23">
        <f>A1186+1</f>
        <v>925</v>
      </c>
      <c r="B1187" s="395" t="s">
        <v>882</v>
      </c>
      <c r="C1187" s="494">
        <f t="shared" si="359"/>
        <v>1075642.6399999999</v>
      </c>
      <c r="D1187" s="466">
        <f t="shared" si="360"/>
        <v>0</v>
      </c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200"/>
      <c r="R1187" s="7"/>
      <c r="S1187" s="7"/>
      <c r="T1187" s="7"/>
      <c r="U1187" s="7"/>
      <c r="V1187" s="7"/>
      <c r="W1187" s="200"/>
      <c r="X1187" s="200"/>
      <c r="Y1187" s="531">
        <v>1075642.6399999999</v>
      </c>
      <c r="Z1187" s="527"/>
      <c r="AA1187" s="130"/>
      <c r="AB1187" s="130" t="s">
        <v>1103</v>
      </c>
    </row>
    <row r="1188" spans="1:28" s="137" customFormat="1" x14ac:dyDescent="0.25">
      <c r="A1188" s="23">
        <f t="shared" ref="A1188:A1202" si="361">A1187+1</f>
        <v>926</v>
      </c>
      <c r="B1188" s="395" t="s">
        <v>883</v>
      </c>
      <c r="C1188" s="494">
        <f t="shared" si="359"/>
        <v>835272.92</v>
      </c>
      <c r="D1188" s="466">
        <f t="shared" si="360"/>
        <v>0</v>
      </c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200"/>
      <c r="R1188" s="7"/>
      <c r="S1188" s="7"/>
      <c r="T1188" s="7"/>
      <c r="U1188" s="7"/>
      <c r="V1188" s="7"/>
      <c r="W1188" s="200"/>
      <c r="X1188" s="200"/>
      <c r="Y1188" s="531">
        <v>835272.92</v>
      </c>
      <c r="Z1188" s="527"/>
      <c r="AA1188" s="130"/>
      <c r="AB1188" s="130" t="s">
        <v>1103</v>
      </c>
    </row>
    <row r="1189" spans="1:28" s="137" customFormat="1" x14ac:dyDescent="0.25">
      <c r="A1189" s="23">
        <f t="shared" si="361"/>
        <v>927</v>
      </c>
      <c r="B1189" s="395" t="s">
        <v>884</v>
      </c>
      <c r="C1189" s="494">
        <f t="shared" si="359"/>
        <v>1517900.25</v>
      </c>
      <c r="D1189" s="466">
        <f t="shared" si="360"/>
        <v>0</v>
      </c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200"/>
      <c r="R1189" s="7"/>
      <c r="S1189" s="7"/>
      <c r="T1189" s="7"/>
      <c r="U1189" s="7"/>
      <c r="V1189" s="7"/>
      <c r="W1189" s="200"/>
      <c r="X1189" s="200"/>
      <c r="Y1189" s="531">
        <v>1517900.25</v>
      </c>
      <c r="Z1189" s="527"/>
      <c r="AA1189" s="130"/>
      <c r="AB1189" s="130" t="s">
        <v>1103</v>
      </c>
    </row>
    <row r="1190" spans="1:28" s="137" customFormat="1" x14ac:dyDescent="0.25">
      <c r="A1190" s="23">
        <f t="shared" si="361"/>
        <v>928</v>
      </c>
      <c r="B1190" s="395" t="s">
        <v>885</v>
      </c>
      <c r="C1190" s="494">
        <f t="shared" si="359"/>
        <v>1471995.22</v>
      </c>
      <c r="D1190" s="466">
        <f t="shared" si="360"/>
        <v>0</v>
      </c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200"/>
      <c r="R1190" s="7"/>
      <c r="S1190" s="7"/>
      <c r="T1190" s="7"/>
      <c r="U1190" s="7"/>
      <c r="V1190" s="7"/>
      <c r="W1190" s="200"/>
      <c r="X1190" s="200"/>
      <c r="Y1190" s="531">
        <v>1471995.22</v>
      </c>
      <c r="Z1190" s="527"/>
      <c r="AA1190" s="130"/>
      <c r="AB1190" s="130" t="s">
        <v>1107</v>
      </c>
    </row>
    <row r="1191" spans="1:28" s="137" customFormat="1" x14ac:dyDescent="0.25">
      <c r="A1191" s="23">
        <f t="shared" si="361"/>
        <v>929</v>
      </c>
      <c r="B1191" s="395" t="s">
        <v>886</v>
      </c>
      <c r="C1191" s="494">
        <f t="shared" si="359"/>
        <v>785728.03</v>
      </c>
      <c r="D1191" s="466">
        <f t="shared" si="360"/>
        <v>0</v>
      </c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200"/>
      <c r="R1191" s="7"/>
      <c r="S1191" s="7"/>
      <c r="T1191" s="7"/>
      <c r="U1191" s="7"/>
      <c r="V1191" s="7"/>
      <c r="W1191" s="200"/>
      <c r="X1191" s="200"/>
      <c r="Y1191" s="531">
        <v>785728.03</v>
      </c>
      <c r="Z1191" s="527"/>
      <c r="AA1191" s="130"/>
      <c r="AB1191" s="130" t="s">
        <v>980</v>
      </c>
    </row>
    <row r="1192" spans="1:28" s="137" customFormat="1" x14ac:dyDescent="0.25">
      <c r="A1192" s="23">
        <f t="shared" si="361"/>
        <v>930</v>
      </c>
      <c r="B1192" s="395" t="s">
        <v>887</v>
      </c>
      <c r="C1192" s="494">
        <f t="shared" si="359"/>
        <v>1002870.3500000001</v>
      </c>
      <c r="D1192" s="466">
        <f t="shared" si="360"/>
        <v>0</v>
      </c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200"/>
      <c r="R1192" s="7"/>
      <c r="S1192" s="7"/>
      <c r="T1192" s="7"/>
      <c r="U1192" s="7"/>
      <c r="V1192" s="7"/>
      <c r="W1192" s="200"/>
      <c r="X1192" s="200"/>
      <c r="Y1192" s="531">
        <v>1002870.3500000001</v>
      </c>
      <c r="Z1192" s="527"/>
      <c r="AA1192" s="130"/>
      <c r="AB1192" s="130" t="s">
        <v>1030</v>
      </c>
    </row>
    <row r="1193" spans="1:28" s="137" customFormat="1" x14ac:dyDescent="0.25">
      <c r="A1193" s="23">
        <f t="shared" si="361"/>
        <v>931</v>
      </c>
      <c r="B1193" s="395" t="s">
        <v>888</v>
      </c>
      <c r="C1193" s="494">
        <f t="shared" si="359"/>
        <v>235248.34</v>
      </c>
      <c r="D1193" s="466">
        <f t="shared" si="360"/>
        <v>0</v>
      </c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200"/>
      <c r="R1193" s="200"/>
      <c r="S1193" s="7"/>
      <c r="T1193" s="7"/>
      <c r="U1193" s="7"/>
      <c r="V1193" s="7"/>
      <c r="W1193" s="200"/>
      <c r="X1193" s="200"/>
      <c r="Y1193" s="531">
        <v>235248.34</v>
      </c>
      <c r="Z1193" s="527"/>
      <c r="AA1193" s="130"/>
      <c r="AB1193" s="130" t="s">
        <v>1045</v>
      </c>
    </row>
    <row r="1194" spans="1:28" s="137" customFormat="1" x14ac:dyDescent="0.2">
      <c r="A1194" s="23">
        <f t="shared" si="361"/>
        <v>932</v>
      </c>
      <c r="B1194" s="306" t="s">
        <v>949</v>
      </c>
      <c r="C1194" s="494">
        <f t="shared" si="359"/>
        <v>182279.79</v>
      </c>
      <c r="D1194" s="466">
        <f t="shared" si="360"/>
        <v>0</v>
      </c>
      <c r="E1194" s="7"/>
      <c r="F1194" s="7"/>
      <c r="G1194" s="7"/>
      <c r="H1194" s="7"/>
      <c r="I1194" s="7"/>
      <c r="J1194" s="7"/>
      <c r="K1194" s="7"/>
      <c r="L1194" s="7"/>
      <c r="M1194" s="7"/>
      <c r="N1194" s="483"/>
      <c r="O1194" s="483"/>
      <c r="P1194" s="7"/>
      <c r="Q1194" s="200"/>
      <c r="R1194" s="7"/>
      <c r="S1194" s="7"/>
      <c r="T1194" s="7"/>
      <c r="U1194" s="7"/>
      <c r="V1194" s="7"/>
      <c r="W1194" s="200"/>
      <c r="X1194" s="200"/>
      <c r="Y1194" s="531">
        <v>182279.79</v>
      </c>
      <c r="Z1194" s="527"/>
      <c r="AA1194" s="130"/>
      <c r="AB1194" s="130" t="s">
        <v>981</v>
      </c>
    </row>
    <row r="1195" spans="1:28" s="137" customFormat="1" x14ac:dyDescent="0.2">
      <c r="A1195" s="23">
        <f t="shared" si="361"/>
        <v>933</v>
      </c>
      <c r="B1195" s="306" t="s">
        <v>950</v>
      </c>
      <c r="C1195" s="494">
        <f t="shared" si="359"/>
        <v>134636.35</v>
      </c>
      <c r="D1195" s="466">
        <f t="shared" si="360"/>
        <v>0</v>
      </c>
      <c r="E1195" s="7"/>
      <c r="F1195" s="7"/>
      <c r="G1195" s="7"/>
      <c r="H1195" s="7"/>
      <c r="I1195" s="7"/>
      <c r="J1195" s="7"/>
      <c r="K1195" s="7"/>
      <c r="L1195" s="7"/>
      <c r="M1195" s="7"/>
      <c r="N1195" s="483"/>
      <c r="O1195" s="483"/>
      <c r="P1195" s="7"/>
      <c r="Q1195" s="200"/>
      <c r="R1195" s="7"/>
      <c r="S1195" s="7"/>
      <c r="T1195" s="7"/>
      <c r="U1195" s="7"/>
      <c r="V1195" s="7"/>
      <c r="W1195" s="200"/>
      <c r="X1195" s="200"/>
      <c r="Y1195" s="531">
        <v>134636.35</v>
      </c>
      <c r="Z1195" s="527"/>
      <c r="AA1195" s="130"/>
      <c r="AB1195" s="130" t="s">
        <v>981</v>
      </c>
    </row>
    <row r="1196" spans="1:28" s="137" customFormat="1" x14ac:dyDescent="0.2">
      <c r="A1196" s="23">
        <f t="shared" si="361"/>
        <v>934</v>
      </c>
      <c r="B1196" s="306" t="s">
        <v>951</v>
      </c>
      <c r="C1196" s="494">
        <f t="shared" si="359"/>
        <v>160422.70000000001</v>
      </c>
      <c r="D1196" s="466">
        <f t="shared" si="360"/>
        <v>0</v>
      </c>
      <c r="E1196" s="7"/>
      <c r="F1196" s="7"/>
      <c r="G1196" s="7"/>
      <c r="H1196" s="7"/>
      <c r="I1196" s="7"/>
      <c r="J1196" s="7"/>
      <c r="K1196" s="7"/>
      <c r="L1196" s="7"/>
      <c r="M1196" s="7"/>
      <c r="N1196" s="483"/>
      <c r="O1196" s="483"/>
      <c r="P1196" s="7"/>
      <c r="Q1196" s="200"/>
      <c r="R1196" s="7"/>
      <c r="S1196" s="7"/>
      <c r="T1196" s="7"/>
      <c r="U1196" s="7"/>
      <c r="V1196" s="7"/>
      <c r="W1196" s="200"/>
      <c r="X1196" s="200"/>
      <c r="Y1196" s="531">
        <v>160422.70000000001</v>
      </c>
      <c r="Z1196" s="527"/>
      <c r="AA1196" s="130"/>
      <c r="AB1196" s="130" t="s">
        <v>981</v>
      </c>
    </row>
    <row r="1197" spans="1:28" s="137" customFormat="1" x14ac:dyDescent="0.2">
      <c r="A1197" s="23">
        <f t="shared" si="361"/>
        <v>935</v>
      </c>
      <c r="B1197" s="306" t="s">
        <v>952</v>
      </c>
      <c r="C1197" s="494">
        <f t="shared" si="359"/>
        <v>153935.26999999999</v>
      </c>
      <c r="D1197" s="466">
        <f t="shared" si="360"/>
        <v>0</v>
      </c>
      <c r="E1197" s="7"/>
      <c r="F1197" s="7"/>
      <c r="G1197" s="7"/>
      <c r="H1197" s="7"/>
      <c r="I1197" s="7"/>
      <c r="J1197" s="7"/>
      <c r="K1197" s="7"/>
      <c r="L1197" s="7"/>
      <c r="M1197" s="7"/>
      <c r="N1197" s="483"/>
      <c r="O1197" s="483"/>
      <c r="P1197" s="7"/>
      <c r="Q1197" s="200"/>
      <c r="R1197" s="7"/>
      <c r="S1197" s="7"/>
      <c r="T1197" s="7"/>
      <c r="U1197" s="7"/>
      <c r="V1197" s="7"/>
      <c r="W1197" s="200"/>
      <c r="X1197" s="200"/>
      <c r="Y1197" s="531">
        <v>153935.26999999999</v>
      </c>
      <c r="Z1197" s="527"/>
      <c r="AA1197" s="130"/>
      <c r="AB1197" s="130" t="s">
        <v>981</v>
      </c>
    </row>
    <row r="1198" spans="1:28" s="137" customFormat="1" x14ac:dyDescent="0.2">
      <c r="A1198" s="23">
        <f t="shared" si="361"/>
        <v>936</v>
      </c>
      <c r="B1198" s="306" t="s">
        <v>953</v>
      </c>
      <c r="C1198" s="494">
        <f t="shared" si="359"/>
        <v>123112.9</v>
      </c>
      <c r="D1198" s="466">
        <f t="shared" si="360"/>
        <v>0</v>
      </c>
      <c r="E1198" s="7"/>
      <c r="F1198" s="7"/>
      <c r="G1198" s="7"/>
      <c r="H1198" s="7"/>
      <c r="I1198" s="7"/>
      <c r="J1198" s="7"/>
      <c r="K1198" s="7"/>
      <c r="L1198" s="7"/>
      <c r="M1198" s="7"/>
      <c r="N1198" s="483"/>
      <c r="O1198" s="483"/>
      <c r="P1198" s="7"/>
      <c r="Q1198" s="200"/>
      <c r="R1198" s="7"/>
      <c r="S1198" s="7"/>
      <c r="T1198" s="7"/>
      <c r="U1198" s="7"/>
      <c r="V1198" s="7"/>
      <c r="W1198" s="200"/>
      <c r="X1198" s="200"/>
      <c r="Y1198" s="531">
        <v>123112.9</v>
      </c>
      <c r="Z1198" s="527"/>
      <c r="AA1198" s="130"/>
      <c r="AB1198" s="130" t="s">
        <v>981</v>
      </c>
    </row>
    <row r="1199" spans="1:28" s="137" customFormat="1" x14ac:dyDescent="0.2">
      <c r="A1199" s="23">
        <f t="shared" si="361"/>
        <v>937</v>
      </c>
      <c r="B1199" s="306" t="s">
        <v>954</v>
      </c>
      <c r="C1199" s="494">
        <f t="shared" si="359"/>
        <v>130076.39</v>
      </c>
      <c r="D1199" s="466">
        <f t="shared" si="360"/>
        <v>0</v>
      </c>
      <c r="E1199" s="7"/>
      <c r="F1199" s="7"/>
      <c r="G1199" s="7"/>
      <c r="H1199" s="7"/>
      <c r="I1199" s="7"/>
      <c r="J1199" s="7"/>
      <c r="K1199" s="7"/>
      <c r="L1199" s="7"/>
      <c r="M1199" s="7"/>
      <c r="N1199" s="483"/>
      <c r="O1199" s="483"/>
      <c r="P1199" s="7"/>
      <c r="Q1199" s="200"/>
      <c r="R1199" s="7"/>
      <c r="S1199" s="7"/>
      <c r="T1199" s="7"/>
      <c r="U1199" s="7"/>
      <c r="V1199" s="7"/>
      <c r="W1199" s="200"/>
      <c r="X1199" s="200"/>
      <c r="Y1199" s="531">
        <v>130076.39</v>
      </c>
      <c r="Z1199" s="527"/>
      <c r="AA1199" s="130"/>
      <c r="AB1199" s="130" t="s">
        <v>981</v>
      </c>
    </row>
    <row r="1200" spans="1:28" s="137" customFormat="1" x14ac:dyDescent="0.2">
      <c r="A1200" s="23">
        <f t="shared" si="361"/>
        <v>938</v>
      </c>
      <c r="B1200" s="306" t="s">
        <v>955</v>
      </c>
      <c r="C1200" s="494">
        <f t="shared" si="359"/>
        <v>130076.39</v>
      </c>
      <c r="D1200" s="466">
        <f t="shared" si="360"/>
        <v>0</v>
      </c>
      <c r="E1200" s="7"/>
      <c r="F1200" s="7"/>
      <c r="G1200" s="7"/>
      <c r="H1200" s="7"/>
      <c r="I1200" s="7"/>
      <c r="J1200" s="7"/>
      <c r="K1200" s="7"/>
      <c r="L1200" s="7"/>
      <c r="M1200" s="7"/>
      <c r="N1200" s="483"/>
      <c r="O1200" s="483"/>
      <c r="P1200" s="7"/>
      <c r="Q1200" s="200"/>
      <c r="R1200" s="7"/>
      <c r="S1200" s="7"/>
      <c r="T1200" s="7"/>
      <c r="U1200" s="7"/>
      <c r="V1200" s="7"/>
      <c r="W1200" s="200"/>
      <c r="X1200" s="200"/>
      <c r="Y1200" s="531">
        <v>130076.39</v>
      </c>
      <c r="Z1200" s="527"/>
      <c r="AA1200" s="130"/>
      <c r="AB1200" s="130" t="s">
        <v>981</v>
      </c>
    </row>
    <row r="1201" spans="1:33" s="137" customFormat="1" x14ac:dyDescent="0.2">
      <c r="A1201" s="23">
        <f t="shared" si="361"/>
        <v>939</v>
      </c>
      <c r="B1201" s="306" t="s">
        <v>956</v>
      </c>
      <c r="C1201" s="494">
        <f t="shared" si="359"/>
        <v>191319.64</v>
      </c>
      <c r="D1201" s="466">
        <f t="shared" si="360"/>
        <v>0</v>
      </c>
      <c r="E1201" s="7"/>
      <c r="F1201" s="7"/>
      <c r="G1201" s="7"/>
      <c r="H1201" s="7"/>
      <c r="I1201" s="7"/>
      <c r="J1201" s="7"/>
      <c r="K1201" s="7"/>
      <c r="L1201" s="7"/>
      <c r="M1201" s="7"/>
      <c r="N1201" s="483"/>
      <c r="O1201" s="483"/>
      <c r="P1201" s="7"/>
      <c r="Q1201" s="200"/>
      <c r="R1201" s="7"/>
      <c r="S1201" s="7"/>
      <c r="T1201" s="7"/>
      <c r="U1201" s="7"/>
      <c r="V1201" s="7"/>
      <c r="W1201" s="200"/>
      <c r="X1201" s="200"/>
      <c r="Y1201" s="531">
        <v>191319.64</v>
      </c>
      <c r="Z1201" s="527"/>
      <c r="AA1201" s="130"/>
      <c r="AB1201" s="130" t="s">
        <v>981</v>
      </c>
    </row>
    <row r="1202" spans="1:33" ht="19.5" customHeight="1" x14ac:dyDescent="0.25">
      <c r="A1202" s="23">
        <f t="shared" si="361"/>
        <v>940</v>
      </c>
      <c r="B1202" s="339" t="s">
        <v>326</v>
      </c>
      <c r="C1202" s="494">
        <f t="shared" si="359"/>
        <v>2383024.16</v>
      </c>
      <c r="D1202" s="466">
        <f t="shared" si="360"/>
        <v>0</v>
      </c>
      <c r="E1202" s="483"/>
      <c r="F1202" s="531"/>
      <c r="G1202" s="531"/>
      <c r="H1202" s="531"/>
      <c r="I1202" s="531"/>
      <c r="J1202" s="531"/>
      <c r="K1202" s="483"/>
      <c r="L1202" s="483"/>
      <c r="M1202" s="483"/>
      <c r="N1202" s="531">
        <v>454</v>
      </c>
      <c r="O1202" s="483">
        <v>2383024.16</v>
      </c>
      <c r="P1202" s="531"/>
      <c r="Q1202" s="531"/>
      <c r="R1202" s="531"/>
      <c r="S1202" s="531"/>
      <c r="T1202" s="483"/>
      <c r="U1202" s="483"/>
      <c r="V1202" s="483"/>
      <c r="W1202" s="483"/>
      <c r="X1202" s="483"/>
      <c r="Y1202" s="483"/>
      <c r="Z1202" s="486"/>
      <c r="AA1202" s="38"/>
      <c r="AB1202" s="38"/>
      <c r="AC1202" s="40"/>
      <c r="AD1202" s="90"/>
    </row>
    <row r="1203" spans="1:33" ht="19.5" customHeight="1" x14ac:dyDescent="0.25">
      <c r="A1203" s="558" t="s">
        <v>17</v>
      </c>
      <c r="B1203" s="558"/>
      <c r="C1203" s="486">
        <f>SUM(C1120:C1202)</f>
        <v>81538987.429999992</v>
      </c>
      <c r="D1203" s="483">
        <f t="shared" ref="D1203:Y1203" si="362">SUM(D1120:D1202)</f>
        <v>0</v>
      </c>
      <c r="E1203" s="483">
        <f t="shared" si="362"/>
        <v>0</v>
      </c>
      <c r="F1203" s="483">
        <f t="shared" si="362"/>
        <v>0</v>
      </c>
      <c r="G1203" s="483">
        <f t="shared" si="362"/>
        <v>0</v>
      </c>
      <c r="H1203" s="483">
        <f t="shared" si="362"/>
        <v>0</v>
      </c>
      <c r="I1203" s="483">
        <f t="shared" si="362"/>
        <v>0</v>
      </c>
      <c r="J1203" s="483">
        <f t="shared" si="362"/>
        <v>0</v>
      </c>
      <c r="K1203" s="483">
        <f t="shared" si="362"/>
        <v>0</v>
      </c>
      <c r="L1203" s="483">
        <f t="shared" ref="L1203" si="363">SUM(L1120:L1202)</f>
        <v>0</v>
      </c>
      <c r="M1203" s="483">
        <f t="shared" si="362"/>
        <v>0</v>
      </c>
      <c r="N1203" s="483">
        <f t="shared" si="362"/>
        <v>454</v>
      </c>
      <c r="O1203" s="483">
        <f t="shared" si="362"/>
        <v>2383024.16</v>
      </c>
      <c r="P1203" s="483">
        <f t="shared" si="362"/>
        <v>0</v>
      </c>
      <c r="Q1203" s="483">
        <f t="shared" si="362"/>
        <v>0</v>
      </c>
      <c r="R1203" s="483">
        <f t="shared" si="362"/>
        <v>6540.3</v>
      </c>
      <c r="S1203" s="483">
        <f t="shared" si="362"/>
        <v>16364890.18</v>
      </c>
      <c r="T1203" s="483">
        <f t="shared" si="362"/>
        <v>0</v>
      </c>
      <c r="U1203" s="483">
        <f t="shared" si="362"/>
        <v>0</v>
      </c>
      <c r="V1203" s="483">
        <f t="shared" si="362"/>
        <v>0</v>
      </c>
      <c r="W1203" s="483">
        <f t="shared" si="362"/>
        <v>0</v>
      </c>
      <c r="X1203" s="483">
        <f t="shared" si="362"/>
        <v>0</v>
      </c>
      <c r="Y1203" s="483">
        <f t="shared" si="362"/>
        <v>62791073.090000011</v>
      </c>
      <c r="Z1203" s="486">
        <f>(C1203-Y1203)*0.0214</f>
        <v>401205.36687599955</v>
      </c>
      <c r="AA1203" s="38"/>
      <c r="AB1203" s="38"/>
      <c r="AC1203" s="90"/>
      <c r="AD1203" s="90"/>
      <c r="AG1203" s="91"/>
    </row>
    <row r="1204" spans="1:33" s="5" customFormat="1" ht="15.75" customHeight="1" x14ac:dyDescent="0.25">
      <c r="A1204" s="581" t="s">
        <v>132</v>
      </c>
      <c r="B1204" s="581"/>
      <c r="C1204" s="528">
        <f>C1203+C1118+C1115+C1105+C1108</f>
        <v>89946941.289999992</v>
      </c>
      <c r="D1204" s="113">
        <f t="shared" ref="D1204:Y1204" si="364">D1203+D1118+D1115+D1105+D1108</f>
        <v>3885633.43</v>
      </c>
      <c r="E1204" s="113">
        <f t="shared" si="364"/>
        <v>0</v>
      </c>
      <c r="F1204" s="113">
        <f t="shared" si="364"/>
        <v>0</v>
      </c>
      <c r="G1204" s="113">
        <f t="shared" si="364"/>
        <v>2853639.43</v>
      </c>
      <c r="H1204" s="113">
        <f t="shared" si="364"/>
        <v>0</v>
      </c>
      <c r="I1204" s="113">
        <f t="shared" si="364"/>
        <v>1031994</v>
      </c>
      <c r="J1204" s="113">
        <f t="shared" si="364"/>
        <v>0</v>
      </c>
      <c r="K1204" s="113">
        <f t="shared" si="364"/>
        <v>0</v>
      </c>
      <c r="L1204" s="113">
        <f t="shared" ref="L1204" si="365">L1203+L1118+L1115+L1105+L1108</f>
        <v>0</v>
      </c>
      <c r="M1204" s="113">
        <f t="shared" si="364"/>
        <v>0</v>
      </c>
      <c r="N1204" s="113">
        <f t="shared" si="364"/>
        <v>454</v>
      </c>
      <c r="O1204" s="113">
        <f t="shared" si="364"/>
        <v>2383024.16</v>
      </c>
      <c r="P1204" s="113">
        <f t="shared" si="364"/>
        <v>0</v>
      </c>
      <c r="Q1204" s="113">
        <f t="shared" si="364"/>
        <v>0</v>
      </c>
      <c r="R1204" s="113">
        <f t="shared" si="364"/>
        <v>6540.3</v>
      </c>
      <c r="S1204" s="113">
        <f t="shared" si="364"/>
        <v>16364890.18</v>
      </c>
      <c r="T1204" s="113">
        <f t="shared" si="364"/>
        <v>0</v>
      </c>
      <c r="U1204" s="113">
        <f t="shared" si="364"/>
        <v>0</v>
      </c>
      <c r="V1204" s="113">
        <f t="shared" si="364"/>
        <v>0</v>
      </c>
      <c r="W1204" s="113">
        <f t="shared" si="364"/>
        <v>0</v>
      </c>
      <c r="X1204" s="113">
        <f t="shared" si="364"/>
        <v>0</v>
      </c>
      <c r="Y1204" s="113">
        <f t="shared" si="364"/>
        <v>67313393.520000011</v>
      </c>
      <c r="Z1204" s="486">
        <f>(C1204-Y1204)*0.0214</f>
        <v>484357.92227799958</v>
      </c>
      <c r="AA1204" s="38"/>
      <c r="AB1204" s="38"/>
      <c r="AC1204" s="90"/>
      <c r="AD1204" s="90"/>
      <c r="AE1204" s="91"/>
    </row>
    <row r="1205" spans="1:33" ht="18" customHeight="1" x14ac:dyDescent="0.25">
      <c r="A1205" s="554" t="s">
        <v>352</v>
      </c>
      <c r="B1205" s="555"/>
      <c r="C1205" s="555"/>
      <c r="D1205" s="555"/>
      <c r="E1205" s="555"/>
      <c r="F1205" s="555"/>
      <c r="G1205" s="555"/>
      <c r="H1205" s="555"/>
      <c r="I1205" s="555"/>
      <c r="J1205" s="555"/>
      <c r="K1205" s="555"/>
      <c r="L1205" s="555"/>
      <c r="M1205" s="555"/>
      <c r="N1205" s="555"/>
      <c r="O1205" s="555"/>
      <c r="P1205" s="555"/>
      <c r="Q1205" s="555"/>
      <c r="R1205" s="555"/>
      <c r="S1205" s="555"/>
      <c r="T1205" s="555"/>
      <c r="U1205" s="555"/>
      <c r="V1205" s="555"/>
      <c r="W1205" s="555"/>
      <c r="X1205" s="555"/>
      <c r="Y1205" s="556"/>
      <c r="Z1205" s="528"/>
      <c r="AA1205" s="38"/>
      <c r="AB1205" s="38"/>
      <c r="AD1205" s="90"/>
    </row>
    <row r="1206" spans="1:33" ht="18" customHeight="1" x14ac:dyDescent="0.2">
      <c r="A1206" s="695" t="s">
        <v>1487</v>
      </c>
      <c r="B1206" s="696"/>
      <c r="C1206" s="697"/>
      <c r="D1206" s="113"/>
      <c r="E1206" s="113"/>
      <c r="F1206" s="113"/>
      <c r="G1206" s="113"/>
      <c r="H1206" s="113"/>
      <c r="I1206" s="113"/>
      <c r="J1206" s="113"/>
      <c r="K1206" s="113"/>
      <c r="L1206" s="113"/>
      <c r="M1206" s="113"/>
      <c r="N1206" s="113"/>
      <c r="O1206" s="113"/>
      <c r="P1206" s="113"/>
      <c r="Q1206" s="113"/>
      <c r="R1206" s="113"/>
      <c r="S1206" s="113"/>
      <c r="T1206" s="113"/>
      <c r="U1206" s="113"/>
      <c r="V1206" s="113"/>
      <c r="W1206" s="113"/>
      <c r="X1206" s="113"/>
      <c r="Y1206" s="113"/>
      <c r="Z1206" s="528"/>
      <c r="AA1206" s="38"/>
      <c r="AB1206" s="38"/>
      <c r="AD1206" s="90"/>
    </row>
    <row r="1207" spans="1:33" ht="18" customHeight="1" x14ac:dyDescent="0.25">
      <c r="A1207" s="485">
        <f>A1202+1</f>
        <v>941</v>
      </c>
      <c r="B1207" s="309" t="s">
        <v>963</v>
      </c>
      <c r="C1207" s="494">
        <f>D1207+M1207+O1207+Q1207+S1207+U1207+W1207+X1207+Y1207</f>
        <v>813183.86</v>
      </c>
      <c r="D1207" s="466">
        <f>E1207+F1207+G1207+H1207+I1207+J1207</f>
        <v>0</v>
      </c>
      <c r="E1207" s="113"/>
      <c r="F1207" s="113"/>
      <c r="G1207" s="113"/>
      <c r="H1207" s="113"/>
      <c r="I1207" s="113"/>
      <c r="J1207" s="113"/>
      <c r="K1207" s="113"/>
      <c r="L1207" s="113"/>
      <c r="M1207" s="113"/>
      <c r="N1207" s="113"/>
      <c r="O1207" s="113"/>
      <c r="P1207" s="113"/>
      <c r="Q1207" s="113"/>
      <c r="R1207" s="113"/>
      <c r="S1207" s="113"/>
      <c r="T1207" s="113"/>
      <c r="U1207" s="113"/>
      <c r="V1207" s="113"/>
      <c r="W1207" s="113"/>
      <c r="X1207" s="113"/>
      <c r="Y1207" s="483">
        <v>813183.86</v>
      </c>
      <c r="Z1207" s="486"/>
      <c r="AA1207" s="38"/>
      <c r="AB1207" s="38" t="s">
        <v>1091</v>
      </c>
      <c r="AD1207" s="90"/>
    </row>
    <row r="1208" spans="1:33" ht="18" customHeight="1" x14ac:dyDescent="0.25">
      <c r="A1208" s="558" t="s">
        <v>17</v>
      </c>
      <c r="B1208" s="558"/>
      <c r="C1208" s="528">
        <f>SUM(C1207)</f>
        <v>813183.86</v>
      </c>
      <c r="D1208" s="113">
        <f t="shared" ref="D1208:Y1208" si="366">SUM(D1207)</f>
        <v>0</v>
      </c>
      <c r="E1208" s="113">
        <f t="shared" si="366"/>
        <v>0</v>
      </c>
      <c r="F1208" s="113">
        <f t="shared" si="366"/>
        <v>0</v>
      </c>
      <c r="G1208" s="113">
        <f t="shared" si="366"/>
        <v>0</v>
      </c>
      <c r="H1208" s="113">
        <f t="shared" si="366"/>
        <v>0</v>
      </c>
      <c r="I1208" s="113">
        <f t="shared" si="366"/>
        <v>0</v>
      </c>
      <c r="J1208" s="113">
        <f t="shared" si="366"/>
        <v>0</v>
      </c>
      <c r="K1208" s="113">
        <f t="shared" si="366"/>
        <v>0</v>
      </c>
      <c r="L1208" s="113">
        <f t="shared" si="366"/>
        <v>0</v>
      </c>
      <c r="M1208" s="113">
        <f t="shared" si="366"/>
        <v>0</v>
      </c>
      <c r="N1208" s="113">
        <f t="shared" si="366"/>
        <v>0</v>
      </c>
      <c r="O1208" s="113">
        <f t="shared" si="366"/>
        <v>0</v>
      </c>
      <c r="P1208" s="113">
        <f t="shared" si="366"/>
        <v>0</v>
      </c>
      <c r="Q1208" s="113">
        <f t="shared" si="366"/>
        <v>0</v>
      </c>
      <c r="R1208" s="113">
        <f t="shared" si="366"/>
        <v>0</v>
      </c>
      <c r="S1208" s="113">
        <f t="shared" si="366"/>
        <v>0</v>
      </c>
      <c r="T1208" s="113">
        <f t="shared" si="366"/>
        <v>0</v>
      </c>
      <c r="U1208" s="113">
        <f t="shared" si="366"/>
        <v>0</v>
      </c>
      <c r="V1208" s="113">
        <f t="shared" si="366"/>
        <v>0</v>
      </c>
      <c r="W1208" s="113">
        <f t="shared" si="366"/>
        <v>0</v>
      </c>
      <c r="X1208" s="113">
        <f t="shared" si="366"/>
        <v>0</v>
      </c>
      <c r="Y1208" s="113">
        <f t="shared" si="366"/>
        <v>813183.86</v>
      </c>
      <c r="Z1208" s="486">
        <f>(C1208-Y1208)*0.0214</f>
        <v>0</v>
      </c>
      <c r="AA1208" s="38"/>
      <c r="AB1208" s="38"/>
      <c r="AD1208" s="90"/>
    </row>
    <row r="1209" spans="1:33" ht="18" customHeight="1" x14ac:dyDescent="0.25">
      <c r="A1209" s="691" t="s">
        <v>345</v>
      </c>
      <c r="B1209" s="692"/>
      <c r="C1209" s="692"/>
      <c r="D1209" s="692"/>
      <c r="E1209" s="692"/>
      <c r="F1209" s="693"/>
      <c r="G1209" s="113"/>
      <c r="H1209" s="113"/>
      <c r="I1209" s="113"/>
      <c r="J1209" s="113"/>
      <c r="K1209" s="113"/>
      <c r="L1209" s="113"/>
      <c r="M1209" s="113"/>
      <c r="N1209" s="113"/>
      <c r="O1209" s="113"/>
      <c r="P1209" s="113"/>
      <c r="Q1209" s="113"/>
      <c r="R1209" s="113"/>
      <c r="S1209" s="113"/>
      <c r="T1209" s="113"/>
      <c r="U1209" s="113"/>
      <c r="V1209" s="113"/>
      <c r="W1209" s="113"/>
      <c r="X1209" s="113"/>
      <c r="Y1209" s="113"/>
      <c r="Z1209" s="528"/>
      <c r="AA1209" s="38"/>
      <c r="AB1209" s="38"/>
      <c r="AD1209" s="90"/>
    </row>
    <row r="1210" spans="1:33" ht="18" customHeight="1" x14ac:dyDescent="0.25">
      <c r="A1210" s="485">
        <f>A1207+1</f>
        <v>942</v>
      </c>
      <c r="B1210" s="323" t="s">
        <v>346</v>
      </c>
      <c r="C1210" s="494">
        <f>D1210+M1210+O1210+Q1210+S1210+U1210+W1210+X1210+Y1210</f>
        <v>15575713.310000001</v>
      </c>
      <c r="D1210" s="466">
        <f>E1210+F1210+G1210+H1210+I1210+J1210</f>
        <v>0</v>
      </c>
      <c r="E1210" s="483"/>
      <c r="F1210" s="113"/>
      <c r="G1210" s="113"/>
      <c r="H1210" s="113"/>
      <c r="I1210" s="113"/>
      <c r="J1210" s="113"/>
      <c r="K1210" s="113"/>
      <c r="L1210" s="113"/>
      <c r="M1210" s="113"/>
      <c r="N1210" s="113"/>
      <c r="O1210" s="113"/>
      <c r="P1210" s="113"/>
      <c r="Q1210" s="113"/>
      <c r="R1210" s="113">
        <v>3084</v>
      </c>
      <c r="S1210" s="483">
        <v>15575713.310000001</v>
      </c>
      <c r="T1210" s="113"/>
      <c r="U1210" s="113"/>
      <c r="V1210" s="113"/>
      <c r="W1210" s="113"/>
      <c r="X1210" s="113"/>
      <c r="Y1210" s="483"/>
      <c r="Z1210" s="486"/>
      <c r="AA1210" s="38"/>
      <c r="AB1210" s="38"/>
      <c r="AD1210" s="90"/>
    </row>
    <row r="1211" spans="1:33" ht="18" customHeight="1" x14ac:dyDescent="0.25">
      <c r="A1211" s="694" t="s">
        <v>17</v>
      </c>
      <c r="B1211" s="694"/>
      <c r="C1211" s="486">
        <f>SUM(C1210)</f>
        <v>15575713.310000001</v>
      </c>
      <c r="D1211" s="483">
        <f t="shared" ref="D1211:Y1211" si="367">SUM(D1210)</f>
        <v>0</v>
      </c>
      <c r="E1211" s="483">
        <f t="shared" si="367"/>
        <v>0</v>
      </c>
      <c r="F1211" s="483">
        <f t="shared" si="367"/>
        <v>0</v>
      </c>
      <c r="G1211" s="483">
        <f t="shared" si="367"/>
        <v>0</v>
      </c>
      <c r="H1211" s="483">
        <f t="shared" si="367"/>
        <v>0</v>
      </c>
      <c r="I1211" s="483">
        <f t="shared" si="367"/>
        <v>0</v>
      </c>
      <c r="J1211" s="483">
        <f t="shared" si="367"/>
        <v>0</v>
      </c>
      <c r="K1211" s="483">
        <f t="shared" si="367"/>
        <v>0</v>
      </c>
      <c r="L1211" s="483">
        <f t="shared" si="367"/>
        <v>0</v>
      </c>
      <c r="M1211" s="483">
        <f t="shared" si="367"/>
        <v>0</v>
      </c>
      <c r="N1211" s="483">
        <f t="shared" si="367"/>
        <v>0</v>
      </c>
      <c r="O1211" s="483">
        <f t="shared" si="367"/>
        <v>0</v>
      </c>
      <c r="P1211" s="483">
        <f t="shared" si="367"/>
        <v>0</v>
      </c>
      <c r="Q1211" s="483">
        <f t="shared" si="367"/>
        <v>0</v>
      </c>
      <c r="R1211" s="483">
        <f t="shared" si="367"/>
        <v>3084</v>
      </c>
      <c r="S1211" s="483">
        <f t="shared" si="367"/>
        <v>15575713.310000001</v>
      </c>
      <c r="T1211" s="483">
        <f t="shared" si="367"/>
        <v>0</v>
      </c>
      <c r="U1211" s="483">
        <f t="shared" si="367"/>
        <v>0</v>
      </c>
      <c r="V1211" s="483">
        <f t="shared" si="367"/>
        <v>0</v>
      </c>
      <c r="W1211" s="483">
        <f t="shared" si="367"/>
        <v>0</v>
      </c>
      <c r="X1211" s="483">
        <f t="shared" si="367"/>
        <v>0</v>
      </c>
      <c r="Y1211" s="483">
        <f t="shared" si="367"/>
        <v>0</v>
      </c>
      <c r="Z1211" s="486">
        <f>(C1211-Y1211)*0.0214</f>
        <v>333320.26483399997</v>
      </c>
      <c r="AA1211" s="38"/>
      <c r="AB1211" s="38"/>
      <c r="AD1211" s="90"/>
    </row>
    <row r="1212" spans="1:33" ht="18" customHeight="1" x14ac:dyDescent="0.25">
      <c r="A1212" s="607" t="s">
        <v>72</v>
      </c>
      <c r="B1212" s="608"/>
      <c r="C1212" s="609"/>
      <c r="D1212" s="689"/>
      <c r="E1212" s="689"/>
      <c r="F1212" s="689"/>
      <c r="G1212" s="689"/>
      <c r="H1212" s="689"/>
      <c r="I1212" s="689"/>
      <c r="J1212" s="689"/>
      <c r="K1212" s="689"/>
      <c r="L1212" s="689"/>
      <c r="M1212" s="689"/>
      <c r="N1212" s="689"/>
      <c r="O1212" s="689"/>
      <c r="P1212" s="689"/>
      <c r="Q1212" s="689"/>
      <c r="R1212" s="689"/>
      <c r="S1212" s="689"/>
      <c r="T1212" s="689"/>
      <c r="U1212" s="689"/>
      <c r="V1212" s="689"/>
      <c r="W1212" s="689"/>
      <c r="X1212" s="689"/>
      <c r="Y1212" s="689"/>
      <c r="Z1212" s="538"/>
      <c r="AA1212" s="38"/>
      <c r="AB1212" s="38"/>
      <c r="AD1212" s="90"/>
    </row>
    <row r="1213" spans="1:33" ht="18" customHeight="1" x14ac:dyDescent="0.25">
      <c r="A1213" s="485">
        <f>A1210+1</f>
        <v>943</v>
      </c>
      <c r="B1213" s="398" t="s">
        <v>90</v>
      </c>
      <c r="C1213" s="494">
        <f t="shared" ref="C1213:C1219" si="368">D1213+M1213+O1213+Q1213+S1213+U1213+W1213+X1213+Y1213</f>
        <v>9941208.1699999999</v>
      </c>
      <c r="D1213" s="466">
        <f t="shared" ref="D1213:D1219" si="369">E1213+F1213+G1213+H1213+I1213+J1213</f>
        <v>8677683.4199999999</v>
      </c>
      <c r="E1213" s="483"/>
      <c r="F1213" s="531"/>
      <c r="G1213" s="483">
        <v>6369768.6200000001</v>
      </c>
      <c r="H1213" s="483">
        <v>626368.78</v>
      </c>
      <c r="I1213" s="483">
        <v>1315432.1399999999</v>
      </c>
      <c r="J1213" s="483">
        <v>366113.88</v>
      </c>
      <c r="K1213" s="483"/>
      <c r="L1213" s="483"/>
      <c r="M1213" s="483"/>
      <c r="N1213" s="483"/>
      <c r="O1213" s="483"/>
      <c r="P1213" s="483"/>
      <c r="Q1213" s="439"/>
      <c r="R1213" s="483"/>
      <c r="S1213" s="439"/>
      <c r="T1213" s="483"/>
      <c r="U1213" s="483"/>
      <c r="V1213" s="483"/>
      <c r="W1213" s="483"/>
      <c r="X1213" s="483">
        <v>287984.90000000002</v>
      </c>
      <c r="Y1213" s="531">
        <v>975539.85000000009</v>
      </c>
      <c r="Z1213" s="527"/>
      <c r="AA1213" s="38" t="s">
        <v>354</v>
      </c>
      <c r="AB1213" s="38" t="s">
        <v>1103</v>
      </c>
      <c r="AD1213" s="90"/>
    </row>
    <row r="1214" spans="1:33" ht="18" customHeight="1" x14ac:dyDescent="0.25">
      <c r="A1214" s="485">
        <f t="shared" ref="A1214:A1219" si="370">A1213+1</f>
        <v>944</v>
      </c>
      <c r="B1214" s="398" t="s">
        <v>91</v>
      </c>
      <c r="C1214" s="494">
        <f t="shared" si="368"/>
        <v>10888710.069999998</v>
      </c>
      <c r="D1214" s="466">
        <f t="shared" si="369"/>
        <v>9637136.6999999993</v>
      </c>
      <c r="E1214" s="483"/>
      <c r="F1214" s="531"/>
      <c r="G1214" s="483">
        <v>6629046.4800000004</v>
      </c>
      <c r="H1214" s="483">
        <v>591157.57999999996</v>
      </c>
      <c r="I1214" s="483">
        <v>1241369.44</v>
      </c>
      <c r="J1214" s="483">
        <v>1175563.2</v>
      </c>
      <c r="K1214" s="483"/>
      <c r="L1214" s="483"/>
      <c r="M1214" s="483"/>
      <c r="N1214" s="483"/>
      <c r="O1214" s="483"/>
      <c r="P1214" s="483"/>
      <c r="Q1214" s="439"/>
      <c r="R1214" s="483"/>
      <c r="S1214" s="439"/>
      <c r="T1214" s="483"/>
      <c r="U1214" s="483"/>
      <c r="V1214" s="483"/>
      <c r="W1214" s="483"/>
      <c r="X1214" s="483">
        <v>285961.2</v>
      </c>
      <c r="Y1214" s="531">
        <v>965612.16999999993</v>
      </c>
      <c r="Z1214" s="527"/>
      <c r="AA1214" s="38" t="s">
        <v>354</v>
      </c>
      <c r="AB1214" s="38" t="s">
        <v>1103</v>
      </c>
      <c r="AD1214" s="90"/>
    </row>
    <row r="1215" spans="1:33" ht="18" customHeight="1" x14ac:dyDescent="0.25">
      <c r="A1215" s="485">
        <f t="shared" si="370"/>
        <v>945</v>
      </c>
      <c r="B1215" s="399" t="s">
        <v>327</v>
      </c>
      <c r="C1215" s="494">
        <f t="shared" si="368"/>
        <v>8836060.290000001</v>
      </c>
      <c r="D1215" s="466">
        <f t="shared" si="369"/>
        <v>7640108.2400000002</v>
      </c>
      <c r="E1215" s="483"/>
      <c r="F1215" s="531"/>
      <c r="G1215" s="483">
        <v>7640108.2400000002</v>
      </c>
      <c r="H1215" s="483"/>
      <c r="I1215" s="483"/>
      <c r="J1215" s="483"/>
      <c r="K1215" s="483"/>
      <c r="L1215" s="483"/>
      <c r="M1215" s="483"/>
      <c r="N1215" s="483"/>
      <c r="O1215" s="483"/>
      <c r="P1215" s="483"/>
      <c r="Q1215" s="483"/>
      <c r="R1215" s="483"/>
      <c r="S1215" s="439"/>
      <c r="T1215" s="483"/>
      <c r="U1215" s="483"/>
      <c r="V1215" s="483"/>
      <c r="W1215" s="483"/>
      <c r="X1215" s="483"/>
      <c r="Y1215" s="531">
        <v>1195952.05</v>
      </c>
      <c r="Z1215" s="527"/>
      <c r="AA1215" s="38"/>
      <c r="AB1215" s="38" t="s">
        <v>980</v>
      </c>
      <c r="AD1215" s="90"/>
    </row>
    <row r="1216" spans="1:33" ht="18" customHeight="1" x14ac:dyDescent="0.25">
      <c r="A1216" s="485">
        <f t="shared" si="370"/>
        <v>946</v>
      </c>
      <c r="B1216" s="399" t="s">
        <v>328</v>
      </c>
      <c r="C1216" s="494">
        <f t="shared" si="368"/>
        <v>8339255.4900000002</v>
      </c>
      <c r="D1216" s="466">
        <f t="shared" si="369"/>
        <v>0</v>
      </c>
      <c r="E1216" s="483"/>
      <c r="F1216" s="483"/>
      <c r="G1216" s="483"/>
      <c r="H1216" s="483"/>
      <c r="I1216" s="483"/>
      <c r="J1216" s="483"/>
      <c r="K1216" s="483"/>
      <c r="L1216" s="483"/>
      <c r="M1216" s="483"/>
      <c r="N1216" s="483"/>
      <c r="O1216" s="483"/>
      <c r="P1216" s="483">
        <v>740</v>
      </c>
      <c r="Q1216" s="483">
        <v>4750858.18</v>
      </c>
      <c r="R1216" s="483"/>
      <c r="S1216" s="439"/>
      <c r="T1216" s="483">
        <v>318</v>
      </c>
      <c r="U1216" s="483">
        <v>2805853.25</v>
      </c>
      <c r="V1216" s="483"/>
      <c r="W1216" s="483"/>
      <c r="X1216" s="483"/>
      <c r="Y1216" s="531">
        <v>782544.06</v>
      </c>
      <c r="Z1216" s="527"/>
      <c r="AA1216" s="38"/>
      <c r="AB1216" s="38" t="s">
        <v>980</v>
      </c>
      <c r="AD1216" s="90"/>
    </row>
    <row r="1217" spans="1:33" s="137" customFormat="1" x14ac:dyDescent="0.25">
      <c r="A1217" s="485">
        <f t="shared" si="370"/>
        <v>947</v>
      </c>
      <c r="B1217" s="400" t="s">
        <v>958</v>
      </c>
      <c r="C1217" s="494">
        <f t="shared" si="368"/>
        <v>397182.09</v>
      </c>
      <c r="D1217" s="466">
        <f t="shared" si="369"/>
        <v>0</v>
      </c>
      <c r="E1217" s="466"/>
      <c r="F1217" s="466"/>
      <c r="G1217" s="466"/>
      <c r="H1217" s="466"/>
      <c r="I1217" s="466"/>
      <c r="J1217" s="466"/>
      <c r="K1217" s="466"/>
      <c r="L1217" s="466"/>
      <c r="M1217" s="466"/>
      <c r="N1217" s="466"/>
      <c r="O1217" s="466"/>
      <c r="P1217" s="200"/>
      <c r="Q1217" s="478"/>
      <c r="R1217" s="200"/>
      <c r="S1217" s="439"/>
      <c r="T1217" s="466"/>
      <c r="U1217" s="466"/>
      <c r="V1217" s="466"/>
      <c r="W1217" s="466"/>
      <c r="X1217" s="466"/>
      <c r="Y1217" s="483">
        <v>397182.09</v>
      </c>
      <c r="Z1217" s="486"/>
      <c r="AA1217" s="336" t="s">
        <v>957</v>
      </c>
      <c r="AB1217" s="38" t="s">
        <v>980</v>
      </c>
    </row>
    <row r="1218" spans="1:33" s="137" customFormat="1" x14ac:dyDescent="0.25">
      <c r="A1218" s="485">
        <f t="shared" si="370"/>
        <v>948</v>
      </c>
      <c r="B1218" s="400" t="s">
        <v>959</v>
      </c>
      <c r="C1218" s="494">
        <f t="shared" si="368"/>
        <v>1225932.8999999999</v>
      </c>
      <c r="D1218" s="466">
        <f t="shared" si="369"/>
        <v>0</v>
      </c>
      <c r="E1218" s="466"/>
      <c r="F1218" s="466"/>
      <c r="G1218" s="466"/>
      <c r="H1218" s="466"/>
      <c r="I1218" s="466"/>
      <c r="J1218" s="466"/>
      <c r="K1218" s="466"/>
      <c r="L1218" s="466"/>
      <c r="M1218" s="466"/>
      <c r="N1218" s="200"/>
      <c r="O1218" s="439"/>
      <c r="P1218" s="200"/>
      <c r="Q1218" s="439"/>
      <c r="R1218" s="200"/>
      <c r="S1218" s="439"/>
      <c r="T1218" s="466"/>
      <c r="U1218" s="466"/>
      <c r="V1218" s="466"/>
      <c r="W1218" s="466"/>
      <c r="X1218" s="466"/>
      <c r="Y1218" s="483">
        <v>1225932.8999999999</v>
      </c>
      <c r="Z1218" s="486"/>
      <c r="AA1218" s="336" t="s">
        <v>960</v>
      </c>
      <c r="AB1218" s="38" t="s">
        <v>1028</v>
      </c>
    </row>
    <row r="1219" spans="1:33" s="137" customFormat="1" ht="18.75" customHeight="1" x14ac:dyDescent="0.25">
      <c r="A1219" s="485">
        <f t="shared" si="370"/>
        <v>949</v>
      </c>
      <c r="B1219" s="400" t="s">
        <v>961</v>
      </c>
      <c r="C1219" s="494">
        <f t="shared" si="368"/>
        <v>562906.75</v>
      </c>
      <c r="D1219" s="466">
        <f t="shared" si="369"/>
        <v>0</v>
      </c>
      <c r="E1219" s="466"/>
      <c r="F1219" s="439"/>
      <c r="G1219" s="439"/>
      <c r="H1219" s="439"/>
      <c r="I1219" s="439"/>
      <c r="J1219" s="439"/>
      <c r="K1219" s="466"/>
      <c r="L1219" s="466"/>
      <c r="M1219" s="466"/>
      <c r="N1219" s="466"/>
      <c r="O1219" s="466"/>
      <c r="P1219" s="200"/>
      <c r="Q1219" s="439"/>
      <c r="R1219" s="200"/>
      <c r="S1219" s="439"/>
      <c r="T1219" s="478"/>
      <c r="U1219" s="439"/>
      <c r="V1219" s="466"/>
      <c r="W1219" s="466"/>
      <c r="X1219" s="478"/>
      <c r="Y1219" s="483">
        <v>562906.75</v>
      </c>
      <c r="Z1219" s="486"/>
      <c r="AA1219" s="333" t="s">
        <v>962</v>
      </c>
      <c r="AB1219" s="38" t="s">
        <v>1036</v>
      </c>
    </row>
    <row r="1220" spans="1:33" ht="18" customHeight="1" x14ac:dyDescent="0.25">
      <c r="A1220" s="558" t="s">
        <v>17</v>
      </c>
      <c r="B1220" s="558"/>
      <c r="C1220" s="486">
        <f>SUM(C1213:C1219)</f>
        <v>40191255.760000005</v>
      </c>
      <c r="D1220" s="483">
        <f t="shared" ref="D1220:Y1220" si="371">SUM(D1213:D1219)</f>
        <v>25954928.359999999</v>
      </c>
      <c r="E1220" s="483">
        <f t="shared" si="371"/>
        <v>0</v>
      </c>
      <c r="F1220" s="483">
        <f t="shared" si="371"/>
        <v>0</v>
      </c>
      <c r="G1220" s="483">
        <f t="shared" si="371"/>
        <v>20638923.340000004</v>
      </c>
      <c r="H1220" s="483">
        <f t="shared" si="371"/>
        <v>1217526.3599999999</v>
      </c>
      <c r="I1220" s="483">
        <f t="shared" si="371"/>
        <v>2556801.58</v>
      </c>
      <c r="J1220" s="483">
        <f t="shared" si="371"/>
        <v>1541677.08</v>
      </c>
      <c r="K1220" s="483">
        <f t="shared" si="371"/>
        <v>0</v>
      </c>
      <c r="L1220" s="483">
        <f t="shared" si="371"/>
        <v>0</v>
      </c>
      <c r="M1220" s="483">
        <f t="shared" si="371"/>
        <v>0</v>
      </c>
      <c r="N1220" s="483">
        <f t="shared" si="371"/>
        <v>0</v>
      </c>
      <c r="O1220" s="483">
        <f t="shared" si="371"/>
        <v>0</v>
      </c>
      <c r="P1220" s="483">
        <f t="shared" si="371"/>
        <v>740</v>
      </c>
      <c r="Q1220" s="483">
        <f t="shared" si="371"/>
        <v>4750858.18</v>
      </c>
      <c r="R1220" s="483">
        <f t="shared" si="371"/>
        <v>0</v>
      </c>
      <c r="S1220" s="483">
        <f t="shared" si="371"/>
        <v>0</v>
      </c>
      <c r="T1220" s="483">
        <f t="shared" si="371"/>
        <v>318</v>
      </c>
      <c r="U1220" s="483">
        <f t="shared" si="371"/>
        <v>2805853.25</v>
      </c>
      <c r="V1220" s="483">
        <f t="shared" si="371"/>
        <v>0</v>
      </c>
      <c r="W1220" s="483">
        <f t="shared" si="371"/>
        <v>0</v>
      </c>
      <c r="X1220" s="483">
        <f t="shared" si="371"/>
        <v>573946.10000000009</v>
      </c>
      <c r="Y1220" s="483">
        <f t="shared" si="371"/>
        <v>6105669.870000001</v>
      </c>
      <c r="Z1220" s="486">
        <f>(C1220-Y1220)*0.0214</f>
        <v>729431.53804599994</v>
      </c>
      <c r="AA1220" s="38"/>
      <c r="AB1220" s="38"/>
      <c r="AD1220" s="90"/>
      <c r="AG1220" s="91"/>
    </row>
    <row r="1221" spans="1:33" ht="18" customHeight="1" x14ac:dyDescent="0.25">
      <c r="A1221" s="607" t="s">
        <v>92</v>
      </c>
      <c r="B1221" s="608"/>
      <c r="C1221" s="609"/>
      <c r="D1221" s="689"/>
      <c r="E1221" s="689"/>
      <c r="F1221" s="689"/>
      <c r="G1221" s="689"/>
      <c r="H1221" s="689"/>
      <c r="I1221" s="689"/>
      <c r="J1221" s="689"/>
      <c r="K1221" s="689"/>
      <c r="L1221" s="689"/>
      <c r="M1221" s="689"/>
      <c r="N1221" s="689"/>
      <c r="O1221" s="689"/>
      <c r="P1221" s="689"/>
      <c r="Q1221" s="689"/>
      <c r="R1221" s="689"/>
      <c r="S1221" s="689"/>
      <c r="T1221" s="689"/>
      <c r="U1221" s="689"/>
      <c r="V1221" s="689"/>
      <c r="W1221" s="689"/>
      <c r="X1221" s="689"/>
      <c r="Y1221" s="689"/>
      <c r="Z1221" s="538"/>
      <c r="AA1221" s="38"/>
      <c r="AB1221" s="38"/>
      <c r="AD1221" s="90"/>
    </row>
    <row r="1222" spans="1:33" s="136" customFormat="1" ht="18" customHeight="1" x14ac:dyDescent="0.25">
      <c r="A1222" s="485">
        <f>A1219+1</f>
        <v>950</v>
      </c>
      <c r="B1222" s="339" t="s">
        <v>1364</v>
      </c>
      <c r="C1222" s="494">
        <f t="shared" ref="C1222:C1278" si="372">D1222+M1222+O1222+Q1222+S1222+U1222+W1222+X1222+Y1222</f>
        <v>428960.17</v>
      </c>
      <c r="D1222" s="466">
        <f t="shared" ref="D1222:D1250" si="373">E1222+F1222+G1222+H1222+I1222+J1222</f>
        <v>0</v>
      </c>
      <c r="E1222" s="483"/>
      <c r="F1222" s="531"/>
      <c r="G1222" s="531"/>
      <c r="H1222" s="531"/>
      <c r="I1222" s="531"/>
      <c r="J1222" s="531"/>
      <c r="K1222" s="531"/>
      <c r="L1222" s="531"/>
      <c r="M1222" s="531"/>
      <c r="N1222" s="531"/>
      <c r="O1222" s="483"/>
      <c r="P1222" s="483"/>
      <c r="Q1222" s="483"/>
      <c r="R1222" s="531"/>
      <c r="S1222" s="483"/>
      <c r="T1222" s="531"/>
      <c r="U1222" s="483"/>
      <c r="V1222" s="483"/>
      <c r="W1222" s="483"/>
      <c r="X1222" s="483"/>
      <c r="Y1222" s="483">
        <v>428960.17</v>
      </c>
      <c r="Z1222" s="486"/>
      <c r="AA1222" s="38" t="s">
        <v>1365</v>
      </c>
      <c r="AB1222" s="38" t="s">
        <v>1365</v>
      </c>
      <c r="AC1222" s="21"/>
      <c r="AD1222" s="38"/>
      <c r="AE1222" s="22"/>
    </row>
    <row r="1223" spans="1:33" s="136" customFormat="1" ht="18" customHeight="1" x14ac:dyDescent="0.25">
      <c r="A1223" s="485">
        <f t="shared" ref="A1223:A1278" si="374">A1222+1</f>
        <v>951</v>
      </c>
      <c r="B1223" s="339" t="s">
        <v>1366</v>
      </c>
      <c r="C1223" s="494">
        <f t="shared" si="372"/>
        <v>323591.27</v>
      </c>
      <c r="D1223" s="466">
        <f t="shared" si="373"/>
        <v>0</v>
      </c>
      <c r="E1223" s="483"/>
      <c r="F1223" s="531"/>
      <c r="G1223" s="531"/>
      <c r="H1223" s="531"/>
      <c r="I1223" s="531"/>
      <c r="J1223" s="531"/>
      <c r="K1223" s="531"/>
      <c r="L1223" s="531"/>
      <c r="M1223" s="531"/>
      <c r="N1223" s="531"/>
      <c r="O1223" s="483"/>
      <c r="P1223" s="483"/>
      <c r="Q1223" s="483"/>
      <c r="R1223" s="531"/>
      <c r="S1223" s="483"/>
      <c r="T1223" s="531"/>
      <c r="U1223" s="483"/>
      <c r="V1223" s="483"/>
      <c r="W1223" s="483"/>
      <c r="X1223" s="483"/>
      <c r="Y1223" s="483">
        <v>323591.27</v>
      </c>
      <c r="Z1223" s="486"/>
      <c r="AA1223" s="38" t="s">
        <v>1296</v>
      </c>
      <c r="AB1223" s="38" t="s">
        <v>1296</v>
      </c>
      <c r="AC1223" s="21"/>
      <c r="AD1223" s="38"/>
      <c r="AE1223" s="22"/>
    </row>
    <row r="1224" spans="1:33" s="136" customFormat="1" ht="18" customHeight="1" x14ac:dyDescent="0.25">
      <c r="A1224" s="485">
        <f t="shared" si="374"/>
        <v>952</v>
      </c>
      <c r="B1224" s="339" t="s">
        <v>1368</v>
      </c>
      <c r="C1224" s="494">
        <f t="shared" si="372"/>
        <v>217013.9</v>
      </c>
      <c r="D1224" s="466">
        <f t="shared" si="373"/>
        <v>0</v>
      </c>
      <c r="E1224" s="483"/>
      <c r="F1224" s="531"/>
      <c r="G1224" s="531"/>
      <c r="H1224" s="531"/>
      <c r="I1224" s="531"/>
      <c r="J1224" s="531"/>
      <c r="K1224" s="531"/>
      <c r="L1224" s="531"/>
      <c r="M1224" s="531"/>
      <c r="N1224" s="531"/>
      <c r="O1224" s="483"/>
      <c r="P1224" s="483"/>
      <c r="Q1224" s="483"/>
      <c r="R1224" s="531"/>
      <c r="S1224" s="483"/>
      <c r="T1224" s="531"/>
      <c r="U1224" s="483"/>
      <c r="V1224" s="483"/>
      <c r="W1224" s="483"/>
      <c r="X1224" s="483"/>
      <c r="Y1224" s="483">
        <v>217013.9</v>
      </c>
      <c r="Z1224" s="486"/>
      <c r="AA1224" s="38" t="s">
        <v>1369</v>
      </c>
      <c r="AB1224" s="38" t="s">
        <v>1369</v>
      </c>
      <c r="AC1224" s="21"/>
      <c r="AD1224" s="38"/>
      <c r="AE1224" s="22"/>
    </row>
    <row r="1225" spans="1:33" s="136" customFormat="1" ht="18" customHeight="1" x14ac:dyDescent="0.25">
      <c r="A1225" s="485">
        <f t="shared" si="374"/>
        <v>953</v>
      </c>
      <c r="B1225" s="339" t="s">
        <v>1370</v>
      </c>
      <c r="C1225" s="494">
        <f t="shared" si="372"/>
        <v>204439.52000000002</v>
      </c>
      <c r="D1225" s="466">
        <f t="shared" si="373"/>
        <v>0</v>
      </c>
      <c r="E1225" s="483"/>
      <c r="F1225" s="531"/>
      <c r="G1225" s="531"/>
      <c r="H1225" s="531"/>
      <c r="I1225" s="531"/>
      <c r="J1225" s="531"/>
      <c r="K1225" s="531"/>
      <c r="L1225" s="531"/>
      <c r="M1225" s="531"/>
      <c r="N1225" s="531"/>
      <c r="O1225" s="483"/>
      <c r="P1225" s="483"/>
      <c r="Q1225" s="483"/>
      <c r="R1225" s="531"/>
      <c r="S1225" s="483"/>
      <c r="T1225" s="531"/>
      <c r="U1225" s="483"/>
      <c r="V1225" s="483"/>
      <c r="W1225" s="483"/>
      <c r="X1225" s="483"/>
      <c r="Y1225" s="483">
        <v>204439.52000000002</v>
      </c>
      <c r="Z1225" s="486"/>
      <c r="AA1225" s="38" t="s">
        <v>1371</v>
      </c>
      <c r="AB1225" s="38" t="s">
        <v>1371</v>
      </c>
      <c r="AC1225" s="21"/>
      <c r="AD1225" s="38"/>
      <c r="AE1225" s="22"/>
    </row>
    <row r="1226" spans="1:33" s="136" customFormat="1" ht="18" customHeight="1" x14ac:dyDescent="0.25">
      <c r="A1226" s="485">
        <f t="shared" si="374"/>
        <v>954</v>
      </c>
      <c r="B1226" s="339" t="s">
        <v>1372</v>
      </c>
      <c r="C1226" s="494">
        <f t="shared" si="372"/>
        <v>591429.17999999993</v>
      </c>
      <c r="D1226" s="466">
        <f t="shared" si="373"/>
        <v>0</v>
      </c>
      <c r="E1226" s="483"/>
      <c r="F1226" s="531"/>
      <c r="G1226" s="531"/>
      <c r="H1226" s="531"/>
      <c r="I1226" s="531"/>
      <c r="J1226" s="531"/>
      <c r="K1226" s="531"/>
      <c r="L1226" s="531"/>
      <c r="M1226" s="531"/>
      <c r="N1226" s="531"/>
      <c r="O1226" s="483"/>
      <c r="P1226" s="483"/>
      <c r="Q1226" s="483"/>
      <c r="R1226" s="531"/>
      <c r="S1226" s="483"/>
      <c r="T1226" s="531"/>
      <c r="U1226" s="483"/>
      <c r="V1226" s="483"/>
      <c r="W1226" s="483"/>
      <c r="X1226" s="483"/>
      <c r="Y1226" s="483">
        <v>591429.17999999993</v>
      </c>
      <c r="Z1226" s="486"/>
      <c r="AA1226" s="38" t="s">
        <v>1373</v>
      </c>
      <c r="AB1226" s="38" t="s">
        <v>1373</v>
      </c>
      <c r="AC1226" s="21"/>
      <c r="AD1226" s="38"/>
      <c r="AE1226" s="22"/>
    </row>
    <row r="1227" spans="1:33" s="136" customFormat="1" ht="18" customHeight="1" x14ac:dyDescent="0.25">
      <c r="A1227" s="485">
        <f t="shared" si="374"/>
        <v>955</v>
      </c>
      <c r="B1227" s="339" t="s">
        <v>1374</v>
      </c>
      <c r="C1227" s="494">
        <f t="shared" si="372"/>
        <v>281983.13</v>
      </c>
      <c r="D1227" s="466">
        <f t="shared" si="373"/>
        <v>0</v>
      </c>
      <c r="E1227" s="483"/>
      <c r="F1227" s="531"/>
      <c r="G1227" s="531"/>
      <c r="H1227" s="531"/>
      <c r="I1227" s="531"/>
      <c r="J1227" s="531"/>
      <c r="K1227" s="531"/>
      <c r="L1227" s="531"/>
      <c r="M1227" s="531"/>
      <c r="N1227" s="531"/>
      <c r="O1227" s="483"/>
      <c r="P1227" s="483"/>
      <c r="Q1227" s="483"/>
      <c r="R1227" s="531"/>
      <c r="S1227" s="483"/>
      <c r="T1227" s="531"/>
      <c r="U1227" s="483"/>
      <c r="V1227" s="483"/>
      <c r="W1227" s="483"/>
      <c r="X1227" s="483"/>
      <c r="Y1227" s="483">
        <v>281983.13</v>
      </c>
      <c r="Z1227" s="486"/>
      <c r="AA1227" s="38" t="s">
        <v>1375</v>
      </c>
      <c r="AB1227" s="38" t="s">
        <v>1375</v>
      </c>
      <c r="AC1227" s="21"/>
      <c r="AD1227" s="38"/>
      <c r="AE1227" s="22"/>
    </row>
    <row r="1228" spans="1:33" s="136" customFormat="1" ht="18" customHeight="1" x14ac:dyDescent="0.25">
      <c r="A1228" s="485">
        <f t="shared" si="374"/>
        <v>956</v>
      </c>
      <c r="B1228" s="339" t="s">
        <v>1376</v>
      </c>
      <c r="C1228" s="494">
        <f t="shared" si="372"/>
        <v>106798.17</v>
      </c>
      <c r="D1228" s="466">
        <f t="shared" si="373"/>
        <v>0</v>
      </c>
      <c r="E1228" s="483"/>
      <c r="F1228" s="531"/>
      <c r="G1228" s="531"/>
      <c r="H1228" s="531"/>
      <c r="I1228" s="531"/>
      <c r="J1228" s="531"/>
      <c r="K1228" s="531"/>
      <c r="L1228" s="531"/>
      <c r="M1228" s="531"/>
      <c r="N1228" s="531"/>
      <c r="O1228" s="483"/>
      <c r="P1228" s="483"/>
      <c r="Q1228" s="483"/>
      <c r="R1228" s="531"/>
      <c r="S1228" s="483"/>
      <c r="T1228" s="531"/>
      <c r="U1228" s="483"/>
      <c r="V1228" s="483"/>
      <c r="W1228" s="483"/>
      <c r="X1228" s="483"/>
      <c r="Y1228" s="483">
        <v>106798.17</v>
      </c>
      <c r="Z1228" s="486"/>
      <c r="AA1228" s="38" t="s">
        <v>1377</v>
      </c>
      <c r="AB1228" s="38" t="s">
        <v>1377</v>
      </c>
      <c r="AC1228" s="21"/>
      <c r="AD1228" s="38"/>
      <c r="AE1228" s="22"/>
    </row>
    <row r="1229" spans="1:33" s="136" customFormat="1" ht="18" customHeight="1" x14ac:dyDescent="0.25">
      <c r="A1229" s="485">
        <f t="shared" si="374"/>
        <v>957</v>
      </c>
      <c r="B1229" s="339" t="s">
        <v>1378</v>
      </c>
      <c r="C1229" s="494">
        <f t="shared" si="372"/>
        <v>130371.44</v>
      </c>
      <c r="D1229" s="466">
        <f t="shared" si="373"/>
        <v>0</v>
      </c>
      <c r="E1229" s="483"/>
      <c r="F1229" s="531"/>
      <c r="G1229" s="531"/>
      <c r="H1229" s="531"/>
      <c r="I1229" s="531"/>
      <c r="J1229" s="531"/>
      <c r="K1229" s="531"/>
      <c r="L1229" s="531"/>
      <c r="M1229" s="531"/>
      <c r="N1229" s="531"/>
      <c r="O1229" s="483"/>
      <c r="P1229" s="483"/>
      <c r="Q1229" s="483"/>
      <c r="R1229" s="531"/>
      <c r="S1229" s="483"/>
      <c r="T1229" s="531"/>
      <c r="U1229" s="483"/>
      <c r="V1229" s="483"/>
      <c r="W1229" s="483"/>
      <c r="X1229" s="483"/>
      <c r="Y1229" s="483">
        <v>130371.44</v>
      </c>
      <c r="Z1229" s="486"/>
      <c r="AA1229" s="38" t="s">
        <v>1294</v>
      </c>
      <c r="AB1229" s="38" t="s">
        <v>1294</v>
      </c>
      <c r="AC1229" s="21"/>
      <c r="AD1229" s="38"/>
      <c r="AE1229" s="22"/>
    </row>
    <row r="1230" spans="1:33" s="136" customFormat="1" ht="18" customHeight="1" x14ac:dyDescent="0.25">
      <c r="A1230" s="485">
        <f t="shared" si="374"/>
        <v>958</v>
      </c>
      <c r="B1230" s="339" t="s">
        <v>1379</v>
      </c>
      <c r="C1230" s="494">
        <f t="shared" si="372"/>
        <v>267446.32</v>
      </c>
      <c r="D1230" s="466">
        <f t="shared" si="373"/>
        <v>0</v>
      </c>
      <c r="E1230" s="483"/>
      <c r="F1230" s="531"/>
      <c r="G1230" s="531"/>
      <c r="H1230" s="531"/>
      <c r="I1230" s="531"/>
      <c r="J1230" s="531"/>
      <c r="K1230" s="531"/>
      <c r="L1230" s="531"/>
      <c r="M1230" s="531"/>
      <c r="N1230" s="531"/>
      <c r="O1230" s="483"/>
      <c r="P1230" s="483"/>
      <c r="Q1230" s="483"/>
      <c r="R1230" s="531"/>
      <c r="S1230" s="483"/>
      <c r="T1230" s="531"/>
      <c r="U1230" s="483"/>
      <c r="V1230" s="483"/>
      <c r="W1230" s="483"/>
      <c r="X1230" s="483"/>
      <c r="Y1230" s="483">
        <v>267446.32</v>
      </c>
      <c r="Z1230" s="486"/>
      <c r="AA1230" s="38" t="s">
        <v>1367</v>
      </c>
      <c r="AB1230" s="38" t="s">
        <v>1367</v>
      </c>
      <c r="AC1230" s="21"/>
      <c r="AD1230" s="38"/>
      <c r="AE1230" s="22"/>
    </row>
    <row r="1231" spans="1:33" s="136" customFormat="1" ht="18" customHeight="1" x14ac:dyDescent="0.25">
      <c r="A1231" s="485">
        <f t="shared" si="374"/>
        <v>959</v>
      </c>
      <c r="B1231" s="339" t="s">
        <v>1380</v>
      </c>
      <c r="C1231" s="494">
        <f t="shared" si="372"/>
        <v>914732.46</v>
      </c>
      <c r="D1231" s="466">
        <f t="shared" si="373"/>
        <v>0</v>
      </c>
      <c r="E1231" s="483"/>
      <c r="F1231" s="531"/>
      <c r="G1231" s="531"/>
      <c r="H1231" s="531"/>
      <c r="I1231" s="531"/>
      <c r="J1231" s="531"/>
      <c r="K1231" s="531"/>
      <c r="L1231" s="531"/>
      <c r="M1231" s="531"/>
      <c r="N1231" s="531">
        <v>669.5</v>
      </c>
      <c r="O1231" s="483">
        <v>914732.46</v>
      </c>
      <c r="P1231" s="483"/>
      <c r="Q1231" s="483"/>
      <c r="R1231" s="531"/>
      <c r="S1231" s="483"/>
      <c r="T1231" s="531"/>
      <c r="U1231" s="483"/>
      <c r="V1231" s="483"/>
      <c r="W1231" s="483"/>
      <c r="X1231" s="483"/>
      <c r="Y1231" s="483"/>
      <c r="Z1231" s="486"/>
      <c r="AA1231" s="38" t="s">
        <v>1292</v>
      </c>
      <c r="AB1231" s="38" t="s">
        <v>1292</v>
      </c>
      <c r="AC1231" s="21"/>
      <c r="AD1231" s="38"/>
      <c r="AE1231" s="22"/>
    </row>
    <row r="1232" spans="1:33" s="136" customFormat="1" ht="18" customHeight="1" x14ac:dyDescent="0.25">
      <c r="A1232" s="485">
        <f t="shared" si="374"/>
        <v>960</v>
      </c>
      <c r="B1232" s="339" t="s">
        <v>1381</v>
      </c>
      <c r="C1232" s="494">
        <f t="shared" si="372"/>
        <v>1119742.99</v>
      </c>
      <c r="D1232" s="466">
        <f t="shared" si="373"/>
        <v>1119742.99</v>
      </c>
      <c r="E1232" s="483"/>
      <c r="F1232" s="531"/>
      <c r="G1232" s="531">
        <v>1119742.99</v>
      </c>
      <c r="H1232" s="531"/>
      <c r="I1232" s="531"/>
      <c r="J1232" s="531"/>
      <c r="K1232" s="531"/>
      <c r="L1232" s="531"/>
      <c r="M1232" s="531"/>
      <c r="N1232" s="531"/>
      <c r="O1232" s="483"/>
      <c r="P1232" s="483"/>
      <c r="Q1232" s="483"/>
      <c r="R1232" s="531"/>
      <c r="S1232" s="483"/>
      <c r="T1232" s="531"/>
      <c r="U1232" s="483"/>
      <c r="V1232" s="483"/>
      <c r="W1232" s="483"/>
      <c r="X1232" s="483"/>
      <c r="Y1232" s="483"/>
      <c r="Z1232" s="486"/>
      <c r="AA1232" s="38" t="s">
        <v>1367</v>
      </c>
      <c r="AB1232" s="38" t="s">
        <v>1367</v>
      </c>
      <c r="AC1232" s="21"/>
      <c r="AD1232" s="38"/>
      <c r="AE1232" s="22"/>
    </row>
    <row r="1233" spans="1:31" s="136" customFormat="1" ht="18" customHeight="1" x14ac:dyDescent="0.25">
      <c r="A1233" s="485">
        <f t="shared" si="374"/>
        <v>961</v>
      </c>
      <c r="B1233" s="339" t="s">
        <v>1382</v>
      </c>
      <c r="C1233" s="494">
        <f t="shared" si="372"/>
        <v>1812220.5899999999</v>
      </c>
      <c r="D1233" s="466">
        <f t="shared" si="373"/>
        <v>1812220.5899999999</v>
      </c>
      <c r="E1233" s="483"/>
      <c r="F1233" s="531"/>
      <c r="G1233" s="531"/>
      <c r="H1233" s="531">
        <v>1009115.37</v>
      </c>
      <c r="I1233" s="531">
        <v>803105.22</v>
      </c>
      <c r="J1233" s="531"/>
      <c r="K1233" s="531"/>
      <c r="L1233" s="531"/>
      <c r="M1233" s="531"/>
      <c r="N1233" s="531"/>
      <c r="O1233" s="483"/>
      <c r="P1233" s="483"/>
      <c r="Q1233" s="483"/>
      <c r="R1233" s="531"/>
      <c r="S1233" s="483"/>
      <c r="T1233" s="531"/>
      <c r="U1233" s="483"/>
      <c r="V1233" s="483"/>
      <c r="W1233" s="483"/>
      <c r="X1233" s="483"/>
      <c r="Y1233" s="483"/>
      <c r="Z1233" s="486"/>
      <c r="AA1233" s="38" t="s">
        <v>1383</v>
      </c>
      <c r="AB1233" s="38" t="s">
        <v>1383</v>
      </c>
      <c r="AC1233" s="21"/>
      <c r="AD1233" s="38"/>
      <c r="AE1233" s="22"/>
    </row>
    <row r="1234" spans="1:31" s="136" customFormat="1" ht="18" customHeight="1" x14ac:dyDescent="0.25">
      <c r="A1234" s="485">
        <f t="shared" si="374"/>
        <v>962</v>
      </c>
      <c r="B1234" s="339" t="s">
        <v>1384</v>
      </c>
      <c r="C1234" s="494">
        <f t="shared" si="372"/>
        <v>1271926.98</v>
      </c>
      <c r="D1234" s="466">
        <f t="shared" si="373"/>
        <v>0</v>
      </c>
      <c r="E1234" s="483"/>
      <c r="F1234" s="531"/>
      <c r="G1234" s="531"/>
      <c r="H1234" s="531"/>
      <c r="I1234" s="531"/>
      <c r="J1234" s="531"/>
      <c r="K1234" s="531"/>
      <c r="L1234" s="531"/>
      <c r="M1234" s="531"/>
      <c r="N1234" s="531"/>
      <c r="O1234" s="483"/>
      <c r="P1234" s="483"/>
      <c r="Q1234" s="483"/>
      <c r="R1234" s="479">
        <v>258</v>
      </c>
      <c r="S1234" s="480">
        <v>1271926.98</v>
      </c>
      <c r="T1234" s="531"/>
      <c r="U1234" s="483"/>
      <c r="V1234" s="483"/>
      <c r="W1234" s="483"/>
      <c r="X1234" s="483"/>
      <c r="Y1234" s="483"/>
      <c r="Z1234" s="486"/>
      <c r="AA1234" s="38" t="s">
        <v>1296</v>
      </c>
      <c r="AB1234" s="38" t="s">
        <v>1296</v>
      </c>
      <c r="AC1234" s="21"/>
      <c r="AD1234" s="38"/>
      <c r="AE1234" s="22"/>
    </row>
    <row r="1235" spans="1:31" s="136" customFormat="1" ht="18" customHeight="1" x14ac:dyDescent="0.25">
      <c r="A1235" s="485">
        <f t="shared" si="374"/>
        <v>963</v>
      </c>
      <c r="B1235" s="339" t="s">
        <v>1385</v>
      </c>
      <c r="C1235" s="494">
        <f t="shared" si="372"/>
        <v>432737</v>
      </c>
      <c r="D1235" s="466">
        <f t="shared" si="373"/>
        <v>0</v>
      </c>
      <c r="E1235" s="483"/>
      <c r="F1235" s="531"/>
      <c r="G1235" s="531"/>
      <c r="H1235" s="531"/>
      <c r="I1235" s="531"/>
      <c r="J1235" s="531"/>
      <c r="K1235" s="531"/>
      <c r="L1235" s="531"/>
      <c r="M1235" s="531"/>
      <c r="N1235" s="531"/>
      <c r="O1235" s="483"/>
      <c r="P1235" s="483"/>
      <c r="Q1235" s="483"/>
      <c r="R1235" s="531">
        <v>71</v>
      </c>
      <c r="S1235" s="483">
        <v>432737</v>
      </c>
      <c r="T1235" s="531"/>
      <c r="U1235" s="483"/>
      <c r="V1235" s="483"/>
      <c r="W1235" s="483"/>
      <c r="X1235" s="483"/>
      <c r="Y1235" s="483"/>
      <c r="Z1235" s="486"/>
      <c r="AA1235" s="38" t="s">
        <v>1296</v>
      </c>
      <c r="AB1235" s="38" t="s">
        <v>1296</v>
      </c>
      <c r="AC1235" s="21"/>
      <c r="AD1235" s="38"/>
      <c r="AE1235" s="22"/>
    </row>
    <row r="1236" spans="1:31" s="136" customFormat="1" ht="18" customHeight="1" x14ac:dyDescent="0.25">
      <c r="A1236" s="485">
        <f t="shared" si="374"/>
        <v>964</v>
      </c>
      <c r="B1236" s="339" t="s">
        <v>1386</v>
      </c>
      <c r="C1236" s="494">
        <f t="shared" si="372"/>
        <v>1183394.06</v>
      </c>
      <c r="D1236" s="466">
        <f t="shared" si="373"/>
        <v>1183394.06</v>
      </c>
      <c r="E1236" s="483"/>
      <c r="F1236" s="531">
        <v>1183394.06</v>
      </c>
      <c r="G1236" s="531"/>
      <c r="H1236" s="531"/>
      <c r="I1236" s="531"/>
      <c r="J1236" s="531"/>
      <c r="K1236" s="531"/>
      <c r="L1236" s="531"/>
      <c r="M1236" s="531"/>
      <c r="N1236" s="531"/>
      <c r="O1236" s="483"/>
      <c r="P1236" s="483"/>
      <c r="Q1236" s="483"/>
      <c r="R1236" s="531"/>
      <c r="S1236" s="483"/>
      <c r="T1236" s="531"/>
      <c r="U1236" s="483"/>
      <c r="V1236" s="483"/>
      <c r="W1236" s="483"/>
      <c r="X1236" s="483"/>
      <c r="Y1236" s="483"/>
      <c r="Z1236" s="486"/>
      <c r="AA1236" s="38" t="s">
        <v>1294</v>
      </c>
      <c r="AB1236" s="38" t="s">
        <v>1294</v>
      </c>
      <c r="AC1236" s="21"/>
      <c r="AD1236" s="38"/>
      <c r="AE1236" s="22"/>
    </row>
    <row r="1237" spans="1:31" s="136" customFormat="1" ht="18" customHeight="1" x14ac:dyDescent="0.25">
      <c r="A1237" s="485">
        <f t="shared" si="374"/>
        <v>965</v>
      </c>
      <c r="B1237" s="339" t="s">
        <v>1387</v>
      </c>
      <c r="C1237" s="494">
        <f t="shared" si="372"/>
        <v>522874.51</v>
      </c>
      <c r="D1237" s="466">
        <f t="shared" si="373"/>
        <v>0</v>
      </c>
      <c r="E1237" s="483"/>
      <c r="F1237" s="531"/>
      <c r="G1237" s="531"/>
      <c r="H1237" s="531"/>
      <c r="I1237" s="531"/>
      <c r="J1237" s="531"/>
      <c r="K1237" s="531"/>
      <c r="L1237" s="531"/>
      <c r="M1237" s="531"/>
      <c r="N1237" s="531"/>
      <c r="O1237" s="483"/>
      <c r="P1237" s="483"/>
      <c r="Q1237" s="483"/>
      <c r="R1237" s="479">
        <v>162</v>
      </c>
      <c r="S1237" s="480">
        <v>522874.51</v>
      </c>
      <c r="T1237" s="531"/>
      <c r="U1237" s="483"/>
      <c r="V1237" s="483"/>
      <c r="W1237" s="483"/>
      <c r="X1237" s="483"/>
      <c r="Y1237" s="483"/>
      <c r="Z1237" s="486"/>
      <c r="AA1237" s="38" t="s">
        <v>1296</v>
      </c>
      <c r="AB1237" s="38" t="s">
        <v>1296</v>
      </c>
      <c r="AC1237" s="21"/>
      <c r="AD1237" s="38"/>
      <c r="AE1237" s="22"/>
    </row>
    <row r="1238" spans="1:31" s="136" customFormat="1" ht="18" customHeight="1" x14ac:dyDescent="0.25">
      <c r="A1238" s="485">
        <f t="shared" si="374"/>
        <v>966</v>
      </c>
      <c r="B1238" s="339" t="s">
        <v>1388</v>
      </c>
      <c r="C1238" s="494">
        <f t="shared" si="372"/>
        <v>336766.75</v>
      </c>
      <c r="D1238" s="466">
        <f t="shared" si="373"/>
        <v>336766.75</v>
      </c>
      <c r="E1238" s="483"/>
      <c r="F1238" s="531"/>
      <c r="G1238" s="531"/>
      <c r="H1238" s="531">
        <v>336766.75</v>
      </c>
      <c r="I1238" s="531"/>
      <c r="J1238" s="531"/>
      <c r="K1238" s="531"/>
      <c r="L1238" s="531"/>
      <c r="M1238" s="531"/>
      <c r="N1238" s="531"/>
      <c r="O1238" s="483"/>
      <c r="P1238" s="483"/>
      <c r="Q1238" s="483"/>
      <c r="R1238" s="531"/>
      <c r="S1238" s="483"/>
      <c r="T1238" s="531"/>
      <c r="U1238" s="483"/>
      <c r="V1238" s="483"/>
      <c r="W1238" s="483"/>
      <c r="X1238" s="483"/>
      <c r="Y1238" s="483"/>
      <c r="Z1238" s="486"/>
      <c r="AA1238" s="38" t="s">
        <v>1389</v>
      </c>
      <c r="AB1238" s="38" t="s">
        <v>1389</v>
      </c>
      <c r="AC1238" s="21"/>
      <c r="AD1238" s="38"/>
      <c r="AE1238" s="22"/>
    </row>
    <row r="1239" spans="1:31" s="136" customFormat="1" ht="18" customHeight="1" x14ac:dyDescent="0.25">
      <c r="A1239" s="485">
        <f t="shared" si="374"/>
        <v>967</v>
      </c>
      <c r="B1239" s="339" t="s">
        <v>1390</v>
      </c>
      <c r="C1239" s="494">
        <f t="shared" si="372"/>
        <v>508795.4</v>
      </c>
      <c r="D1239" s="466">
        <f t="shared" si="373"/>
        <v>508795.4</v>
      </c>
      <c r="E1239" s="483"/>
      <c r="F1239" s="531"/>
      <c r="G1239" s="531"/>
      <c r="H1239" s="531">
        <v>508795.4</v>
      </c>
      <c r="I1239" s="531"/>
      <c r="J1239" s="531"/>
      <c r="K1239" s="531"/>
      <c r="L1239" s="531"/>
      <c r="M1239" s="531"/>
      <c r="N1239" s="531"/>
      <c r="O1239" s="483"/>
      <c r="P1239" s="483"/>
      <c r="Q1239" s="483"/>
      <c r="R1239" s="531"/>
      <c r="S1239" s="483"/>
      <c r="T1239" s="531"/>
      <c r="U1239" s="483"/>
      <c r="V1239" s="483"/>
      <c r="W1239" s="483"/>
      <c r="X1239" s="483"/>
      <c r="Y1239" s="483"/>
      <c r="Z1239" s="486"/>
      <c r="AA1239" s="38" t="s">
        <v>1391</v>
      </c>
      <c r="AB1239" s="38" t="s">
        <v>1391</v>
      </c>
      <c r="AC1239" s="21"/>
      <c r="AD1239" s="38"/>
      <c r="AE1239" s="22"/>
    </row>
    <row r="1240" spans="1:31" s="136" customFormat="1" ht="18" customHeight="1" x14ac:dyDescent="0.25">
      <c r="A1240" s="485">
        <f t="shared" si="374"/>
        <v>968</v>
      </c>
      <c r="B1240" s="339" t="s">
        <v>1392</v>
      </c>
      <c r="C1240" s="494">
        <f t="shared" si="372"/>
        <v>1035673.67</v>
      </c>
      <c r="D1240" s="466">
        <f t="shared" si="373"/>
        <v>1035673.67</v>
      </c>
      <c r="E1240" s="483"/>
      <c r="F1240" s="531">
        <v>1035673.67</v>
      </c>
      <c r="G1240" s="531"/>
      <c r="H1240" s="531"/>
      <c r="I1240" s="531"/>
      <c r="J1240" s="531"/>
      <c r="K1240" s="531"/>
      <c r="L1240" s="531"/>
      <c r="M1240" s="531"/>
      <c r="N1240" s="531"/>
      <c r="O1240" s="483"/>
      <c r="P1240" s="483"/>
      <c r="Q1240" s="483"/>
      <c r="R1240" s="531"/>
      <c r="S1240" s="483"/>
      <c r="T1240" s="531"/>
      <c r="U1240" s="483"/>
      <c r="V1240" s="483"/>
      <c r="W1240" s="483"/>
      <c r="X1240" s="483"/>
      <c r="Y1240" s="483"/>
      <c r="Z1240" s="486"/>
      <c r="AA1240" s="38" t="s">
        <v>1294</v>
      </c>
      <c r="AB1240" s="38" t="s">
        <v>1294</v>
      </c>
      <c r="AC1240" s="21"/>
      <c r="AD1240" s="38"/>
      <c r="AE1240" s="22"/>
    </row>
    <row r="1241" spans="1:31" s="136" customFormat="1" ht="18" customHeight="1" x14ac:dyDescent="0.25">
      <c r="A1241" s="485">
        <f t="shared" si="374"/>
        <v>969</v>
      </c>
      <c r="B1241" s="339" t="s">
        <v>1393</v>
      </c>
      <c r="C1241" s="494">
        <f t="shared" si="372"/>
        <v>310706.81</v>
      </c>
      <c r="D1241" s="466">
        <f t="shared" si="373"/>
        <v>310706.81</v>
      </c>
      <c r="E1241" s="483"/>
      <c r="F1241" s="531"/>
      <c r="G1241" s="531"/>
      <c r="H1241" s="531"/>
      <c r="I1241" s="531">
        <v>310706.81</v>
      </c>
      <c r="J1241" s="531"/>
      <c r="K1241" s="531"/>
      <c r="L1241" s="531"/>
      <c r="M1241" s="531"/>
      <c r="N1241" s="531"/>
      <c r="O1241" s="483"/>
      <c r="P1241" s="483"/>
      <c r="Q1241" s="483"/>
      <c r="R1241" s="531"/>
      <c r="S1241" s="483"/>
      <c r="T1241" s="531"/>
      <c r="U1241" s="483"/>
      <c r="V1241" s="483"/>
      <c r="W1241" s="483"/>
      <c r="X1241" s="483"/>
      <c r="Y1241" s="483"/>
      <c r="Z1241" s="486"/>
      <c r="AA1241" s="38" t="s">
        <v>1394</v>
      </c>
      <c r="AB1241" s="38" t="s">
        <v>1394</v>
      </c>
      <c r="AC1241" s="21"/>
      <c r="AD1241" s="38"/>
      <c r="AE1241" s="22"/>
    </row>
    <row r="1242" spans="1:31" s="136" customFormat="1" ht="18" customHeight="1" x14ac:dyDescent="0.25">
      <c r="A1242" s="485">
        <f t="shared" si="374"/>
        <v>970</v>
      </c>
      <c r="B1242" s="339" t="s">
        <v>1395</v>
      </c>
      <c r="C1242" s="494">
        <f t="shared" si="372"/>
        <v>257058.03</v>
      </c>
      <c r="D1242" s="466">
        <f t="shared" si="373"/>
        <v>257058.03</v>
      </c>
      <c r="E1242" s="483"/>
      <c r="F1242" s="531"/>
      <c r="G1242" s="531"/>
      <c r="H1242" s="531">
        <v>257058.03</v>
      </c>
      <c r="I1242" s="531"/>
      <c r="J1242" s="531"/>
      <c r="K1242" s="531"/>
      <c r="L1242" s="531"/>
      <c r="M1242" s="531"/>
      <c r="N1242" s="531"/>
      <c r="O1242" s="483"/>
      <c r="P1242" s="483"/>
      <c r="Q1242" s="483"/>
      <c r="R1242" s="531"/>
      <c r="S1242" s="483"/>
      <c r="T1242" s="531"/>
      <c r="U1242" s="483"/>
      <c r="V1242" s="483"/>
      <c r="W1242" s="483"/>
      <c r="X1242" s="483"/>
      <c r="Y1242" s="483"/>
      <c r="Z1242" s="486"/>
      <c r="AA1242" s="38" t="s">
        <v>1391</v>
      </c>
      <c r="AB1242" s="38" t="s">
        <v>1391</v>
      </c>
      <c r="AC1242" s="21"/>
      <c r="AD1242" s="38"/>
      <c r="AE1242" s="22"/>
    </row>
    <row r="1243" spans="1:31" s="136" customFormat="1" ht="18" customHeight="1" x14ac:dyDescent="0.25">
      <c r="A1243" s="485">
        <f t="shared" si="374"/>
        <v>971</v>
      </c>
      <c r="B1243" s="339" t="s">
        <v>1396</v>
      </c>
      <c r="C1243" s="494">
        <f t="shared" si="372"/>
        <v>1759221.84</v>
      </c>
      <c r="D1243" s="466">
        <f t="shared" si="373"/>
        <v>1759221.84</v>
      </c>
      <c r="E1243" s="483"/>
      <c r="F1243" s="531"/>
      <c r="G1243" s="531">
        <v>1759221.84</v>
      </c>
      <c r="H1243" s="531"/>
      <c r="I1243" s="531"/>
      <c r="J1243" s="531"/>
      <c r="K1243" s="531"/>
      <c r="L1243" s="531"/>
      <c r="M1243" s="531"/>
      <c r="N1243" s="531"/>
      <c r="O1243" s="483"/>
      <c r="P1243" s="483"/>
      <c r="Q1243" s="483"/>
      <c r="R1243" s="531"/>
      <c r="S1243" s="483"/>
      <c r="T1243" s="531"/>
      <c r="U1243" s="483"/>
      <c r="V1243" s="483"/>
      <c r="W1243" s="483"/>
      <c r="X1243" s="483"/>
      <c r="Y1243" s="483"/>
      <c r="Z1243" s="486"/>
      <c r="AA1243" s="38" t="s">
        <v>1367</v>
      </c>
      <c r="AB1243" s="38" t="s">
        <v>1367</v>
      </c>
      <c r="AC1243" s="21"/>
      <c r="AD1243" s="38"/>
      <c r="AE1243" s="22"/>
    </row>
    <row r="1244" spans="1:31" s="136" customFormat="1" ht="18" customHeight="1" x14ac:dyDescent="0.25">
      <c r="A1244" s="485">
        <f t="shared" si="374"/>
        <v>972</v>
      </c>
      <c r="B1244" s="339" t="s">
        <v>1397</v>
      </c>
      <c r="C1244" s="494">
        <f t="shared" si="372"/>
        <v>787633.43</v>
      </c>
      <c r="D1244" s="466">
        <f t="shared" si="373"/>
        <v>0</v>
      </c>
      <c r="E1244" s="483"/>
      <c r="F1244" s="531"/>
      <c r="G1244" s="531"/>
      <c r="H1244" s="531"/>
      <c r="I1244" s="531"/>
      <c r="J1244" s="531"/>
      <c r="K1244" s="531"/>
      <c r="L1244" s="531"/>
      <c r="M1244" s="531"/>
      <c r="N1244" s="531"/>
      <c r="O1244" s="483"/>
      <c r="P1244" s="483"/>
      <c r="Q1244" s="483"/>
      <c r="R1244" s="531">
        <v>162</v>
      </c>
      <c r="S1244" s="483">
        <v>787633.43</v>
      </c>
      <c r="T1244" s="531"/>
      <c r="U1244" s="483"/>
      <c r="V1244" s="483"/>
      <c r="W1244" s="483"/>
      <c r="X1244" s="483"/>
      <c r="Y1244" s="483"/>
      <c r="Z1244" s="486"/>
      <c r="AA1244" s="38" t="s">
        <v>1296</v>
      </c>
      <c r="AB1244" s="38" t="s">
        <v>1296</v>
      </c>
      <c r="AC1244" s="21"/>
      <c r="AD1244" s="38"/>
      <c r="AE1244" s="22"/>
    </row>
    <row r="1245" spans="1:31" s="136" customFormat="1" ht="18" customHeight="1" x14ac:dyDescent="0.25">
      <c r="A1245" s="485">
        <f t="shared" si="374"/>
        <v>973</v>
      </c>
      <c r="B1245" s="339" t="s">
        <v>1398</v>
      </c>
      <c r="C1245" s="494">
        <f t="shared" si="372"/>
        <v>1894371</v>
      </c>
      <c r="D1245" s="466">
        <f t="shared" si="373"/>
        <v>1894371</v>
      </c>
      <c r="E1245" s="483"/>
      <c r="F1245" s="531">
        <v>1894371</v>
      </c>
      <c r="G1245" s="531"/>
      <c r="H1245" s="531"/>
      <c r="I1245" s="531"/>
      <c r="J1245" s="531"/>
      <c r="K1245" s="531"/>
      <c r="L1245" s="531"/>
      <c r="M1245" s="531"/>
      <c r="N1245" s="531"/>
      <c r="O1245" s="483"/>
      <c r="P1245" s="483"/>
      <c r="Q1245" s="483"/>
      <c r="R1245" s="531"/>
      <c r="S1245" s="483"/>
      <c r="T1245" s="531"/>
      <c r="U1245" s="483"/>
      <c r="V1245" s="483"/>
      <c r="W1245" s="483"/>
      <c r="X1245" s="483"/>
      <c r="Y1245" s="483"/>
      <c r="Z1245" s="486"/>
      <c r="AA1245" s="38" t="s">
        <v>1294</v>
      </c>
      <c r="AB1245" s="38" t="s">
        <v>1294</v>
      </c>
      <c r="AC1245" s="21"/>
      <c r="AD1245" s="38"/>
      <c r="AE1245" s="22"/>
    </row>
    <row r="1246" spans="1:31" s="136" customFormat="1" ht="18" customHeight="1" x14ac:dyDescent="0.25">
      <c r="A1246" s="485">
        <f t="shared" si="374"/>
        <v>974</v>
      </c>
      <c r="B1246" s="339" t="s">
        <v>1399</v>
      </c>
      <c r="C1246" s="494">
        <f t="shared" si="372"/>
        <v>583176.48</v>
      </c>
      <c r="D1246" s="466">
        <f t="shared" si="373"/>
        <v>583176.48</v>
      </c>
      <c r="E1246" s="483"/>
      <c r="F1246" s="531"/>
      <c r="G1246" s="531"/>
      <c r="H1246" s="531">
        <v>583176.48</v>
      </c>
      <c r="I1246" s="531"/>
      <c r="J1246" s="531"/>
      <c r="K1246" s="531"/>
      <c r="L1246" s="531"/>
      <c r="M1246" s="531"/>
      <c r="N1246" s="531"/>
      <c r="O1246" s="483"/>
      <c r="P1246" s="483"/>
      <c r="Q1246" s="483"/>
      <c r="R1246" s="531"/>
      <c r="S1246" s="483"/>
      <c r="T1246" s="531"/>
      <c r="U1246" s="483"/>
      <c r="V1246" s="483"/>
      <c r="W1246" s="483"/>
      <c r="X1246" s="483"/>
      <c r="Y1246" s="483"/>
      <c r="Z1246" s="486"/>
      <c r="AA1246" s="38" t="s">
        <v>1391</v>
      </c>
      <c r="AB1246" s="38" t="s">
        <v>1391</v>
      </c>
      <c r="AC1246" s="21"/>
      <c r="AD1246" s="38"/>
      <c r="AE1246" s="22"/>
    </row>
    <row r="1247" spans="1:31" s="136" customFormat="1" ht="18" customHeight="1" x14ac:dyDescent="0.25">
      <c r="A1247" s="485">
        <f t="shared" si="374"/>
        <v>975</v>
      </c>
      <c r="B1247" s="339" t="s">
        <v>1400</v>
      </c>
      <c r="C1247" s="494">
        <f t="shared" si="372"/>
        <v>699703.89</v>
      </c>
      <c r="D1247" s="466">
        <f t="shared" si="373"/>
        <v>699703.89</v>
      </c>
      <c r="E1247" s="483"/>
      <c r="F1247" s="531"/>
      <c r="G1247" s="531"/>
      <c r="H1247" s="531">
        <v>699703.89</v>
      </c>
      <c r="I1247" s="531"/>
      <c r="J1247" s="531"/>
      <c r="K1247" s="531"/>
      <c r="L1247" s="531"/>
      <c r="M1247" s="531"/>
      <c r="N1247" s="531"/>
      <c r="O1247" s="483"/>
      <c r="P1247" s="483"/>
      <c r="Q1247" s="483"/>
      <c r="R1247" s="531"/>
      <c r="S1247" s="483"/>
      <c r="T1247" s="531"/>
      <c r="U1247" s="483"/>
      <c r="V1247" s="483"/>
      <c r="W1247" s="483"/>
      <c r="X1247" s="483"/>
      <c r="Y1247" s="483"/>
      <c r="Z1247" s="486"/>
      <c r="AA1247" s="38" t="s">
        <v>1391</v>
      </c>
      <c r="AB1247" s="38" t="s">
        <v>1391</v>
      </c>
      <c r="AC1247" s="21"/>
      <c r="AD1247" s="38"/>
      <c r="AE1247" s="22"/>
    </row>
    <row r="1248" spans="1:31" s="136" customFormat="1" ht="18" customHeight="1" x14ac:dyDescent="0.25">
      <c r="A1248" s="485">
        <f t="shared" si="374"/>
        <v>976</v>
      </c>
      <c r="B1248" s="339" t="s">
        <v>1401</v>
      </c>
      <c r="C1248" s="494">
        <f t="shared" si="372"/>
        <v>1164167.1000000001</v>
      </c>
      <c r="D1248" s="466">
        <f t="shared" si="373"/>
        <v>0</v>
      </c>
      <c r="E1248" s="483"/>
      <c r="F1248" s="531"/>
      <c r="G1248" s="531"/>
      <c r="H1248" s="531"/>
      <c r="I1248" s="531"/>
      <c r="J1248" s="531"/>
      <c r="K1248" s="531"/>
      <c r="L1248" s="531"/>
      <c r="M1248" s="531"/>
      <c r="N1248" s="531"/>
      <c r="O1248" s="483"/>
      <c r="P1248" s="483"/>
      <c r="Q1248" s="483"/>
      <c r="R1248" s="531">
        <v>191</v>
      </c>
      <c r="S1248" s="483">
        <v>1164167.1000000001</v>
      </c>
      <c r="T1248" s="531"/>
      <c r="U1248" s="483"/>
      <c r="V1248" s="483"/>
      <c r="W1248" s="483"/>
      <c r="X1248" s="483"/>
      <c r="Y1248" s="483"/>
      <c r="Z1248" s="486"/>
      <c r="AA1248" s="38" t="s">
        <v>1296</v>
      </c>
      <c r="AB1248" s="38" t="s">
        <v>1296</v>
      </c>
      <c r="AC1248" s="21"/>
      <c r="AD1248" s="38"/>
      <c r="AE1248" s="22"/>
    </row>
    <row r="1249" spans="1:31" s="136" customFormat="1" ht="18" customHeight="1" x14ac:dyDescent="0.25">
      <c r="A1249" s="485">
        <f t="shared" si="374"/>
        <v>977</v>
      </c>
      <c r="B1249" s="339" t="s">
        <v>1402</v>
      </c>
      <c r="C1249" s="494">
        <f t="shared" si="372"/>
        <v>426692.26</v>
      </c>
      <c r="D1249" s="466">
        <f t="shared" si="373"/>
        <v>426692.26</v>
      </c>
      <c r="E1249" s="483"/>
      <c r="F1249" s="531"/>
      <c r="G1249" s="531"/>
      <c r="H1249" s="531"/>
      <c r="I1249" s="531">
        <v>426692.26</v>
      </c>
      <c r="J1249" s="531"/>
      <c r="K1249" s="531"/>
      <c r="L1249" s="531"/>
      <c r="M1249" s="531"/>
      <c r="N1249" s="531"/>
      <c r="O1249" s="483"/>
      <c r="P1249" s="483"/>
      <c r="Q1249" s="483"/>
      <c r="R1249" s="531"/>
      <c r="S1249" s="483"/>
      <c r="T1249" s="531"/>
      <c r="U1249" s="483"/>
      <c r="V1249" s="483"/>
      <c r="W1249" s="483"/>
      <c r="X1249" s="483"/>
      <c r="Y1249" s="483"/>
      <c r="Z1249" s="486"/>
      <c r="AA1249" s="38" t="s">
        <v>1407</v>
      </c>
      <c r="AB1249" s="38" t="s">
        <v>1407</v>
      </c>
      <c r="AC1249" s="21"/>
      <c r="AD1249" s="38"/>
      <c r="AE1249" s="22"/>
    </row>
    <row r="1250" spans="1:31" s="136" customFormat="1" ht="18" customHeight="1" x14ac:dyDescent="0.25">
      <c r="A1250" s="485">
        <f t="shared" si="374"/>
        <v>978</v>
      </c>
      <c r="B1250" s="339" t="s">
        <v>1403</v>
      </c>
      <c r="C1250" s="494">
        <f t="shared" si="372"/>
        <v>502151</v>
      </c>
      <c r="D1250" s="466">
        <f t="shared" si="373"/>
        <v>502151</v>
      </c>
      <c r="E1250" s="483"/>
      <c r="F1250" s="531"/>
      <c r="G1250" s="531"/>
      <c r="H1250" s="531"/>
      <c r="I1250" s="531">
        <v>502151</v>
      </c>
      <c r="J1250" s="531"/>
      <c r="K1250" s="531"/>
      <c r="L1250" s="531"/>
      <c r="M1250" s="531"/>
      <c r="N1250" s="531"/>
      <c r="O1250" s="483"/>
      <c r="P1250" s="483"/>
      <c r="Q1250" s="483"/>
      <c r="R1250" s="531"/>
      <c r="S1250" s="483"/>
      <c r="T1250" s="531"/>
      <c r="U1250" s="483"/>
      <c r="V1250" s="483"/>
      <c r="W1250" s="483"/>
      <c r="X1250" s="483"/>
      <c r="Y1250" s="483"/>
      <c r="Z1250" s="486"/>
      <c r="AA1250" s="38" t="s">
        <v>1407</v>
      </c>
      <c r="AB1250" s="38" t="s">
        <v>1407</v>
      </c>
      <c r="AC1250" s="21"/>
      <c r="AD1250" s="38"/>
      <c r="AE1250" s="22"/>
    </row>
    <row r="1251" spans="1:31" s="136" customFormat="1" ht="18" customHeight="1" x14ac:dyDescent="0.25">
      <c r="A1251" s="485">
        <f t="shared" si="374"/>
        <v>979</v>
      </c>
      <c r="B1251" s="339" t="s">
        <v>1404</v>
      </c>
      <c r="C1251" s="494">
        <f t="shared" si="372"/>
        <v>790546.42</v>
      </c>
      <c r="D1251" s="466">
        <f t="shared" ref="D1251:D1273" si="375">E1251+F1251+G1251+H1251+I1251+J1251</f>
        <v>0</v>
      </c>
      <c r="E1251" s="483"/>
      <c r="F1251" s="531"/>
      <c r="G1251" s="531"/>
      <c r="H1251" s="531"/>
      <c r="I1251" s="531"/>
      <c r="J1251" s="531"/>
      <c r="K1251" s="531"/>
      <c r="L1251" s="531"/>
      <c r="M1251" s="531"/>
      <c r="N1251" s="531"/>
      <c r="O1251" s="483"/>
      <c r="P1251" s="483"/>
      <c r="Q1251" s="483"/>
      <c r="R1251" s="531">
        <v>177</v>
      </c>
      <c r="S1251" s="483">
        <v>790546.42</v>
      </c>
      <c r="T1251" s="531"/>
      <c r="U1251" s="483"/>
      <c r="V1251" s="483"/>
      <c r="W1251" s="483"/>
      <c r="X1251" s="483"/>
      <c r="Y1251" s="483"/>
      <c r="Z1251" s="486"/>
      <c r="AA1251" s="38" t="s">
        <v>1296</v>
      </c>
      <c r="AB1251" s="38" t="s">
        <v>1296</v>
      </c>
      <c r="AC1251" s="21"/>
      <c r="AD1251" s="38"/>
      <c r="AE1251" s="22"/>
    </row>
    <row r="1252" spans="1:31" s="136" customFormat="1" ht="18" customHeight="1" x14ac:dyDescent="0.25">
      <c r="A1252" s="485">
        <f t="shared" si="374"/>
        <v>980</v>
      </c>
      <c r="B1252" s="339" t="s">
        <v>1405</v>
      </c>
      <c r="C1252" s="494">
        <f t="shared" si="372"/>
        <v>497666.18</v>
      </c>
      <c r="D1252" s="466">
        <f t="shared" si="375"/>
        <v>0</v>
      </c>
      <c r="E1252" s="483"/>
      <c r="F1252" s="531"/>
      <c r="G1252" s="531"/>
      <c r="H1252" s="531"/>
      <c r="I1252" s="531"/>
      <c r="J1252" s="531"/>
      <c r="K1252" s="531"/>
      <c r="L1252" s="531"/>
      <c r="M1252" s="531"/>
      <c r="N1252" s="531"/>
      <c r="O1252" s="483"/>
      <c r="P1252" s="483"/>
      <c r="Q1252" s="483"/>
      <c r="R1252" s="531">
        <v>129</v>
      </c>
      <c r="S1252" s="483">
        <v>497666.18</v>
      </c>
      <c r="T1252" s="531"/>
      <c r="U1252" s="483"/>
      <c r="V1252" s="483"/>
      <c r="W1252" s="483"/>
      <c r="X1252" s="483"/>
      <c r="Y1252" s="483"/>
      <c r="Z1252" s="486"/>
      <c r="AA1252" s="38" t="s">
        <v>1296</v>
      </c>
      <c r="AB1252" s="38" t="s">
        <v>1296</v>
      </c>
      <c r="AC1252" s="21"/>
      <c r="AD1252" s="38"/>
      <c r="AE1252" s="22"/>
    </row>
    <row r="1253" spans="1:31" s="136" customFormat="1" ht="18" customHeight="1" x14ac:dyDescent="0.25">
      <c r="A1253" s="485">
        <f t="shared" si="374"/>
        <v>981</v>
      </c>
      <c r="B1253" s="339" t="s">
        <v>1406</v>
      </c>
      <c r="C1253" s="494">
        <f t="shared" si="372"/>
        <v>904272.4</v>
      </c>
      <c r="D1253" s="466">
        <f t="shared" si="375"/>
        <v>904272.4</v>
      </c>
      <c r="E1253" s="483"/>
      <c r="F1253" s="531"/>
      <c r="G1253" s="531"/>
      <c r="H1253" s="531">
        <v>377229.15</v>
      </c>
      <c r="I1253" s="531">
        <v>527043.25</v>
      </c>
      <c r="J1253" s="531"/>
      <c r="K1253" s="531"/>
      <c r="L1253" s="531"/>
      <c r="M1253" s="531"/>
      <c r="N1253" s="531"/>
      <c r="O1253" s="483"/>
      <c r="P1253" s="483"/>
      <c r="Q1253" s="483"/>
      <c r="R1253" s="531"/>
      <c r="S1253" s="483"/>
      <c r="T1253" s="531"/>
      <c r="U1253" s="483"/>
      <c r="V1253" s="483"/>
      <c r="W1253" s="483"/>
      <c r="X1253" s="483"/>
      <c r="Y1253" s="483"/>
      <c r="Z1253" s="486"/>
      <c r="AA1253" s="38" t="s">
        <v>1407</v>
      </c>
      <c r="AB1253" s="38" t="s">
        <v>1407</v>
      </c>
      <c r="AC1253" s="21"/>
      <c r="AD1253" s="38"/>
      <c r="AE1253" s="22"/>
    </row>
    <row r="1254" spans="1:31" s="136" customFormat="1" ht="18" customHeight="1" x14ac:dyDescent="0.25">
      <c r="A1254" s="485">
        <f t="shared" si="374"/>
        <v>982</v>
      </c>
      <c r="B1254" s="339" t="s">
        <v>1408</v>
      </c>
      <c r="C1254" s="494">
        <f t="shared" si="372"/>
        <v>923728.82</v>
      </c>
      <c r="D1254" s="466">
        <f t="shared" si="375"/>
        <v>923728.82</v>
      </c>
      <c r="E1254" s="483"/>
      <c r="F1254" s="531">
        <v>923728.82</v>
      </c>
      <c r="G1254" s="531"/>
      <c r="H1254" s="531"/>
      <c r="I1254" s="531"/>
      <c r="J1254" s="531"/>
      <c r="K1254" s="531"/>
      <c r="L1254" s="531"/>
      <c r="M1254" s="531"/>
      <c r="N1254" s="531"/>
      <c r="O1254" s="483"/>
      <c r="P1254" s="483"/>
      <c r="Q1254" s="483"/>
      <c r="R1254" s="531"/>
      <c r="S1254" s="483"/>
      <c r="T1254" s="531"/>
      <c r="U1254" s="483"/>
      <c r="V1254" s="483"/>
      <c r="W1254" s="483"/>
      <c r="X1254" s="483"/>
      <c r="Y1254" s="483"/>
      <c r="Z1254" s="486"/>
      <c r="AA1254" s="38" t="s">
        <v>1294</v>
      </c>
      <c r="AB1254" s="38" t="s">
        <v>1294</v>
      </c>
      <c r="AC1254" s="21"/>
      <c r="AD1254" s="38"/>
      <c r="AE1254" s="22"/>
    </row>
    <row r="1255" spans="1:31" s="136" customFormat="1" ht="18" customHeight="1" x14ac:dyDescent="0.25">
      <c r="A1255" s="485">
        <f t="shared" si="374"/>
        <v>983</v>
      </c>
      <c r="B1255" s="339" t="s">
        <v>1409</v>
      </c>
      <c r="C1255" s="494">
        <f t="shared" si="372"/>
        <v>781090.23</v>
      </c>
      <c r="D1255" s="466">
        <f t="shared" si="375"/>
        <v>336766.75</v>
      </c>
      <c r="E1255" s="483"/>
      <c r="F1255" s="531"/>
      <c r="G1255" s="531"/>
      <c r="H1255" s="531">
        <v>336766.75</v>
      </c>
      <c r="I1255" s="531"/>
      <c r="J1255" s="531"/>
      <c r="K1255" s="531"/>
      <c r="L1255" s="531"/>
      <c r="M1255" s="531"/>
      <c r="N1255" s="531"/>
      <c r="O1255" s="483"/>
      <c r="P1255" s="483"/>
      <c r="Q1255" s="483"/>
      <c r="R1255" s="531">
        <v>143</v>
      </c>
      <c r="S1255" s="483">
        <v>444323.48</v>
      </c>
      <c r="T1255" s="531"/>
      <c r="U1255" s="483"/>
      <c r="V1255" s="483"/>
      <c r="W1255" s="483"/>
      <c r="X1255" s="483"/>
      <c r="Y1255" s="483"/>
      <c r="Z1255" s="486"/>
      <c r="AA1255" s="38" t="s">
        <v>1365</v>
      </c>
      <c r="AB1255" s="38" t="s">
        <v>1365</v>
      </c>
      <c r="AC1255" s="21"/>
      <c r="AD1255" s="38"/>
      <c r="AE1255" s="22"/>
    </row>
    <row r="1256" spans="1:31" s="136" customFormat="1" ht="18" customHeight="1" x14ac:dyDescent="0.25">
      <c r="A1256" s="485">
        <f t="shared" si="374"/>
        <v>984</v>
      </c>
      <c r="B1256" s="339" t="s">
        <v>1410</v>
      </c>
      <c r="C1256" s="494">
        <f t="shared" si="372"/>
        <v>990727.32</v>
      </c>
      <c r="D1256" s="466">
        <f t="shared" si="375"/>
        <v>0</v>
      </c>
      <c r="E1256" s="483"/>
      <c r="F1256" s="531"/>
      <c r="G1256" s="531"/>
      <c r="H1256" s="531"/>
      <c r="I1256" s="531"/>
      <c r="J1256" s="531"/>
      <c r="K1256" s="531"/>
      <c r="L1256" s="531"/>
      <c r="M1256" s="531"/>
      <c r="N1256" s="531"/>
      <c r="O1256" s="483"/>
      <c r="P1256" s="483"/>
      <c r="Q1256" s="483"/>
      <c r="R1256" s="531">
        <v>251</v>
      </c>
      <c r="S1256" s="483">
        <v>990727.32</v>
      </c>
      <c r="T1256" s="531"/>
      <c r="U1256" s="483"/>
      <c r="V1256" s="483"/>
      <c r="W1256" s="483"/>
      <c r="X1256" s="483"/>
      <c r="Y1256" s="483"/>
      <c r="Z1256" s="486"/>
      <c r="AA1256" s="38" t="s">
        <v>1296</v>
      </c>
      <c r="AB1256" s="38" t="s">
        <v>1296</v>
      </c>
      <c r="AC1256" s="21"/>
      <c r="AD1256" s="38"/>
      <c r="AE1256" s="22"/>
    </row>
    <row r="1257" spans="1:31" s="136" customFormat="1" ht="18" customHeight="1" x14ac:dyDescent="0.25">
      <c r="A1257" s="485">
        <f t="shared" si="374"/>
        <v>985</v>
      </c>
      <c r="B1257" s="339" t="s">
        <v>1411</v>
      </c>
      <c r="C1257" s="494">
        <f t="shared" si="372"/>
        <v>824716.73</v>
      </c>
      <c r="D1257" s="466">
        <f t="shared" si="375"/>
        <v>0</v>
      </c>
      <c r="E1257" s="483"/>
      <c r="F1257" s="531"/>
      <c r="G1257" s="531"/>
      <c r="H1257" s="531"/>
      <c r="I1257" s="531"/>
      <c r="J1257" s="531"/>
      <c r="K1257" s="531"/>
      <c r="L1257" s="531"/>
      <c r="M1257" s="531"/>
      <c r="N1257" s="531"/>
      <c r="O1257" s="483"/>
      <c r="P1257" s="483"/>
      <c r="Q1257" s="483"/>
      <c r="R1257" s="531">
        <v>258</v>
      </c>
      <c r="S1257" s="483">
        <v>824716.73</v>
      </c>
      <c r="T1257" s="531"/>
      <c r="U1257" s="483"/>
      <c r="V1257" s="483"/>
      <c r="W1257" s="483"/>
      <c r="X1257" s="483"/>
      <c r="Y1257" s="483"/>
      <c r="Z1257" s="486"/>
      <c r="AA1257" s="38" t="s">
        <v>1296</v>
      </c>
      <c r="AB1257" s="38" t="s">
        <v>1296</v>
      </c>
      <c r="AC1257" s="21"/>
      <c r="AD1257" s="38"/>
      <c r="AE1257" s="22"/>
    </row>
    <row r="1258" spans="1:31" s="136" customFormat="1" ht="18" customHeight="1" x14ac:dyDescent="0.25">
      <c r="A1258" s="485">
        <f t="shared" si="374"/>
        <v>986</v>
      </c>
      <c r="B1258" s="339" t="s">
        <v>1693</v>
      </c>
      <c r="C1258" s="494">
        <f t="shared" si="372"/>
        <v>880830.17999999993</v>
      </c>
      <c r="D1258" s="466">
        <f t="shared" si="375"/>
        <v>211845.35</v>
      </c>
      <c r="E1258" s="483"/>
      <c r="F1258" s="531"/>
      <c r="G1258" s="531"/>
      <c r="H1258" s="531">
        <v>211845.35</v>
      </c>
      <c r="I1258" s="531"/>
      <c r="J1258" s="531"/>
      <c r="K1258" s="531"/>
      <c r="L1258" s="531"/>
      <c r="M1258" s="531"/>
      <c r="N1258" s="531"/>
      <c r="O1258" s="483"/>
      <c r="P1258" s="483"/>
      <c r="Q1258" s="483"/>
      <c r="R1258" s="531">
        <v>71</v>
      </c>
      <c r="S1258" s="483">
        <v>668984.82999999996</v>
      </c>
      <c r="T1258" s="531"/>
      <c r="U1258" s="483"/>
      <c r="V1258" s="483"/>
      <c r="W1258" s="483"/>
      <c r="X1258" s="483"/>
      <c r="Y1258" s="483"/>
      <c r="Z1258" s="486"/>
      <c r="AA1258" s="38" t="s">
        <v>1365</v>
      </c>
      <c r="AB1258" s="38" t="s">
        <v>1365</v>
      </c>
      <c r="AC1258" s="21"/>
      <c r="AD1258" s="38"/>
      <c r="AE1258" s="22"/>
    </row>
    <row r="1259" spans="1:31" s="136" customFormat="1" ht="18" customHeight="1" x14ac:dyDescent="0.25">
      <c r="A1259" s="485">
        <f t="shared" si="374"/>
        <v>987</v>
      </c>
      <c r="B1259" s="339" t="s">
        <v>1413</v>
      </c>
      <c r="C1259" s="494">
        <f t="shared" si="372"/>
        <v>441491.76</v>
      </c>
      <c r="D1259" s="466">
        <f t="shared" si="375"/>
        <v>441491.76</v>
      </c>
      <c r="E1259" s="483"/>
      <c r="F1259" s="531"/>
      <c r="G1259" s="531"/>
      <c r="H1259" s="531">
        <v>441491.76</v>
      </c>
      <c r="I1259" s="531"/>
      <c r="J1259" s="531"/>
      <c r="K1259" s="531"/>
      <c r="L1259" s="531"/>
      <c r="M1259" s="531"/>
      <c r="N1259" s="531"/>
      <c r="O1259" s="483"/>
      <c r="P1259" s="483"/>
      <c r="Q1259" s="483"/>
      <c r="R1259" s="531"/>
      <c r="S1259" s="483"/>
      <c r="T1259" s="531"/>
      <c r="U1259" s="483"/>
      <c r="V1259" s="483"/>
      <c r="W1259" s="483"/>
      <c r="X1259" s="483"/>
      <c r="Y1259" s="483"/>
      <c r="Z1259" s="486"/>
      <c r="AA1259" s="38" t="s">
        <v>1365</v>
      </c>
      <c r="AB1259" s="38" t="s">
        <v>1365</v>
      </c>
      <c r="AC1259" s="21"/>
      <c r="AD1259" s="38"/>
      <c r="AE1259" s="22"/>
    </row>
    <row r="1260" spans="1:31" s="136" customFormat="1" ht="18" customHeight="1" x14ac:dyDescent="0.25">
      <c r="A1260" s="485">
        <f t="shared" si="374"/>
        <v>988</v>
      </c>
      <c r="B1260" s="339" t="s">
        <v>1414</v>
      </c>
      <c r="C1260" s="494">
        <f t="shared" si="372"/>
        <v>433769.09</v>
      </c>
      <c r="D1260" s="466">
        <f t="shared" si="375"/>
        <v>433769.09</v>
      </c>
      <c r="E1260" s="483"/>
      <c r="F1260" s="531"/>
      <c r="G1260" s="531"/>
      <c r="H1260" s="531">
        <v>433769.09</v>
      </c>
      <c r="I1260" s="531"/>
      <c r="J1260" s="531"/>
      <c r="K1260" s="531"/>
      <c r="L1260" s="531"/>
      <c r="M1260" s="531"/>
      <c r="N1260" s="531"/>
      <c r="O1260" s="483"/>
      <c r="P1260" s="483"/>
      <c r="Q1260" s="483"/>
      <c r="R1260" s="531"/>
      <c r="S1260" s="483"/>
      <c r="T1260" s="531"/>
      <c r="U1260" s="483"/>
      <c r="V1260" s="483"/>
      <c r="W1260" s="483"/>
      <c r="X1260" s="483"/>
      <c r="Y1260" s="483"/>
      <c r="Z1260" s="486"/>
      <c r="AA1260" s="38" t="s">
        <v>1391</v>
      </c>
      <c r="AB1260" s="38" t="s">
        <v>1391</v>
      </c>
      <c r="AC1260" s="21"/>
      <c r="AD1260" s="38"/>
      <c r="AE1260" s="22"/>
    </row>
    <row r="1261" spans="1:31" s="136" customFormat="1" ht="18" customHeight="1" x14ac:dyDescent="0.25">
      <c r="A1261" s="485">
        <f t="shared" si="374"/>
        <v>989</v>
      </c>
      <c r="B1261" s="339" t="s">
        <v>1415</v>
      </c>
      <c r="C1261" s="494">
        <f t="shared" si="372"/>
        <v>590269.28</v>
      </c>
      <c r="D1261" s="466">
        <f t="shared" si="375"/>
        <v>590269.28</v>
      </c>
      <c r="E1261" s="483"/>
      <c r="F1261" s="531"/>
      <c r="G1261" s="531"/>
      <c r="H1261" s="531"/>
      <c r="I1261" s="531">
        <v>590269.28</v>
      </c>
      <c r="J1261" s="531"/>
      <c r="K1261" s="531"/>
      <c r="L1261" s="531"/>
      <c r="M1261" s="531"/>
      <c r="N1261" s="531"/>
      <c r="O1261" s="483"/>
      <c r="P1261" s="483"/>
      <c r="Q1261" s="483"/>
      <c r="R1261" s="531"/>
      <c r="S1261" s="483"/>
      <c r="T1261" s="531"/>
      <c r="U1261" s="483"/>
      <c r="V1261" s="483"/>
      <c r="W1261" s="483"/>
      <c r="X1261" s="483"/>
      <c r="Y1261" s="483"/>
      <c r="Z1261" s="486"/>
      <c r="AA1261" s="38" t="s">
        <v>1416</v>
      </c>
      <c r="AB1261" s="38" t="s">
        <v>1416</v>
      </c>
      <c r="AC1261" s="21"/>
      <c r="AD1261" s="38"/>
      <c r="AE1261" s="22"/>
    </row>
    <row r="1262" spans="1:31" s="136" customFormat="1" ht="18" customHeight="1" x14ac:dyDescent="0.25">
      <c r="A1262" s="485">
        <f t="shared" si="374"/>
        <v>990</v>
      </c>
      <c r="B1262" s="339" t="s">
        <v>1417</v>
      </c>
      <c r="C1262" s="494">
        <f t="shared" si="372"/>
        <v>1075337.07</v>
      </c>
      <c r="D1262" s="466">
        <f t="shared" si="375"/>
        <v>1075337.07</v>
      </c>
      <c r="E1262" s="483"/>
      <c r="F1262" s="531"/>
      <c r="G1262" s="531"/>
      <c r="H1262" s="531"/>
      <c r="I1262" s="531">
        <v>1075337.07</v>
      </c>
      <c r="J1262" s="531"/>
      <c r="K1262" s="531"/>
      <c r="L1262" s="531"/>
      <c r="M1262" s="531"/>
      <c r="N1262" s="531"/>
      <c r="O1262" s="483"/>
      <c r="P1262" s="483"/>
      <c r="Q1262" s="483"/>
      <c r="R1262" s="531"/>
      <c r="S1262" s="483"/>
      <c r="T1262" s="531"/>
      <c r="U1262" s="483"/>
      <c r="V1262" s="483"/>
      <c r="W1262" s="483"/>
      <c r="X1262" s="483"/>
      <c r="Y1262" s="483"/>
      <c r="Z1262" s="486"/>
      <c r="AA1262" s="38" t="s">
        <v>1394</v>
      </c>
      <c r="AB1262" s="38" t="s">
        <v>1394</v>
      </c>
      <c r="AC1262" s="21"/>
      <c r="AD1262" s="38"/>
      <c r="AE1262" s="22"/>
    </row>
    <row r="1263" spans="1:31" s="40" customFormat="1" ht="18" customHeight="1" x14ac:dyDescent="0.25">
      <c r="A1263" s="485">
        <f t="shared" si="374"/>
        <v>991</v>
      </c>
      <c r="B1263" s="339" t="s">
        <v>1418</v>
      </c>
      <c r="C1263" s="494">
        <f t="shared" si="372"/>
        <v>362094.88</v>
      </c>
      <c r="D1263" s="466">
        <f t="shared" si="375"/>
        <v>0</v>
      </c>
      <c r="E1263" s="483"/>
      <c r="F1263" s="531"/>
      <c r="G1263" s="531"/>
      <c r="H1263" s="531"/>
      <c r="I1263" s="531"/>
      <c r="J1263" s="531"/>
      <c r="K1263" s="531"/>
      <c r="L1263" s="531"/>
      <c r="M1263" s="531"/>
      <c r="N1263" s="531"/>
      <c r="O1263" s="483"/>
      <c r="P1263" s="483"/>
      <c r="Q1263" s="483"/>
      <c r="R1263" s="531">
        <v>160</v>
      </c>
      <c r="S1263" s="483">
        <v>362094.88</v>
      </c>
      <c r="T1263" s="531"/>
      <c r="U1263" s="483"/>
      <c r="V1263" s="483"/>
      <c r="W1263" s="483"/>
      <c r="X1263" s="483"/>
      <c r="Y1263" s="483"/>
      <c r="Z1263" s="486"/>
      <c r="AA1263" s="38"/>
      <c r="AB1263" s="38"/>
      <c r="AC1263" s="39"/>
      <c r="AD1263" s="39"/>
      <c r="AE1263" s="4"/>
    </row>
    <row r="1264" spans="1:31" s="40" customFormat="1" ht="18" customHeight="1" x14ac:dyDescent="0.25">
      <c r="A1264" s="485">
        <f t="shared" si="374"/>
        <v>992</v>
      </c>
      <c r="B1264" s="339" t="s">
        <v>1419</v>
      </c>
      <c r="C1264" s="494">
        <f>D1264+M1264+O1264+Q1264+S1264+U1264+W1264+X1264+Y1264</f>
        <v>1164168.6100000001</v>
      </c>
      <c r="D1264" s="466">
        <f t="shared" si="375"/>
        <v>1164168.6100000001</v>
      </c>
      <c r="E1264" s="483"/>
      <c r="F1264" s="531"/>
      <c r="G1264" s="531">
        <v>1164168.6100000001</v>
      </c>
      <c r="H1264" s="531"/>
      <c r="I1264" s="531"/>
      <c r="J1264" s="531"/>
      <c r="K1264" s="531"/>
      <c r="L1264" s="531"/>
      <c r="M1264" s="531"/>
      <c r="N1264" s="531"/>
      <c r="O1264" s="483"/>
      <c r="P1264" s="483"/>
      <c r="Q1264" s="483"/>
      <c r="R1264" s="531"/>
      <c r="S1264" s="483"/>
      <c r="T1264" s="531"/>
      <c r="U1264" s="483"/>
      <c r="V1264" s="483"/>
      <c r="W1264" s="483"/>
      <c r="X1264" s="483"/>
      <c r="Y1264" s="483"/>
      <c r="Z1264" s="486"/>
      <c r="AA1264" s="38"/>
      <c r="AB1264" s="38"/>
      <c r="AC1264" s="39"/>
      <c r="AD1264" s="39"/>
      <c r="AE1264" s="4"/>
    </row>
    <row r="1265" spans="1:33" s="40" customFormat="1" ht="18" customHeight="1" x14ac:dyDescent="0.25">
      <c r="A1265" s="485">
        <f t="shared" si="374"/>
        <v>993</v>
      </c>
      <c r="B1265" s="339" t="s">
        <v>1420</v>
      </c>
      <c r="C1265" s="494">
        <f t="shared" si="372"/>
        <v>486103.1</v>
      </c>
      <c r="D1265" s="466">
        <f t="shared" si="375"/>
        <v>486103.1</v>
      </c>
      <c r="E1265" s="483"/>
      <c r="F1265" s="531"/>
      <c r="G1265" s="531"/>
      <c r="H1265" s="531"/>
      <c r="I1265" s="531">
        <v>486103.1</v>
      </c>
      <c r="J1265" s="531"/>
      <c r="K1265" s="531"/>
      <c r="L1265" s="531"/>
      <c r="M1265" s="531"/>
      <c r="N1265" s="531"/>
      <c r="O1265" s="483"/>
      <c r="P1265" s="483"/>
      <c r="Q1265" s="483"/>
      <c r="R1265" s="531"/>
      <c r="S1265" s="483"/>
      <c r="T1265" s="531"/>
      <c r="U1265" s="483"/>
      <c r="V1265" s="483"/>
      <c r="W1265" s="483"/>
      <c r="X1265" s="483"/>
      <c r="Y1265" s="483"/>
      <c r="Z1265" s="486"/>
      <c r="AA1265" s="38"/>
      <c r="AB1265" s="38"/>
      <c r="AC1265" s="39"/>
      <c r="AD1265" s="39"/>
      <c r="AE1265" s="4"/>
    </row>
    <row r="1266" spans="1:33" s="40" customFormat="1" ht="18" customHeight="1" x14ac:dyDescent="0.25">
      <c r="A1266" s="485">
        <f t="shared" si="374"/>
        <v>994</v>
      </c>
      <c r="B1266" s="339" t="s">
        <v>1421</v>
      </c>
      <c r="C1266" s="494">
        <f t="shared" si="372"/>
        <v>794955.96</v>
      </c>
      <c r="D1266" s="466">
        <f t="shared" si="375"/>
        <v>794955.96</v>
      </c>
      <c r="E1266" s="483"/>
      <c r="F1266" s="531"/>
      <c r="G1266" s="531"/>
      <c r="H1266" s="531"/>
      <c r="I1266" s="531">
        <v>794955.96</v>
      </c>
      <c r="J1266" s="531"/>
      <c r="K1266" s="531"/>
      <c r="L1266" s="531"/>
      <c r="M1266" s="531"/>
      <c r="N1266" s="531"/>
      <c r="O1266" s="483"/>
      <c r="P1266" s="483"/>
      <c r="Q1266" s="483"/>
      <c r="R1266" s="531"/>
      <c r="S1266" s="483"/>
      <c r="T1266" s="531"/>
      <c r="U1266" s="483"/>
      <c r="V1266" s="483"/>
      <c r="W1266" s="483"/>
      <c r="X1266" s="483"/>
      <c r="Y1266" s="483"/>
      <c r="Z1266" s="486"/>
      <c r="AA1266" s="38"/>
      <c r="AB1266" s="38"/>
      <c r="AC1266" s="39"/>
      <c r="AD1266" s="39"/>
      <c r="AE1266" s="4"/>
    </row>
    <row r="1267" spans="1:33" s="40" customFormat="1" ht="18" customHeight="1" x14ac:dyDescent="0.25">
      <c r="A1267" s="485">
        <f t="shared" si="374"/>
        <v>995</v>
      </c>
      <c r="B1267" s="339" t="s">
        <v>1422</v>
      </c>
      <c r="C1267" s="494">
        <f t="shared" si="372"/>
        <v>648219.21</v>
      </c>
      <c r="D1267" s="466">
        <f t="shared" si="375"/>
        <v>0</v>
      </c>
      <c r="E1267" s="483"/>
      <c r="F1267" s="531"/>
      <c r="G1267" s="531"/>
      <c r="H1267" s="531"/>
      <c r="I1267" s="531"/>
      <c r="J1267" s="531"/>
      <c r="K1267" s="531"/>
      <c r="L1267" s="531"/>
      <c r="M1267" s="531"/>
      <c r="N1267" s="531"/>
      <c r="O1267" s="483"/>
      <c r="P1267" s="483"/>
      <c r="Q1267" s="483"/>
      <c r="R1267" s="531">
        <v>158</v>
      </c>
      <c r="S1267" s="483">
        <v>648219.21</v>
      </c>
      <c r="T1267" s="531"/>
      <c r="U1267" s="483"/>
      <c r="V1267" s="483"/>
      <c r="W1267" s="483"/>
      <c r="X1267" s="483"/>
      <c r="Y1267" s="483"/>
      <c r="Z1267" s="486"/>
      <c r="AA1267" s="38"/>
      <c r="AB1267" s="38"/>
      <c r="AC1267" s="39"/>
      <c r="AD1267" s="39"/>
      <c r="AE1267" s="4"/>
    </row>
    <row r="1268" spans="1:33" s="40" customFormat="1" ht="18" customHeight="1" x14ac:dyDescent="0.25">
      <c r="A1268" s="485">
        <f t="shared" si="374"/>
        <v>996</v>
      </c>
      <c r="B1268" s="339" t="s">
        <v>1423</v>
      </c>
      <c r="C1268" s="494">
        <f t="shared" si="372"/>
        <v>545655.9</v>
      </c>
      <c r="D1268" s="466">
        <f t="shared" si="375"/>
        <v>545655.9</v>
      </c>
      <c r="E1268" s="483"/>
      <c r="F1268" s="531"/>
      <c r="G1268" s="531"/>
      <c r="H1268" s="531"/>
      <c r="I1268" s="531"/>
      <c r="J1268" s="531">
        <v>545655.9</v>
      </c>
      <c r="K1268" s="531"/>
      <c r="L1268" s="531"/>
      <c r="M1268" s="531"/>
      <c r="N1268" s="531"/>
      <c r="O1268" s="483"/>
      <c r="P1268" s="483"/>
      <c r="Q1268" s="483"/>
      <c r="R1268" s="531"/>
      <c r="S1268" s="483"/>
      <c r="T1268" s="531"/>
      <c r="U1268" s="483"/>
      <c r="V1268" s="483"/>
      <c r="W1268" s="483"/>
      <c r="X1268" s="483"/>
      <c r="Y1268" s="483"/>
      <c r="Z1268" s="486"/>
      <c r="AA1268" s="38"/>
      <c r="AB1268" s="38"/>
      <c r="AC1268" s="39"/>
      <c r="AD1268" s="39"/>
      <c r="AE1268" s="4"/>
    </row>
    <row r="1269" spans="1:33" s="40" customFormat="1" ht="18" customHeight="1" x14ac:dyDescent="0.25">
      <c r="A1269" s="485">
        <f t="shared" si="374"/>
        <v>997</v>
      </c>
      <c r="B1269" s="339" t="s">
        <v>1424</v>
      </c>
      <c r="C1269" s="494">
        <f t="shared" si="372"/>
        <v>752638.79</v>
      </c>
      <c r="D1269" s="466">
        <f t="shared" si="375"/>
        <v>752638.79</v>
      </c>
      <c r="E1269" s="483"/>
      <c r="F1269" s="531"/>
      <c r="G1269" s="531"/>
      <c r="H1269" s="531"/>
      <c r="I1269" s="531">
        <v>752638.79</v>
      </c>
      <c r="J1269" s="531"/>
      <c r="K1269" s="531"/>
      <c r="L1269" s="531"/>
      <c r="M1269" s="531"/>
      <c r="N1269" s="531"/>
      <c r="O1269" s="483"/>
      <c r="P1269" s="483"/>
      <c r="Q1269" s="483"/>
      <c r="R1269" s="531"/>
      <c r="S1269" s="483"/>
      <c r="T1269" s="531"/>
      <c r="U1269" s="483"/>
      <c r="V1269" s="483"/>
      <c r="W1269" s="483"/>
      <c r="X1269" s="483"/>
      <c r="Y1269" s="483"/>
      <c r="Z1269" s="486"/>
      <c r="AA1269" s="38"/>
      <c r="AB1269" s="38"/>
      <c r="AC1269" s="39"/>
      <c r="AD1269" s="39"/>
      <c r="AE1269" s="4"/>
    </row>
    <row r="1270" spans="1:33" s="40" customFormat="1" ht="18" customHeight="1" x14ac:dyDescent="0.25">
      <c r="A1270" s="485">
        <f t="shared" si="374"/>
        <v>998</v>
      </c>
      <c r="B1270" s="339" t="s">
        <v>1425</v>
      </c>
      <c r="C1270" s="494">
        <f t="shared" si="372"/>
        <v>1242314.54</v>
      </c>
      <c r="D1270" s="466">
        <f t="shared" si="375"/>
        <v>1242314.54</v>
      </c>
      <c r="E1270" s="483"/>
      <c r="F1270" s="531"/>
      <c r="G1270" s="531"/>
      <c r="H1270" s="531"/>
      <c r="I1270" s="531">
        <v>1242314.54</v>
      </c>
      <c r="J1270" s="531"/>
      <c r="K1270" s="531"/>
      <c r="L1270" s="531"/>
      <c r="M1270" s="531"/>
      <c r="N1270" s="531"/>
      <c r="O1270" s="483"/>
      <c r="P1270" s="483"/>
      <c r="Q1270" s="483"/>
      <c r="R1270" s="531"/>
      <c r="S1270" s="483"/>
      <c r="T1270" s="531"/>
      <c r="U1270" s="483"/>
      <c r="V1270" s="483"/>
      <c r="W1270" s="483"/>
      <c r="X1270" s="483"/>
      <c r="Y1270" s="483"/>
      <c r="Z1270" s="486"/>
      <c r="AA1270" s="38"/>
      <c r="AB1270" s="38"/>
      <c r="AC1270" s="39"/>
      <c r="AD1270" s="39"/>
      <c r="AE1270" s="4"/>
    </row>
    <row r="1271" spans="1:33" s="40" customFormat="1" ht="18" customHeight="1" x14ac:dyDescent="0.25">
      <c r="A1271" s="485">
        <f t="shared" si="374"/>
        <v>999</v>
      </c>
      <c r="B1271" s="339" t="s">
        <v>1426</v>
      </c>
      <c r="C1271" s="494">
        <f t="shared" si="372"/>
        <v>1155121.73</v>
      </c>
      <c r="D1271" s="466">
        <f t="shared" si="375"/>
        <v>1155121.73</v>
      </c>
      <c r="E1271" s="483"/>
      <c r="F1271" s="531"/>
      <c r="G1271" s="531">
        <v>1155121.73</v>
      </c>
      <c r="H1271" s="531"/>
      <c r="I1271" s="531"/>
      <c r="J1271" s="531"/>
      <c r="K1271" s="531"/>
      <c r="L1271" s="531"/>
      <c r="M1271" s="531"/>
      <c r="N1271" s="531"/>
      <c r="O1271" s="483"/>
      <c r="P1271" s="483"/>
      <c r="Q1271" s="483"/>
      <c r="R1271" s="531"/>
      <c r="S1271" s="483"/>
      <c r="T1271" s="531"/>
      <c r="U1271" s="483"/>
      <c r="V1271" s="483"/>
      <c r="W1271" s="483"/>
      <c r="X1271" s="483"/>
      <c r="Y1271" s="483"/>
      <c r="Z1271" s="486"/>
      <c r="AA1271" s="38"/>
      <c r="AB1271" s="38"/>
      <c r="AC1271" s="39"/>
      <c r="AD1271" s="39"/>
      <c r="AE1271" s="4"/>
    </row>
    <row r="1272" spans="1:33" s="40" customFormat="1" ht="18" customHeight="1" x14ac:dyDescent="0.25">
      <c r="A1272" s="485">
        <f t="shared" si="374"/>
        <v>1000</v>
      </c>
      <c r="B1272" s="339" t="s">
        <v>1427</v>
      </c>
      <c r="C1272" s="494">
        <f t="shared" si="372"/>
        <v>679285.33</v>
      </c>
      <c r="D1272" s="466">
        <f t="shared" si="375"/>
        <v>0</v>
      </c>
      <c r="E1272" s="483"/>
      <c r="F1272" s="531"/>
      <c r="G1272" s="531"/>
      <c r="H1272" s="531"/>
      <c r="I1272" s="531"/>
      <c r="J1272" s="531"/>
      <c r="K1272" s="531"/>
      <c r="L1272" s="531"/>
      <c r="M1272" s="531"/>
      <c r="N1272" s="531"/>
      <c r="O1272" s="483"/>
      <c r="P1272" s="483"/>
      <c r="Q1272" s="483"/>
      <c r="R1272" s="531">
        <v>136</v>
      </c>
      <c r="S1272" s="483">
        <v>679285.33</v>
      </c>
      <c r="T1272" s="531"/>
      <c r="U1272" s="483"/>
      <c r="V1272" s="483"/>
      <c r="W1272" s="483"/>
      <c r="X1272" s="483"/>
      <c r="Y1272" s="483"/>
      <c r="Z1272" s="486"/>
      <c r="AA1272" s="38"/>
      <c r="AB1272" s="38"/>
      <c r="AC1272" s="39"/>
      <c r="AD1272" s="39"/>
      <c r="AE1272" s="4"/>
    </row>
    <row r="1273" spans="1:33" s="40" customFormat="1" ht="18" customHeight="1" x14ac:dyDescent="0.25">
      <c r="A1273" s="485">
        <f t="shared" si="374"/>
        <v>1001</v>
      </c>
      <c r="B1273" s="339" t="s">
        <v>1428</v>
      </c>
      <c r="C1273" s="494">
        <f t="shared" si="372"/>
        <v>1030858.62</v>
      </c>
      <c r="D1273" s="466">
        <f t="shared" si="375"/>
        <v>1030858.62</v>
      </c>
      <c r="E1273" s="483"/>
      <c r="F1273" s="531"/>
      <c r="G1273" s="531">
        <v>1030858.62</v>
      </c>
      <c r="H1273" s="531"/>
      <c r="I1273" s="531"/>
      <c r="J1273" s="531"/>
      <c r="K1273" s="531"/>
      <c r="L1273" s="531"/>
      <c r="M1273" s="531"/>
      <c r="N1273" s="531"/>
      <c r="O1273" s="483"/>
      <c r="P1273" s="483"/>
      <c r="Q1273" s="483"/>
      <c r="R1273" s="531"/>
      <c r="S1273" s="483"/>
      <c r="T1273" s="531"/>
      <c r="U1273" s="483"/>
      <c r="V1273" s="483"/>
      <c r="W1273" s="483"/>
      <c r="X1273" s="483"/>
      <c r="Y1273" s="483"/>
      <c r="Z1273" s="486"/>
      <c r="AA1273" s="38"/>
      <c r="AB1273" s="38"/>
      <c r="AC1273" s="39"/>
      <c r="AD1273" s="39"/>
      <c r="AE1273" s="4"/>
    </row>
    <row r="1274" spans="1:33" ht="18" customHeight="1" x14ac:dyDescent="0.25">
      <c r="A1274" s="485">
        <f t="shared" si="374"/>
        <v>1002</v>
      </c>
      <c r="B1274" s="339" t="s">
        <v>329</v>
      </c>
      <c r="C1274" s="494">
        <f t="shared" si="372"/>
        <v>871053.58000000007</v>
      </c>
      <c r="D1274" s="466">
        <f>E1274+F1274+G1274+H1274+I1274+J1274</f>
        <v>871053.58000000007</v>
      </c>
      <c r="E1274" s="483"/>
      <c r="F1274" s="531">
        <v>488822.08</v>
      </c>
      <c r="G1274" s="531"/>
      <c r="H1274" s="531"/>
      <c r="I1274" s="531"/>
      <c r="J1274" s="531">
        <v>382231.5</v>
      </c>
      <c r="K1274" s="531"/>
      <c r="L1274" s="531"/>
      <c r="M1274" s="531"/>
      <c r="N1274" s="531"/>
      <c r="O1274" s="483"/>
      <c r="P1274" s="483"/>
      <c r="Q1274" s="483"/>
      <c r="R1274" s="531"/>
      <c r="S1274" s="483"/>
      <c r="T1274" s="531"/>
      <c r="U1274" s="483"/>
      <c r="V1274" s="483"/>
      <c r="W1274" s="483"/>
      <c r="X1274" s="483"/>
      <c r="Y1274" s="483"/>
      <c r="Z1274" s="486"/>
      <c r="AA1274" s="38"/>
      <c r="AB1274" s="38"/>
      <c r="AC1274" s="90"/>
      <c r="AD1274" s="90"/>
    </row>
    <row r="1275" spans="1:33" ht="18" customHeight="1" x14ac:dyDescent="0.25">
      <c r="A1275" s="485">
        <f t="shared" si="374"/>
        <v>1003</v>
      </c>
      <c r="B1275" s="339" t="s">
        <v>330</v>
      </c>
      <c r="C1275" s="494">
        <f t="shared" si="372"/>
        <v>931466.04</v>
      </c>
      <c r="D1275" s="466">
        <f>E1275+F1275+G1275+H1275+I1275+J1275</f>
        <v>931466.04</v>
      </c>
      <c r="E1275" s="483"/>
      <c r="F1275" s="531">
        <v>491309.52</v>
      </c>
      <c r="G1275" s="531"/>
      <c r="H1275" s="531"/>
      <c r="I1275" s="531"/>
      <c r="J1275" s="531">
        <v>440156.52</v>
      </c>
      <c r="K1275" s="531"/>
      <c r="L1275" s="531"/>
      <c r="M1275" s="531"/>
      <c r="N1275" s="531"/>
      <c r="O1275" s="483"/>
      <c r="P1275" s="483"/>
      <c r="Q1275" s="483"/>
      <c r="R1275" s="531"/>
      <c r="S1275" s="483"/>
      <c r="T1275" s="531"/>
      <c r="U1275" s="483"/>
      <c r="V1275" s="483"/>
      <c r="W1275" s="483"/>
      <c r="X1275" s="483"/>
      <c r="Y1275" s="483"/>
      <c r="Z1275" s="486"/>
      <c r="AA1275" s="38"/>
      <c r="AB1275" s="38"/>
      <c r="AC1275" s="90"/>
      <c r="AD1275" s="90"/>
    </row>
    <row r="1276" spans="1:33" ht="18" customHeight="1" x14ac:dyDescent="0.25">
      <c r="A1276" s="485">
        <f t="shared" si="374"/>
        <v>1004</v>
      </c>
      <c r="B1276" s="339" t="s">
        <v>331</v>
      </c>
      <c r="C1276" s="494">
        <f t="shared" si="372"/>
        <v>1016547.5800000001</v>
      </c>
      <c r="D1276" s="466">
        <f>E1276+F1276+G1276+H1276+I1276+J1276</f>
        <v>1016547.5800000001</v>
      </c>
      <c r="E1276" s="483"/>
      <c r="F1276" s="531">
        <v>576391.06000000006</v>
      </c>
      <c r="G1276" s="531"/>
      <c r="H1276" s="531"/>
      <c r="I1276" s="531"/>
      <c r="J1276" s="531">
        <v>440156.52</v>
      </c>
      <c r="K1276" s="531"/>
      <c r="L1276" s="531"/>
      <c r="M1276" s="531"/>
      <c r="N1276" s="531"/>
      <c r="O1276" s="483"/>
      <c r="P1276" s="483"/>
      <c r="Q1276" s="483"/>
      <c r="R1276" s="531"/>
      <c r="S1276" s="483"/>
      <c r="T1276" s="531"/>
      <c r="U1276" s="483"/>
      <c r="V1276" s="483"/>
      <c r="W1276" s="483"/>
      <c r="X1276" s="483"/>
      <c r="Y1276" s="483"/>
      <c r="Z1276" s="486"/>
      <c r="AA1276" s="38"/>
      <c r="AB1276" s="38"/>
      <c r="AC1276" s="90"/>
      <c r="AD1276" s="90"/>
    </row>
    <row r="1277" spans="1:33" ht="18" customHeight="1" x14ac:dyDescent="0.25">
      <c r="A1277" s="485">
        <f t="shared" si="374"/>
        <v>1005</v>
      </c>
      <c r="B1277" s="339" t="s">
        <v>332</v>
      </c>
      <c r="C1277" s="494">
        <f t="shared" si="372"/>
        <v>904187.98</v>
      </c>
      <c r="D1277" s="466">
        <f>E1277+F1277+G1277+H1277+I1277+J1277</f>
        <v>904187.98</v>
      </c>
      <c r="E1277" s="483"/>
      <c r="F1277" s="531">
        <v>464031.46</v>
      </c>
      <c r="G1277" s="531"/>
      <c r="H1277" s="531"/>
      <c r="I1277" s="531"/>
      <c r="J1277" s="531">
        <v>440156.52</v>
      </c>
      <c r="K1277" s="531"/>
      <c r="L1277" s="531"/>
      <c r="M1277" s="531"/>
      <c r="N1277" s="531"/>
      <c r="O1277" s="483"/>
      <c r="P1277" s="483"/>
      <c r="Q1277" s="483"/>
      <c r="R1277" s="531"/>
      <c r="S1277" s="483"/>
      <c r="T1277" s="531"/>
      <c r="U1277" s="483"/>
      <c r="V1277" s="483"/>
      <c r="W1277" s="483"/>
      <c r="X1277" s="483"/>
      <c r="Y1277" s="483"/>
      <c r="Z1277" s="486"/>
      <c r="AA1277" s="38"/>
      <c r="AB1277" s="38"/>
      <c r="AC1277" s="90"/>
      <c r="AD1277" s="90"/>
    </row>
    <row r="1278" spans="1:33" ht="18" customHeight="1" x14ac:dyDescent="0.25">
      <c r="A1278" s="485">
        <f t="shared" si="374"/>
        <v>1006</v>
      </c>
      <c r="B1278" s="339" t="s">
        <v>333</v>
      </c>
      <c r="C1278" s="494">
        <f t="shared" si="372"/>
        <v>1018564.2000000001</v>
      </c>
      <c r="D1278" s="466">
        <f>E1278+F1278+G1278+H1278+I1278+J1278</f>
        <v>1018564.2000000001</v>
      </c>
      <c r="E1278" s="483"/>
      <c r="F1278" s="531">
        <v>578407.68000000005</v>
      </c>
      <c r="G1278" s="531"/>
      <c r="H1278" s="531"/>
      <c r="I1278" s="531"/>
      <c r="J1278" s="531">
        <v>440156.52</v>
      </c>
      <c r="K1278" s="531"/>
      <c r="L1278" s="531"/>
      <c r="M1278" s="531"/>
      <c r="N1278" s="531"/>
      <c r="O1278" s="483"/>
      <c r="P1278" s="483"/>
      <c r="Q1278" s="483"/>
      <c r="R1278" s="531"/>
      <c r="S1278" s="483"/>
      <c r="T1278" s="531"/>
      <c r="U1278" s="483"/>
      <c r="V1278" s="483"/>
      <c r="W1278" s="483"/>
      <c r="X1278" s="483"/>
      <c r="Y1278" s="483"/>
      <c r="Z1278" s="486"/>
      <c r="AA1278" s="38"/>
      <c r="AB1278" s="38"/>
      <c r="AC1278" s="90"/>
      <c r="AD1278" s="90"/>
    </row>
    <row r="1279" spans="1:33" ht="18" customHeight="1" x14ac:dyDescent="0.25">
      <c r="A1279" s="558" t="s">
        <v>17</v>
      </c>
      <c r="B1279" s="558"/>
      <c r="C1279" s="486">
        <f t="shared" ref="C1279:Y1279" si="376">SUM(C1222:C1278)</f>
        <v>42813460.879999995</v>
      </c>
      <c r="D1279" s="483">
        <f t="shared" si="376"/>
        <v>29260791.919999994</v>
      </c>
      <c r="E1279" s="483">
        <f t="shared" si="376"/>
        <v>0</v>
      </c>
      <c r="F1279" s="483">
        <f t="shared" si="376"/>
        <v>7636129.3500000006</v>
      </c>
      <c r="G1279" s="483">
        <f t="shared" si="376"/>
        <v>6229113.79</v>
      </c>
      <c r="H1279" s="483">
        <f t="shared" si="376"/>
        <v>5195718.0199999996</v>
      </c>
      <c r="I1279" s="483">
        <f t="shared" si="376"/>
        <v>7511317.2800000003</v>
      </c>
      <c r="J1279" s="483">
        <f t="shared" si="376"/>
        <v>2688513.48</v>
      </c>
      <c r="K1279" s="483">
        <f t="shared" si="376"/>
        <v>0</v>
      </c>
      <c r="L1279" s="483">
        <f t="shared" si="376"/>
        <v>0</v>
      </c>
      <c r="M1279" s="483">
        <f t="shared" si="376"/>
        <v>0</v>
      </c>
      <c r="N1279" s="483">
        <f t="shared" si="376"/>
        <v>669.5</v>
      </c>
      <c r="O1279" s="483">
        <f t="shared" si="376"/>
        <v>914732.46</v>
      </c>
      <c r="P1279" s="483">
        <f t="shared" si="376"/>
        <v>0</v>
      </c>
      <c r="Q1279" s="483">
        <f t="shared" si="376"/>
        <v>0</v>
      </c>
      <c r="R1279" s="483">
        <f t="shared" si="376"/>
        <v>2327</v>
      </c>
      <c r="S1279" s="483">
        <f t="shared" si="376"/>
        <v>10085903.4</v>
      </c>
      <c r="T1279" s="483">
        <f t="shared" si="376"/>
        <v>0</v>
      </c>
      <c r="U1279" s="483">
        <f t="shared" si="376"/>
        <v>0</v>
      </c>
      <c r="V1279" s="483">
        <f t="shared" si="376"/>
        <v>0</v>
      </c>
      <c r="W1279" s="483">
        <f t="shared" si="376"/>
        <v>0</v>
      </c>
      <c r="X1279" s="483">
        <f t="shared" si="376"/>
        <v>0</v>
      </c>
      <c r="Y1279" s="483">
        <f t="shared" si="376"/>
        <v>2552033.0999999996</v>
      </c>
      <c r="Z1279" s="486">
        <f>(C1279-Y1279)*0.0214</f>
        <v>861594.55449199979</v>
      </c>
      <c r="AA1279" s="38"/>
      <c r="AB1279" s="38"/>
      <c r="AC1279" s="90"/>
      <c r="AD1279" s="90"/>
      <c r="AG1279" s="91"/>
    </row>
    <row r="1280" spans="1:33" ht="18" customHeight="1" x14ac:dyDescent="0.25">
      <c r="A1280" s="607" t="s">
        <v>93</v>
      </c>
      <c r="B1280" s="608"/>
      <c r="C1280" s="609"/>
      <c r="D1280" s="689"/>
      <c r="E1280" s="689"/>
      <c r="F1280" s="689"/>
      <c r="G1280" s="689"/>
      <c r="H1280" s="689"/>
      <c r="I1280" s="689"/>
      <c r="J1280" s="689"/>
      <c r="K1280" s="689"/>
      <c r="L1280" s="689"/>
      <c r="M1280" s="689"/>
      <c r="N1280" s="689"/>
      <c r="O1280" s="689"/>
      <c r="P1280" s="689"/>
      <c r="Q1280" s="689"/>
      <c r="R1280" s="689"/>
      <c r="S1280" s="689"/>
      <c r="T1280" s="689"/>
      <c r="U1280" s="689"/>
      <c r="V1280" s="689"/>
      <c r="W1280" s="689"/>
      <c r="X1280" s="689"/>
      <c r="Y1280" s="689"/>
      <c r="Z1280" s="538"/>
      <c r="AA1280" s="38"/>
      <c r="AB1280" s="38"/>
      <c r="AD1280" s="90"/>
    </row>
    <row r="1281" spans="1:33" ht="18" customHeight="1" x14ac:dyDescent="0.25">
      <c r="A1281" s="134">
        <f>A1278+1</f>
        <v>1007</v>
      </c>
      <c r="B1281" s="339" t="s">
        <v>334</v>
      </c>
      <c r="C1281" s="494">
        <f t="shared" ref="C1281:C1287" si="377">D1281+M1281+O1281+Q1281+S1281+U1281+W1281+X1281+Y1281</f>
        <v>659451.26</v>
      </c>
      <c r="D1281" s="466">
        <f t="shared" ref="D1281:D1287" si="378">E1281+F1281+G1281+H1281+I1281+J1281</f>
        <v>659451.26</v>
      </c>
      <c r="E1281" s="483"/>
      <c r="F1281" s="483">
        <v>659451.26</v>
      </c>
      <c r="G1281" s="483"/>
      <c r="H1281" s="483"/>
      <c r="I1281" s="483"/>
      <c r="J1281" s="483"/>
      <c r="K1281" s="483"/>
      <c r="L1281" s="483"/>
      <c r="M1281" s="483"/>
      <c r="N1281" s="483"/>
      <c r="O1281" s="483"/>
      <c r="P1281" s="483"/>
      <c r="Q1281" s="483"/>
      <c r="R1281" s="483"/>
      <c r="S1281" s="483"/>
      <c r="T1281" s="483"/>
      <c r="U1281" s="483"/>
      <c r="V1281" s="483"/>
      <c r="W1281" s="483"/>
      <c r="X1281" s="483"/>
      <c r="Y1281" s="483"/>
      <c r="Z1281" s="486"/>
      <c r="AA1281" s="38"/>
      <c r="AB1281" s="38"/>
      <c r="AC1281" s="90"/>
      <c r="AD1281" s="90"/>
    </row>
    <row r="1282" spans="1:33" ht="18" customHeight="1" x14ac:dyDescent="0.25">
      <c r="A1282" s="134">
        <f t="shared" ref="A1282:A1287" si="379">A1281+1</f>
        <v>1008</v>
      </c>
      <c r="B1282" s="339" t="s">
        <v>335</v>
      </c>
      <c r="C1282" s="494">
        <f t="shared" si="377"/>
        <v>589041.84</v>
      </c>
      <c r="D1282" s="466">
        <f t="shared" si="378"/>
        <v>589041.84</v>
      </c>
      <c r="E1282" s="483"/>
      <c r="F1282" s="483">
        <v>589041.84</v>
      </c>
      <c r="G1282" s="483"/>
      <c r="H1282" s="483"/>
      <c r="I1282" s="483"/>
      <c r="J1282" s="483"/>
      <c r="K1282" s="483"/>
      <c r="L1282" s="483"/>
      <c r="M1282" s="483"/>
      <c r="N1282" s="483"/>
      <c r="O1282" s="483"/>
      <c r="P1282" s="483"/>
      <c r="Q1282" s="483"/>
      <c r="R1282" s="483"/>
      <c r="S1282" s="483"/>
      <c r="T1282" s="483"/>
      <c r="U1282" s="483"/>
      <c r="V1282" s="483"/>
      <c r="W1282" s="483"/>
      <c r="X1282" s="483"/>
      <c r="Y1282" s="483"/>
      <c r="Z1282" s="486"/>
      <c r="AA1282" s="38"/>
      <c r="AB1282" s="38"/>
      <c r="AC1282" s="90"/>
      <c r="AD1282" s="90"/>
    </row>
    <row r="1283" spans="1:33" ht="18" customHeight="1" x14ac:dyDescent="0.25">
      <c r="A1283" s="134">
        <f t="shared" si="379"/>
        <v>1009</v>
      </c>
      <c r="B1283" s="339" t="s">
        <v>336</v>
      </c>
      <c r="C1283" s="494">
        <f t="shared" si="377"/>
        <v>265607.38</v>
      </c>
      <c r="D1283" s="466">
        <f t="shared" si="378"/>
        <v>265607.38</v>
      </c>
      <c r="E1283" s="483"/>
      <c r="F1283" s="483">
        <v>265607.38</v>
      </c>
      <c r="G1283" s="483"/>
      <c r="H1283" s="483"/>
      <c r="I1283" s="483"/>
      <c r="J1283" s="483"/>
      <c r="K1283" s="483"/>
      <c r="L1283" s="483"/>
      <c r="M1283" s="483"/>
      <c r="N1283" s="483"/>
      <c r="O1283" s="483"/>
      <c r="P1283" s="483"/>
      <c r="Q1283" s="483"/>
      <c r="R1283" s="483"/>
      <c r="S1283" s="483"/>
      <c r="T1283" s="483"/>
      <c r="U1283" s="483"/>
      <c r="V1283" s="483"/>
      <c r="W1283" s="483"/>
      <c r="X1283" s="483"/>
      <c r="Y1283" s="483"/>
      <c r="Z1283" s="486"/>
      <c r="AA1283" s="38"/>
      <c r="AB1283" s="38"/>
      <c r="AD1283" s="90"/>
    </row>
    <row r="1284" spans="1:33" ht="18" customHeight="1" x14ac:dyDescent="0.25">
      <c r="A1284" s="134">
        <f t="shared" si="379"/>
        <v>1010</v>
      </c>
      <c r="B1284" s="339" t="s">
        <v>337</v>
      </c>
      <c r="C1284" s="494">
        <f t="shared" si="377"/>
        <v>11806085.26</v>
      </c>
      <c r="D1284" s="466">
        <f t="shared" si="378"/>
        <v>507801.19999999995</v>
      </c>
      <c r="E1284" s="483"/>
      <c r="F1284" s="483">
        <v>347335.36</v>
      </c>
      <c r="G1284" s="483"/>
      <c r="H1284" s="483"/>
      <c r="I1284" s="483"/>
      <c r="J1284" s="483">
        <v>160465.84</v>
      </c>
      <c r="K1284" s="483"/>
      <c r="L1284" s="483"/>
      <c r="M1284" s="483"/>
      <c r="N1284" s="483">
        <v>443</v>
      </c>
      <c r="O1284" s="483">
        <v>2645244.94</v>
      </c>
      <c r="P1284" s="483"/>
      <c r="Q1284" s="483"/>
      <c r="R1284" s="483">
        <v>442</v>
      </c>
      <c r="S1284" s="483">
        <v>4974798.58</v>
      </c>
      <c r="T1284" s="483">
        <v>55.8</v>
      </c>
      <c r="U1284" s="483">
        <v>3678240.54</v>
      </c>
      <c r="V1284" s="483"/>
      <c r="W1284" s="483"/>
      <c r="X1284" s="483"/>
      <c r="Y1284" s="483"/>
      <c r="Z1284" s="486"/>
      <c r="AA1284" s="38"/>
      <c r="AB1284" s="38"/>
      <c r="AD1284" s="90"/>
    </row>
    <row r="1285" spans="1:33" ht="18" customHeight="1" x14ac:dyDescent="0.25">
      <c r="A1285" s="134">
        <f t="shared" si="379"/>
        <v>1011</v>
      </c>
      <c r="B1285" s="339" t="s">
        <v>338</v>
      </c>
      <c r="C1285" s="494">
        <f t="shared" si="377"/>
        <v>11458749.899999999</v>
      </c>
      <c r="D1285" s="466">
        <f t="shared" si="378"/>
        <v>160465.84</v>
      </c>
      <c r="E1285" s="483"/>
      <c r="F1285" s="483"/>
      <c r="G1285" s="483"/>
      <c r="H1285" s="483"/>
      <c r="I1285" s="483"/>
      <c r="J1285" s="483">
        <v>160465.84</v>
      </c>
      <c r="K1285" s="483"/>
      <c r="L1285" s="483"/>
      <c r="M1285" s="483"/>
      <c r="N1285" s="483">
        <v>443</v>
      </c>
      <c r="O1285" s="483">
        <v>2645244.94</v>
      </c>
      <c r="P1285" s="483"/>
      <c r="Q1285" s="483"/>
      <c r="R1285" s="483">
        <v>442</v>
      </c>
      <c r="S1285" s="483">
        <v>4974798.58</v>
      </c>
      <c r="T1285" s="483">
        <v>55.8</v>
      </c>
      <c r="U1285" s="483">
        <v>3678240.54</v>
      </c>
      <c r="V1285" s="483"/>
      <c r="W1285" s="483"/>
      <c r="X1285" s="483"/>
      <c r="Y1285" s="483"/>
      <c r="Z1285" s="486"/>
      <c r="AA1285" s="38"/>
      <c r="AB1285" s="38"/>
      <c r="AD1285" s="90"/>
    </row>
    <row r="1286" spans="1:33" ht="18" customHeight="1" x14ac:dyDescent="0.25">
      <c r="A1286" s="134">
        <f t="shared" si="379"/>
        <v>1012</v>
      </c>
      <c r="B1286" s="339" t="s">
        <v>339</v>
      </c>
      <c r="C1286" s="494">
        <f t="shared" si="377"/>
        <v>11458749.899999999</v>
      </c>
      <c r="D1286" s="466">
        <f t="shared" si="378"/>
        <v>160465.84</v>
      </c>
      <c r="E1286" s="483"/>
      <c r="F1286" s="483"/>
      <c r="G1286" s="483"/>
      <c r="H1286" s="483"/>
      <c r="I1286" s="483"/>
      <c r="J1286" s="483">
        <v>160465.84</v>
      </c>
      <c r="K1286" s="483"/>
      <c r="L1286" s="483"/>
      <c r="M1286" s="483"/>
      <c r="N1286" s="483">
        <v>443</v>
      </c>
      <c r="O1286" s="483">
        <v>2645244.94</v>
      </c>
      <c r="P1286" s="483"/>
      <c r="Q1286" s="483"/>
      <c r="R1286" s="483">
        <v>442</v>
      </c>
      <c r="S1286" s="483">
        <v>4974798.58</v>
      </c>
      <c r="T1286" s="483">
        <v>55.8</v>
      </c>
      <c r="U1286" s="483">
        <v>3678240.54</v>
      </c>
      <c r="V1286" s="483"/>
      <c r="W1286" s="483"/>
      <c r="X1286" s="483"/>
      <c r="Y1286" s="483"/>
      <c r="Z1286" s="486"/>
      <c r="AA1286" s="38"/>
      <c r="AB1286" s="38"/>
      <c r="AD1286" s="90"/>
    </row>
    <row r="1287" spans="1:33" ht="18" customHeight="1" x14ac:dyDescent="0.25">
      <c r="A1287" s="134">
        <f t="shared" si="379"/>
        <v>1013</v>
      </c>
      <c r="B1287" s="339" t="s">
        <v>340</v>
      </c>
      <c r="C1287" s="494">
        <f t="shared" si="377"/>
        <v>375651.82</v>
      </c>
      <c r="D1287" s="466">
        <f t="shared" si="378"/>
        <v>375651.82</v>
      </c>
      <c r="E1287" s="483"/>
      <c r="F1287" s="483">
        <f>368490.4+7161.42</f>
        <v>375651.82</v>
      </c>
      <c r="G1287" s="483"/>
      <c r="H1287" s="483"/>
      <c r="I1287" s="483"/>
      <c r="J1287" s="483"/>
      <c r="K1287" s="483"/>
      <c r="L1287" s="483"/>
      <c r="M1287" s="483"/>
      <c r="N1287" s="483"/>
      <c r="O1287" s="483"/>
      <c r="P1287" s="483"/>
      <c r="Q1287" s="483"/>
      <c r="R1287" s="483"/>
      <c r="S1287" s="483"/>
      <c r="T1287" s="483"/>
      <c r="U1287" s="483"/>
      <c r="V1287" s="483"/>
      <c r="W1287" s="483"/>
      <c r="X1287" s="483"/>
      <c r="Y1287" s="483"/>
      <c r="Z1287" s="486"/>
      <c r="AA1287" s="38" t="s">
        <v>359</v>
      </c>
      <c r="AB1287" s="38"/>
      <c r="AC1287" s="90"/>
      <c r="AD1287" s="90"/>
    </row>
    <row r="1288" spans="1:33" ht="18" customHeight="1" x14ac:dyDescent="0.25">
      <c r="A1288" s="558" t="s">
        <v>17</v>
      </c>
      <c r="B1288" s="558"/>
      <c r="C1288" s="486">
        <f>SUM(C1281:C1287)</f>
        <v>36613337.359999999</v>
      </c>
      <c r="D1288" s="483">
        <f t="shared" ref="D1288:Y1288" si="380">SUM(D1281:D1287)</f>
        <v>2718485.1799999997</v>
      </c>
      <c r="E1288" s="483">
        <f t="shared" si="380"/>
        <v>0</v>
      </c>
      <c r="F1288" s="483">
        <f t="shared" si="380"/>
        <v>2237087.6599999997</v>
      </c>
      <c r="G1288" s="483">
        <f t="shared" si="380"/>
        <v>0</v>
      </c>
      <c r="H1288" s="483">
        <f t="shared" si="380"/>
        <v>0</v>
      </c>
      <c r="I1288" s="483">
        <f t="shared" si="380"/>
        <v>0</v>
      </c>
      <c r="J1288" s="483">
        <f t="shared" si="380"/>
        <v>481397.52</v>
      </c>
      <c r="K1288" s="483">
        <f t="shared" si="380"/>
        <v>0</v>
      </c>
      <c r="L1288" s="483">
        <f t="shared" ref="L1288" si="381">SUM(L1281:L1287)</f>
        <v>0</v>
      </c>
      <c r="M1288" s="483">
        <f t="shared" si="380"/>
        <v>0</v>
      </c>
      <c r="N1288" s="483">
        <f t="shared" si="380"/>
        <v>1329</v>
      </c>
      <c r="O1288" s="483">
        <f t="shared" si="380"/>
        <v>7935734.8200000003</v>
      </c>
      <c r="P1288" s="483">
        <f t="shared" si="380"/>
        <v>0</v>
      </c>
      <c r="Q1288" s="483">
        <f t="shared" si="380"/>
        <v>0</v>
      </c>
      <c r="R1288" s="483">
        <f t="shared" si="380"/>
        <v>1326</v>
      </c>
      <c r="S1288" s="483">
        <f t="shared" si="380"/>
        <v>14924395.74</v>
      </c>
      <c r="T1288" s="483">
        <f t="shared" si="380"/>
        <v>167.39999999999998</v>
      </c>
      <c r="U1288" s="483">
        <f t="shared" si="380"/>
        <v>11034721.620000001</v>
      </c>
      <c r="V1288" s="483">
        <f t="shared" si="380"/>
        <v>0</v>
      </c>
      <c r="W1288" s="483">
        <f t="shared" si="380"/>
        <v>0</v>
      </c>
      <c r="X1288" s="483">
        <f t="shared" si="380"/>
        <v>0</v>
      </c>
      <c r="Y1288" s="483">
        <f t="shared" si="380"/>
        <v>0</v>
      </c>
      <c r="Z1288" s="486">
        <f>(C1288-Y1288)*0.0214</f>
        <v>783525.41950399999</v>
      </c>
      <c r="AA1288" s="38"/>
      <c r="AB1288" s="38"/>
      <c r="AC1288" s="90"/>
      <c r="AD1288" s="90"/>
      <c r="AG1288" s="91"/>
    </row>
    <row r="1289" spans="1:33" s="5" customFormat="1" ht="18" customHeight="1" x14ac:dyDescent="0.25">
      <c r="A1289" s="554" t="s">
        <v>94</v>
      </c>
      <c r="B1289" s="556"/>
      <c r="C1289" s="528">
        <f>C1208+C1211+C1220+C1279+C1288</f>
        <v>136006951.17000002</v>
      </c>
      <c r="D1289" s="113">
        <f t="shared" ref="D1289:Y1289" si="382">D1208+D1211+D1220+D1279+D1288</f>
        <v>57934205.459999993</v>
      </c>
      <c r="E1289" s="113">
        <f t="shared" si="382"/>
        <v>0</v>
      </c>
      <c r="F1289" s="113">
        <f t="shared" si="382"/>
        <v>9873217.0099999998</v>
      </c>
      <c r="G1289" s="113">
        <f t="shared" si="382"/>
        <v>26868037.130000003</v>
      </c>
      <c r="H1289" s="113">
        <f t="shared" si="382"/>
        <v>6413244.379999999</v>
      </c>
      <c r="I1289" s="113">
        <f t="shared" si="382"/>
        <v>10068118.859999999</v>
      </c>
      <c r="J1289" s="113">
        <f t="shared" si="382"/>
        <v>4711588.08</v>
      </c>
      <c r="K1289" s="113">
        <f t="shared" si="382"/>
        <v>0</v>
      </c>
      <c r="L1289" s="113">
        <f>L1208+L1211+L1220+L1279+L1288</f>
        <v>0</v>
      </c>
      <c r="M1289" s="113">
        <f t="shared" si="382"/>
        <v>0</v>
      </c>
      <c r="N1289" s="113">
        <f t="shared" si="382"/>
        <v>1998.5</v>
      </c>
      <c r="O1289" s="113">
        <f t="shared" si="382"/>
        <v>8850467.2800000012</v>
      </c>
      <c r="P1289" s="113">
        <f t="shared" si="382"/>
        <v>740</v>
      </c>
      <c r="Q1289" s="113">
        <f t="shared" si="382"/>
        <v>4750858.18</v>
      </c>
      <c r="R1289" s="113">
        <f t="shared" si="382"/>
        <v>6737</v>
      </c>
      <c r="S1289" s="113">
        <f t="shared" si="382"/>
        <v>40586012.450000003</v>
      </c>
      <c r="T1289" s="113">
        <f t="shared" si="382"/>
        <v>485.4</v>
      </c>
      <c r="U1289" s="113">
        <f t="shared" si="382"/>
        <v>13840574.870000001</v>
      </c>
      <c r="V1289" s="113">
        <f t="shared" si="382"/>
        <v>0</v>
      </c>
      <c r="W1289" s="113">
        <f t="shared" si="382"/>
        <v>0</v>
      </c>
      <c r="X1289" s="113">
        <f t="shared" si="382"/>
        <v>573946.10000000009</v>
      </c>
      <c r="Y1289" s="113">
        <f t="shared" si="382"/>
        <v>9470886.8300000019</v>
      </c>
      <c r="Z1289" s="486">
        <f>(C1289-Y1289)*0.0214</f>
        <v>2707871.7768760002</v>
      </c>
      <c r="AA1289" s="14"/>
      <c r="AB1289" s="38"/>
      <c r="AC1289" s="90"/>
      <c r="AD1289" s="90"/>
      <c r="AE1289" s="91"/>
    </row>
    <row r="1290" spans="1:33" ht="18" customHeight="1" x14ac:dyDescent="0.25">
      <c r="A1290" s="675" t="s">
        <v>95</v>
      </c>
      <c r="B1290" s="616"/>
      <c r="C1290" s="528">
        <f t="shared" ref="C1290:Z1290" si="383">C86+C149+C214+C288+C374+C529+C553+C607+C751+C799+C853+C944+C969+C1023+C1053+C1099+C1204+C1289</f>
        <v>2517236281.6868</v>
      </c>
      <c r="D1290" s="113">
        <f t="shared" si="383"/>
        <v>745377548.38679993</v>
      </c>
      <c r="E1290" s="113">
        <f t="shared" si="383"/>
        <v>0</v>
      </c>
      <c r="F1290" s="113">
        <f t="shared" si="383"/>
        <v>109212381.25</v>
      </c>
      <c r="G1290" s="113">
        <f t="shared" si="383"/>
        <v>433414829.16000003</v>
      </c>
      <c r="H1290" s="113">
        <f t="shared" si="383"/>
        <v>73803223.289999992</v>
      </c>
      <c r="I1290" s="113">
        <f t="shared" si="383"/>
        <v>77864162.86999999</v>
      </c>
      <c r="J1290" s="113">
        <f t="shared" si="383"/>
        <v>51082951.816799998</v>
      </c>
      <c r="K1290" s="113">
        <f t="shared" si="383"/>
        <v>7</v>
      </c>
      <c r="L1290" s="113">
        <f t="shared" si="383"/>
        <v>22738552.490000002</v>
      </c>
      <c r="M1290" s="113">
        <f t="shared" si="383"/>
        <v>694178.07000000007</v>
      </c>
      <c r="N1290" s="113">
        <f t="shared" si="383"/>
        <v>23836.6</v>
      </c>
      <c r="O1290" s="113">
        <f t="shared" si="383"/>
        <v>102421285.09</v>
      </c>
      <c r="P1290" s="305">
        <f t="shared" si="383"/>
        <v>30353.49</v>
      </c>
      <c r="Q1290" s="113">
        <f t="shared" si="383"/>
        <v>265064464.47999999</v>
      </c>
      <c r="R1290" s="305">
        <f t="shared" si="383"/>
        <v>125156.43000000001</v>
      </c>
      <c r="S1290" s="113">
        <f t="shared" si="383"/>
        <v>799015379.99000001</v>
      </c>
      <c r="T1290" s="305">
        <f t="shared" si="383"/>
        <v>2442.6000000000004</v>
      </c>
      <c r="U1290" s="113">
        <f t="shared" si="383"/>
        <v>26743190.539999999</v>
      </c>
      <c r="V1290" s="113">
        <f t="shared" si="383"/>
        <v>2046.65</v>
      </c>
      <c r="W1290" s="113">
        <f t="shared" si="383"/>
        <v>9472942.5399999991</v>
      </c>
      <c r="X1290" s="113">
        <f t="shared" si="383"/>
        <v>6658054.7400000002</v>
      </c>
      <c r="Y1290" s="113">
        <f t="shared" si="383"/>
        <v>529502470.25000006</v>
      </c>
      <c r="Z1290" s="113">
        <f t="shared" si="383"/>
        <v>42537503.564747512</v>
      </c>
      <c r="AA1290" s="14"/>
      <c r="AB1290" s="38"/>
      <c r="AC1290" s="90"/>
      <c r="AD1290" s="90"/>
    </row>
    <row r="1291" spans="1:33" ht="18" customHeight="1" x14ac:dyDescent="0.25">
      <c r="A1291" s="676" t="s">
        <v>134</v>
      </c>
      <c r="B1291" s="677"/>
      <c r="C1291" s="486">
        <f>(C1290-Y1290-M1290)*0.0214</f>
        <v>42522648.154049516</v>
      </c>
      <c r="D1291" s="483"/>
      <c r="E1291" s="483"/>
      <c r="F1291" s="483"/>
      <c r="G1291" s="483"/>
      <c r="H1291" s="483"/>
      <c r="I1291" s="483"/>
      <c r="J1291" s="483"/>
      <c r="K1291" s="483"/>
      <c r="L1291" s="483"/>
      <c r="M1291" s="483"/>
      <c r="N1291" s="483"/>
      <c r="O1291" s="483"/>
      <c r="P1291" s="483"/>
      <c r="Q1291" s="483"/>
      <c r="R1291" s="483"/>
      <c r="S1291" s="483"/>
      <c r="T1291" s="483"/>
      <c r="U1291" s="483"/>
      <c r="V1291" s="483"/>
      <c r="W1291" s="483"/>
      <c r="X1291" s="483"/>
      <c r="Y1291" s="483"/>
      <c r="Z1291" s="486">
        <f>Z1290-C1291</f>
        <v>14855.410697996616</v>
      </c>
      <c r="AA1291" s="14"/>
      <c r="AB1291" s="38"/>
      <c r="AD1291" s="90"/>
    </row>
    <row r="1292" spans="1:33" ht="26.25" customHeight="1" x14ac:dyDescent="0.25">
      <c r="A1292" s="690" t="s">
        <v>133</v>
      </c>
      <c r="B1292" s="690"/>
      <c r="C1292" s="528">
        <f>C1290+C1291</f>
        <v>2559758929.8408494</v>
      </c>
      <c r="D1292" s="483"/>
      <c r="E1292" s="483"/>
      <c r="F1292" s="483"/>
      <c r="G1292" s="483"/>
      <c r="H1292" s="483"/>
      <c r="I1292" s="483"/>
      <c r="J1292" s="483"/>
      <c r="K1292" s="483"/>
      <c r="L1292" s="483"/>
      <c r="M1292" s="483"/>
      <c r="N1292" s="483"/>
      <c r="O1292" s="483"/>
      <c r="P1292" s="483"/>
      <c r="Q1292" s="483"/>
      <c r="R1292" s="483"/>
      <c r="S1292" s="483"/>
      <c r="T1292" s="483"/>
      <c r="U1292" s="483"/>
      <c r="V1292" s="483"/>
      <c r="W1292" s="483"/>
      <c r="X1292" s="483"/>
      <c r="Y1292" s="483"/>
      <c r="Z1292" s="486"/>
      <c r="AA1292" s="14"/>
      <c r="AB1292" s="38"/>
      <c r="AD1292" s="90"/>
      <c r="AG1292" s="91"/>
    </row>
    <row r="1293" spans="1:33" x14ac:dyDescent="0.25">
      <c r="A1293" s="136"/>
      <c r="B1293" s="307"/>
      <c r="C1293" s="492"/>
      <c r="D1293" s="207"/>
      <c r="E1293" s="207"/>
      <c r="F1293" s="207"/>
      <c r="G1293" s="207"/>
      <c r="H1293" s="207"/>
      <c r="I1293" s="207"/>
      <c r="J1293" s="207"/>
      <c r="K1293" s="207"/>
      <c r="L1293" s="207"/>
      <c r="M1293" s="207"/>
      <c r="N1293" s="207"/>
      <c r="O1293" s="207"/>
      <c r="P1293" s="207"/>
      <c r="Q1293" s="207"/>
      <c r="R1293" s="207"/>
      <c r="S1293" s="207"/>
      <c r="T1293" s="207"/>
      <c r="U1293" s="207"/>
      <c r="V1293" s="207"/>
      <c r="W1293" s="207"/>
      <c r="X1293" s="207"/>
      <c r="Y1293" s="483"/>
      <c r="Z1293" s="486"/>
      <c r="AA1293" s="326"/>
      <c r="AB1293" s="136"/>
    </row>
    <row r="1294" spans="1:33" x14ac:dyDescent="0.25">
      <c r="C1294" s="496">
        <f>(C1290-Y1290)*0.0214</f>
        <v>42537503.56474752</v>
      </c>
    </row>
    <row r="1667" spans="27:27" x14ac:dyDescent="0.25"/>
  </sheetData>
  <autoFilter ref="A9:AG1292"/>
  <mergeCells count="309">
    <mergeCell ref="AE1:AE11"/>
    <mergeCell ref="A150:AB150"/>
    <mergeCell ref="A831:C831"/>
    <mergeCell ref="D831:Y831"/>
    <mergeCell ref="A608:AB608"/>
    <mergeCell ref="A800:Y800"/>
    <mergeCell ref="A801:C801"/>
    <mergeCell ref="D801:Y801"/>
    <mergeCell ref="A61:C61"/>
    <mergeCell ref="A808:C808"/>
    <mergeCell ref="D808:Y808"/>
    <mergeCell ref="A810:B810"/>
    <mergeCell ref="A815:C815"/>
    <mergeCell ref="D815:Y815"/>
    <mergeCell ref="A821:B821"/>
    <mergeCell ref="A752:Y752"/>
    <mergeCell ref="K4:M6"/>
    <mergeCell ref="A60:B60"/>
    <mergeCell ref="A65:C65"/>
    <mergeCell ref="A76:B76"/>
    <mergeCell ref="A64:B64"/>
    <mergeCell ref="A77:C77"/>
    <mergeCell ref="A88:C88"/>
    <mergeCell ref="A91:B91"/>
    <mergeCell ref="A853:B853"/>
    <mergeCell ref="A854:Y854"/>
    <mergeCell ref="A850:C850"/>
    <mergeCell ref="A849:B849"/>
    <mergeCell ref="A844:C844"/>
    <mergeCell ref="A852:B852"/>
    <mergeCell ref="A11:C11"/>
    <mergeCell ref="A1:AB1"/>
    <mergeCell ref="D3:Y3"/>
    <mergeCell ref="A10:Y10"/>
    <mergeCell ref="A827:C827"/>
    <mergeCell ref="A840:B840"/>
    <mergeCell ref="A164:B164"/>
    <mergeCell ref="A205:B205"/>
    <mergeCell ref="A807:B807"/>
    <mergeCell ref="A826:B826"/>
    <mergeCell ref="D822:Y822"/>
    <mergeCell ref="A822:C822"/>
    <mergeCell ref="A596:B596"/>
    <mergeCell ref="A554:Y554"/>
    <mergeCell ref="D827:Y827"/>
    <mergeCell ref="A830:B830"/>
    <mergeCell ref="A85:B85"/>
    <mergeCell ref="A86:B86"/>
    <mergeCell ref="D1280:Y1280"/>
    <mergeCell ref="A998:B998"/>
    <mergeCell ref="A843:B843"/>
    <mergeCell ref="A335:B335"/>
    <mergeCell ref="A87:Y87"/>
    <mergeCell ref="D991:Y991"/>
    <mergeCell ref="A991:C991"/>
    <mergeCell ref="D979:Y979"/>
    <mergeCell ref="A979:C979"/>
    <mergeCell ref="A289:Y289"/>
    <mergeCell ref="A971:C971"/>
    <mergeCell ref="A975:B975"/>
    <mergeCell ref="D976:Y976"/>
    <mergeCell ref="A946:C946"/>
    <mergeCell ref="A940:C940"/>
    <mergeCell ref="A943:B943"/>
    <mergeCell ref="A944:B944"/>
    <mergeCell ref="A841:C841"/>
    <mergeCell ref="A978:B978"/>
    <mergeCell ref="A606:B606"/>
    <mergeCell ref="D892:Y892"/>
    <mergeCell ref="A875:B875"/>
    <mergeCell ref="A876:C876"/>
    <mergeCell ref="D876:Y876"/>
    <mergeCell ref="A1292:B1292"/>
    <mergeCell ref="A898:C898"/>
    <mergeCell ref="A900:B900"/>
    <mergeCell ref="A901:C901"/>
    <mergeCell ref="A945:Y945"/>
    <mergeCell ref="A1288:B1288"/>
    <mergeCell ref="A1205:Y1205"/>
    <mergeCell ref="A1208:B1208"/>
    <mergeCell ref="A1209:F1209"/>
    <mergeCell ref="A1211:B1211"/>
    <mergeCell ref="A1212:C1212"/>
    <mergeCell ref="D1212:Y1212"/>
    <mergeCell ref="A1220:B1220"/>
    <mergeCell ref="A1221:C1221"/>
    <mergeCell ref="D1221:Y1221"/>
    <mergeCell ref="A1022:B1022"/>
    <mergeCell ref="A1023:B1023"/>
    <mergeCell ref="A1204:B1204"/>
    <mergeCell ref="A976:C976"/>
    <mergeCell ref="A970:Y970"/>
    <mergeCell ref="D918:Y918"/>
    <mergeCell ref="A1206:C1206"/>
    <mergeCell ref="A1279:B1279"/>
    <mergeCell ref="A1280:C1280"/>
    <mergeCell ref="A969:B969"/>
    <mergeCell ref="A931:C931"/>
    <mergeCell ref="D931:Y931"/>
    <mergeCell ref="A939:B939"/>
    <mergeCell ref="A863:B863"/>
    <mergeCell ref="A864:C864"/>
    <mergeCell ref="D901:Y901"/>
    <mergeCell ref="A855:C855"/>
    <mergeCell ref="D855:Y855"/>
    <mergeCell ref="A918:C918"/>
    <mergeCell ref="A891:B891"/>
    <mergeCell ref="A892:C892"/>
    <mergeCell ref="D864:Y864"/>
    <mergeCell ref="A952:B952"/>
    <mergeCell ref="A953:C953"/>
    <mergeCell ref="A956:B956"/>
    <mergeCell ref="A957:C957"/>
    <mergeCell ref="A961:C961"/>
    <mergeCell ref="A968:B968"/>
    <mergeCell ref="A926:B926"/>
    <mergeCell ref="A917:B917"/>
    <mergeCell ref="A897:B897"/>
    <mergeCell ref="A1109:B1109"/>
    <mergeCell ref="A1115:B1115"/>
    <mergeCell ref="A1118:B1118"/>
    <mergeCell ref="A1203:B1203"/>
    <mergeCell ref="A1100:Y1100"/>
    <mergeCell ref="A1106:C1106"/>
    <mergeCell ref="D1106:Y1106"/>
    <mergeCell ref="A1108:B1108"/>
    <mergeCell ref="A999:C999"/>
    <mergeCell ref="D999:Y999"/>
    <mergeCell ref="A1013:B1013"/>
    <mergeCell ref="A1019:C1019"/>
    <mergeCell ref="D1019:Y1019"/>
    <mergeCell ref="A1105:B1105"/>
    <mergeCell ref="A1101:B1101"/>
    <mergeCell ref="A1024:Y1024"/>
    <mergeCell ref="A1054:Y1054"/>
    <mergeCell ref="A1034:C1034"/>
    <mergeCell ref="A1052:B1052"/>
    <mergeCell ref="A1053:B1053"/>
    <mergeCell ref="A1099:B1099"/>
    <mergeCell ref="A1116:C1116"/>
    <mergeCell ref="A1119:C1119"/>
    <mergeCell ref="A92:C92"/>
    <mergeCell ref="A94:B94"/>
    <mergeCell ref="A95:C95"/>
    <mergeCell ref="A101:B101"/>
    <mergeCell ref="A102:C102"/>
    <mergeCell ref="A105:B105"/>
    <mergeCell ref="A106:C106"/>
    <mergeCell ref="A108:B108"/>
    <mergeCell ref="A109:C109"/>
    <mergeCell ref="A111:B111"/>
    <mergeCell ref="A112:C112"/>
    <mergeCell ref="A115:B115"/>
    <mergeCell ref="A116:C116"/>
    <mergeCell ref="A120:B120"/>
    <mergeCell ref="A121:C121"/>
    <mergeCell ref="A125:B125"/>
    <mergeCell ref="A126:C126"/>
    <mergeCell ref="A290:C290"/>
    <mergeCell ref="A310:B310"/>
    <mergeCell ref="A311:C311"/>
    <mergeCell ref="A334:B334"/>
    <mergeCell ref="A339:B339"/>
    <mergeCell ref="A340:C340"/>
    <mergeCell ref="A215:Y215"/>
    <mergeCell ref="A343:B343"/>
    <mergeCell ref="A344:C344"/>
    <mergeCell ref="A128:B128"/>
    <mergeCell ref="A129:C129"/>
    <mergeCell ref="A131:B131"/>
    <mergeCell ref="A136:B136"/>
    <mergeCell ref="A137:C137"/>
    <mergeCell ref="A141:B141"/>
    <mergeCell ref="A142:C142"/>
    <mergeCell ref="A145:B145"/>
    <mergeCell ref="A146:C146"/>
    <mergeCell ref="A987:B987"/>
    <mergeCell ref="A1025:C1025"/>
    <mergeCell ref="A1027:B1027"/>
    <mergeCell ref="A1028:B1028"/>
    <mergeCell ref="A1033:B1033"/>
    <mergeCell ref="A148:B148"/>
    <mergeCell ref="A149:B149"/>
    <mergeCell ref="A151:C151"/>
    <mergeCell ref="A156:B156"/>
    <mergeCell ref="A157:B157"/>
    <mergeCell ref="A165:C165"/>
    <mergeCell ref="A168:B168"/>
    <mergeCell ref="A798:B798"/>
    <mergeCell ref="A799:B799"/>
    <mergeCell ref="A252:C252"/>
    <mergeCell ref="A255:B255"/>
    <mergeCell ref="A256:C256"/>
    <mergeCell ref="A274:B274"/>
    <mergeCell ref="A275:C275"/>
    <mergeCell ref="A288:B288"/>
    <mergeCell ref="A287:B287"/>
    <mergeCell ref="A353:B353"/>
    <mergeCell ref="A354:C354"/>
    <mergeCell ref="A366:B366"/>
    <mergeCell ref="A1289:B1289"/>
    <mergeCell ref="A1290:B1290"/>
    <mergeCell ref="A1291:B1291"/>
    <mergeCell ref="A927:C927"/>
    <mergeCell ref="A930:B930"/>
    <mergeCell ref="A132:C132"/>
    <mergeCell ref="A169:C169"/>
    <mergeCell ref="A171:B171"/>
    <mergeCell ref="A172:C172"/>
    <mergeCell ref="A185:B185"/>
    <mergeCell ref="A186:C186"/>
    <mergeCell ref="A196:C196"/>
    <mergeCell ref="A199:B199"/>
    <mergeCell ref="A200:C200"/>
    <mergeCell ref="A206:C206"/>
    <mergeCell ref="A213:B213"/>
    <mergeCell ref="A214:B214"/>
    <mergeCell ref="A216:C216"/>
    <mergeCell ref="A225:C225"/>
    <mergeCell ref="A224:B224"/>
    <mergeCell ref="A229:B229"/>
    <mergeCell ref="A230:C230"/>
    <mergeCell ref="A251:B251"/>
    <mergeCell ref="A960:B960"/>
    <mergeCell ref="A367:C367"/>
    <mergeCell ref="A373:B373"/>
    <mergeCell ref="A374:B374"/>
    <mergeCell ref="A376:C376"/>
    <mergeCell ref="A378:B378"/>
    <mergeCell ref="A375:AB375"/>
    <mergeCell ref="A379:C379"/>
    <mergeCell ref="A381:B381"/>
    <mergeCell ref="A382:C382"/>
    <mergeCell ref="A384:B384"/>
    <mergeCell ref="A385:C385"/>
    <mergeCell ref="A494:C494"/>
    <mergeCell ref="A493:B493"/>
    <mergeCell ref="A501:B501"/>
    <mergeCell ref="A502:C502"/>
    <mergeCell ref="A504:B504"/>
    <mergeCell ref="A505:C505"/>
    <mergeCell ref="A510:B510"/>
    <mergeCell ref="A511:C511"/>
    <mergeCell ref="A513:B513"/>
    <mergeCell ref="A514:C514"/>
    <mergeCell ref="A516:B516"/>
    <mergeCell ref="A517:C517"/>
    <mergeCell ref="A544:B544"/>
    <mergeCell ref="A545:C545"/>
    <mergeCell ref="A521:B521"/>
    <mergeCell ref="A522:C522"/>
    <mergeCell ref="A526:C526"/>
    <mergeCell ref="A528:B528"/>
    <mergeCell ref="A529:B529"/>
    <mergeCell ref="A531:B531"/>
    <mergeCell ref="A534:B534"/>
    <mergeCell ref="A535:C535"/>
    <mergeCell ref="A541:B541"/>
    <mergeCell ref="A530:AB530"/>
    <mergeCell ref="A601:C601"/>
    <mergeCell ref="A607:B607"/>
    <mergeCell ref="A609:C609"/>
    <mergeCell ref="A665:B665"/>
    <mergeCell ref="A666:C666"/>
    <mergeCell ref="A681:B681"/>
    <mergeCell ref="A682:C682"/>
    <mergeCell ref="A690:B690"/>
    <mergeCell ref="A542:C542"/>
    <mergeCell ref="A552:B552"/>
    <mergeCell ref="A553:B553"/>
    <mergeCell ref="A555:C555"/>
    <mergeCell ref="A560:B560"/>
    <mergeCell ref="A561:C561"/>
    <mergeCell ref="A597:C597"/>
    <mergeCell ref="Y4:Y7"/>
    <mergeCell ref="D5:D7"/>
    <mergeCell ref="C3:C7"/>
    <mergeCell ref="D4:J4"/>
    <mergeCell ref="B3:B7"/>
    <mergeCell ref="A3:A7"/>
    <mergeCell ref="F5:F7"/>
    <mergeCell ref="G5:G7"/>
    <mergeCell ref="H5:H7"/>
    <mergeCell ref="I5:I7"/>
    <mergeCell ref="J5:J7"/>
    <mergeCell ref="A814:B814"/>
    <mergeCell ref="A990:B990"/>
    <mergeCell ref="A1018:B1018"/>
    <mergeCell ref="N4:O7"/>
    <mergeCell ref="P4:Q7"/>
    <mergeCell ref="R4:S7"/>
    <mergeCell ref="T4:U7"/>
    <mergeCell ref="V4:W7"/>
    <mergeCell ref="X4:X7"/>
    <mergeCell ref="A753:C753"/>
    <mergeCell ref="A195:B195"/>
    <mergeCell ref="A202:B202"/>
    <mergeCell ref="A203:C203"/>
    <mergeCell ref="A525:B525"/>
    <mergeCell ref="A691:C691"/>
    <mergeCell ref="A693:B693"/>
    <mergeCell ref="A694:C694"/>
    <mergeCell ref="A696:B696"/>
    <mergeCell ref="A697:C697"/>
    <mergeCell ref="A704:B704"/>
    <mergeCell ref="A705:C705"/>
    <mergeCell ref="A750:B750"/>
    <mergeCell ref="A751:B751"/>
    <mergeCell ref="A600:B600"/>
  </mergeCells>
  <printOptions horizontalCentered="1"/>
  <pageMargins left="0.25" right="0.25" top="0.75" bottom="0.75" header="0.3" footer="0.3"/>
  <pageSetup paperSize="9" scale="40" fitToHeight="0" orientation="landscape" r:id="rId1"/>
  <rowBreaks count="11" manualBreakCount="11">
    <brk id="80" max="24" man="1"/>
    <brk id="164" max="23" man="1"/>
    <brk id="521" max="23" man="1"/>
    <brk id="596" max="23" man="1"/>
    <brk id="677" max="23" man="1"/>
    <brk id="748" max="23" man="1"/>
    <brk id="821" max="24" man="1"/>
    <brk id="880" max="24" man="1"/>
    <brk id="1063" max="23" man="1"/>
    <brk id="1142" max="23" man="1"/>
    <brk id="1216" max="2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1</vt:lpstr>
      <vt:lpstr>раздел 2</vt:lpstr>
      <vt:lpstr>Лист1</vt:lpstr>
      <vt:lpstr>Лист2</vt:lpstr>
      <vt:lpstr>'раздел 1'!Заголовки_для_печати</vt:lpstr>
      <vt:lpstr>'раздел 2'!Заголовки_для_печати</vt:lpstr>
      <vt:lpstr>'раздел 1'!Область_печати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2019-01-24T06:25:59Z</dcterms:modified>
</cp:coreProperties>
</file>